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 defaultThemeVersion="124226"/>
  <xr:revisionPtr revIDLastSave="0" documentId="13_ncr:1_{C41825B4-2041-4929-AF4D-3E613FB3FE31}" xr6:coauthVersionLast="47" xr6:coauthVersionMax="47" xr10:uidLastSave="{00000000-0000-0000-0000-000000000000}"/>
  <bookViews>
    <workbookView xWindow="-120" yWindow="-120" windowWidth="29040" windowHeight="15720" tabRatio="924" xr2:uid="{00000000-000D-0000-FFFF-FFFF00000000}"/>
  </bookViews>
  <sheets>
    <sheet name="はじめに" sheetId="46" r:id="rId1"/>
    <sheet name="見本①" sheetId="1" r:id="rId2"/>
    <sheet name="見本②" sheetId="29" r:id="rId3"/>
    <sheet name="見本③" sheetId="30" r:id="rId4"/>
    <sheet name="見本④" sheetId="31" r:id="rId5"/>
    <sheet name="目次" sheetId="4" r:id="rId6"/>
    <sheet name="10月①" sheetId="19" r:id="rId7"/>
    <sheet name="11月①" sheetId="20" r:id="rId8"/>
    <sheet name="12月①" sheetId="21" r:id="rId9"/>
    <sheet name="1月①" sheetId="22" r:id="rId10"/>
    <sheet name="2月①" sheetId="23" r:id="rId11"/>
    <sheet name="3月①" sheetId="24" r:id="rId12"/>
    <sheet name="4月①" sheetId="33" r:id="rId13"/>
    <sheet name="5月①" sheetId="32" r:id="rId14"/>
    <sheet name="6月①" sheetId="34" r:id="rId15"/>
    <sheet name="7月①" sheetId="35" r:id="rId16"/>
    <sheet name="8月①" sheetId="36" r:id="rId17"/>
    <sheet name="9月①" sheetId="37" r:id="rId18"/>
    <sheet name="10月②" sheetId="38" r:id="rId19"/>
    <sheet name="11月②" sheetId="39" r:id="rId20"/>
    <sheet name="12月②" sheetId="40" r:id="rId21"/>
    <sheet name="1月②" sheetId="41" r:id="rId22"/>
    <sheet name="2月②" sheetId="42" r:id="rId23"/>
    <sheet name="3月②" sheetId="44" r:id="rId24"/>
    <sheet name="祝日一覧" sheetId="45" r:id="rId25"/>
    <sheet name="Sheet1" sheetId="47" r:id="rId26"/>
  </sheets>
  <definedNames>
    <definedName name="_2024" localSheetId="24">祝日一覧!#REF!</definedName>
    <definedName name="_xlnm.Print_Area" localSheetId="6">'10月①'!$B$4:$K$39</definedName>
    <definedName name="_xlnm.Print_Area" localSheetId="18">'10月②'!$B$4:$K$39</definedName>
    <definedName name="_xlnm.Print_Area" localSheetId="7">'11月①'!$B$4:$K$38</definedName>
    <definedName name="_xlnm.Print_Area" localSheetId="19">'11月②'!$B$4:$K$39</definedName>
    <definedName name="_xlnm.Print_Area" localSheetId="8">'12月①'!$B$4:$K$39</definedName>
    <definedName name="_xlnm.Print_Area" localSheetId="20">'12月②'!$B$4:$K$39</definedName>
    <definedName name="_xlnm.Print_Area" localSheetId="9">'1月①'!$B$4:$K$39</definedName>
    <definedName name="_xlnm.Print_Area" localSheetId="21">'1月②'!$B$4:$K$39</definedName>
    <definedName name="_xlnm.Print_Area" localSheetId="10">'2月①'!$B$4:$K$36</definedName>
    <definedName name="_xlnm.Print_Area" localSheetId="22">'2月②'!$B$4:$K$35</definedName>
    <definedName name="_xlnm.Print_Area" localSheetId="11">'3月①'!$B$4:$K$39</definedName>
    <definedName name="_xlnm.Print_Area" localSheetId="23">'3月②'!$B$4:$K$39</definedName>
    <definedName name="_xlnm.Print_Area" localSheetId="12">'4月①'!$B$4:$K$39</definedName>
    <definedName name="_xlnm.Print_Area" localSheetId="13">'5月①'!$B$4:$K$39</definedName>
    <definedName name="_xlnm.Print_Area" localSheetId="14">'6月①'!$B$4:$K$39</definedName>
    <definedName name="_xlnm.Print_Area" localSheetId="15">'7月①'!$B$4:$K$39</definedName>
    <definedName name="_xlnm.Print_Area" localSheetId="16">'8月①'!$B$4:$K$39</definedName>
    <definedName name="_xlnm.Print_Area" localSheetId="17">'9月①'!$B$4:$K$39</definedName>
    <definedName name="_xlnm.Print_Area" localSheetId="1">見本①!$A$3:$J$38</definedName>
    <definedName name="_xlnm.Print_Area" localSheetId="2">見本②!$A$3:$J$38</definedName>
    <definedName name="_xlnm.Print_Area" localSheetId="3">見本③!$A$5:$J$40</definedName>
    <definedName name="_xlnm.Print_Area" localSheetId="4">見本④!$A$5:$J$40</definedName>
    <definedName name="_xlnm.Print_Area" localSheetId="5">目次!$A$3:$AD$80</definedName>
    <definedName name="Z_26DB8EB7_15A7_46A4_AD7B_7CE560523881_.wvu.Cols" localSheetId="6" hidden="1">'10月①'!$D:$D,'10月①'!$O:$O,'10月①'!$X:$X,'10月①'!$Z:$AR</definedName>
    <definedName name="Z_26DB8EB7_15A7_46A4_AD7B_7CE560523881_.wvu.Cols" localSheetId="18" hidden="1">'10月②'!$D:$D,'10月②'!$O:$O,'10月②'!$X:$X,'10月②'!$Z:$AR</definedName>
    <definedName name="Z_26DB8EB7_15A7_46A4_AD7B_7CE560523881_.wvu.Cols" localSheetId="7" hidden="1">'11月①'!$D:$D,'11月①'!$O:$O,'11月①'!$X:$X,'11月①'!$Z:$AR</definedName>
    <definedName name="Z_26DB8EB7_15A7_46A4_AD7B_7CE560523881_.wvu.Cols" localSheetId="19" hidden="1">'11月②'!$D:$D,'11月②'!$O:$O,'11月②'!$X:$X,'11月②'!$Z:$AR</definedName>
    <definedName name="Z_26DB8EB7_15A7_46A4_AD7B_7CE560523881_.wvu.Cols" localSheetId="8" hidden="1">'12月①'!$D:$D,'12月①'!$O:$O,'12月①'!$X:$X,'12月①'!$Z:$AR</definedName>
    <definedName name="Z_26DB8EB7_15A7_46A4_AD7B_7CE560523881_.wvu.Cols" localSheetId="20" hidden="1">'12月②'!$D:$D,'12月②'!$O:$O,'12月②'!$X:$X,'12月②'!$Z:$AR</definedName>
    <definedName name="Z_26DB8EB7_15A7_46A4_AD7B_7CE560523881_.wvu.Cols" localSheetId="9" hidden="1">'1月①'!$D:$D,'1月①'!$O:$O,'1月①'!$X:$X,'1月①'!$Z:$AR</definedName>
    <definedName name="Z_26DB8EB7_15A7_46A4_AD7B_7CE560523881_.wvu.Cols" localSheetId="21" hidden="1">'1月②'!$D:$D,'1月②'!$O:$O,'1月②'!$X:$X,'1月②'!$Z:$AR</definedName>
    <definedName name="Z_26DB8EB7_15A7_46A4_AD7B_7CE560523881_.wvu.Cols" localSheetId="10" hidden="1">'2月①'!$D:$D,'2月①'!$O:$O,'2月①'!$X:$X,'2月①'!$Z:$AR</definedName>
    <definedName name="Z_26DB8EB7_15A7_46A4_AD7B_7CE560523881_.wvu.Cols" localSheetId="22" hidden="1">'2月②'!$D:$D,'2月②'!$O:$O,'2月②'!$X:$X,'2月②'!$Z:$AR</definedName>
    <definedName name="Z_26DB8EB7_15A7_46A4_AD7B_7CE560523881_.wvu.Cols" localSheetId="11" hidden="1">'3月①'!$D:$D,'3月①'!$O:$O,'3月①'!$X:$X,'3月①'!$Z:$AR</definedName>
    <definedName name="Z_26DB8EB7_15A7_46A4_AD7B_7CE560523881_.wvu.Cols" localSheetId="23" hidden="1">'3月②'!$D:$D,'3月②'!$O:$O,'3月②'!$X:$X,'3月②'!$Z:$AR</definedName>
    <definedName name="Z_26DB8EB7_15A7_46A4_AD7B_7CE560523881_.wvu.Cols" localSheetId="12" hidden="1">'4月①'!$D:$D,'4月①'!$O:$O,'4月①'!$X:$X,'4月①'!$Z:$AR</definedName>
    <definedName name="Z_26DB8EB7_15A7_46A4_AD7B_7CE560523881_.wvu.Cols" localSheetId="13" hidden="1">'5月①'!$D:$D,'5月①'!$O:$O,'5月①'!$X:$X,'5月①'!$Z:$AR</definedName>
    <definedName name="Z_26DB8EB7_15A7_46A4_AD7B_7CE560523881_.wvu.Cols" localSheetId="14" hidden="1">'6月①'!$D:$D,'6月①'!$O:$O,'6月①'!$X:$X,'6月①'!$Z:$AR</definedName>
    <definedName name="Z_26DB8EB7_15A7_46A4_AD7B_7CE560523881_.wvu.Cols" localSheetId="15" hidden="1">'7月①'!$D:$D,'7月①'!$O:$O,'7月①'!$X:$X,'7月①'!$Z:$AR</definedName>
    <definedName name="Z_26DB8EB7_15A7_46A4_AD7B_7CE560523881_.wvu.Cols" localSheetId="16" hidden="1">'8月①'!$D:$D,'8月①'!$O:$O,'8月①'!$X:$X,'8月①'!$Z:$AR</definedName>
    <definedName name="Z_26DB8EB7_15A7_46A4_AD7B_7CE560523881_.wvu.Cols" localSheetId="17" hidden="1">'9月①'!$D:$D,'9月①'!$O:$O,'9月①'!$X:$X,'9月①'!$Z:$AR</definedName>
    <definedName name="Z_26DB8EB7_15A7_46A4_AD7B_7CE560523881_.wvu.Cols" localSheetId="2" hidden="1">見本②!$C:$C,見本②!$M:$M,見本②!$V:$V,見本②!$X:$AP</definedName>
    <definedName name="Z_26DB8EB7_15A7_46A4_AD7B_7CE560523881_.wvu.Cols" localSheetId="3" hidden="1">見本③!$C:$C,見本③!$M:$M,見本③!$V:$V,見本③!$X:$AP</definedName>
    <definedName name="Z_26DB8EB7_15A7_46A4_AD7B_7CE560523881_.wvu.Cols" localSheetId="4" hidden="1">見本④!$C:$C,見本④!$M:$M,見本④!$W:$W,見本④!$Y:$AQ</definedName>
    <definedName name="Z_26DB8EB7_15A7_46A4_AD7B_7CE560523881_.wvu.PrintArea" localSheetId="6" hidden="1">'10月①'!$B$2:$N$36</definedName>
    <definedName name="Z_26DB8EB7_15A7_46A4_AD7B_7CE560523881_.wvu.PrintArea" localSheetId="18" hidden="1">'10月②'!$B$2:$N$36</definedName>
    <definedName name="Z_26DB8EB7_15A7_46A4_AD7B_7CE560523881_.wvu.PrintArea" localSheetId="7" hidden="1">'11月①'!$B$2:$N$35</definedName>
    <definedName name="Z_26DB8EB7_15A7_46A4_AD7B_7CE560523881_.wvu.PrintArea" localSheetId="19" hidden="1">'11月②'!$B$2:$N$36</definedName>
    <definedName name="Z_26DB8EB7_15A7_46A4_AD7B_7CE560523881_.wvu.PrintArea" localSheetId="8" hidden="1">'12月①'!$B$2:$N$36</definedName>
    <definedName name="Z_26DB8EB7_15A7_46A4_AD7B_7CE560523881_.wvu.PrintArea" localSheetId="20" hidden="1">'12月②'!$B$2:$N$36</definedName>
    <definedName name="Z_26DB8EB7_15A7_46A4_AD7B_7CE560523881_.wvu.PrintArea" localSheetId="9" hidden="1">'1月①'!$B$2:$N$36</definedName>
    <definedName name="Z_26DB8EB7_15A7_46A4_AD7B_7CE560523881_.wvu.PrintArea" localSheetId="21" hidden="1">'1月②'!$B$2:$N$36</definedName>
    <definedName name="Z_26DB8EB7_15A7_46A4_AD7B_7CE560523881_.wvu.PrintArea" localSheetId="10" hidden="1">'2月①'!$B$2:$N$33</definedName>
    <definedName name="Z_26DB8EB7_15A7_46A4_AD7B_7CE560523881_.wvu.PrintArea" localSheetId="22" hidden="1">'2月②'!$B$2:$N$33</definedName>
    <definedName name="Z_26DB8EB7_15A7_46A4_AD7B_7CE560523881_.wvu.PrintArea" localSheetId="11" hidden="1">'3月①'!$B$2:$N$36</definedName>
    <definedName name="Z_26DB8EB7_15A7_46A4_AD7B_7CE560523881_.wvu.PrintArea" localSheetId="23" hidden="1">'3月②'!$B$2:$N$36</definedName>
    <definedName name="Z_26DB8EB7_15A7_46A4_AD7B_7CE560523881_.wvu.PrintArea" localSheetId="12" hidden="1">'4月①'!$B$2:$N$36</definedName>
    <definedName name="Z_26DB8EB7_15A7_46A4_AD7B_7CE560523881_.wvu.PrintArea" localSheetId="13" hidden="1">'5月①'!$B$2:$N$36</definedName>
    <definedName name="Z_26DB8EB7_15A7_46A4_AD7B_7CE560523881_.wvu.PrintArea" localSheetId="14" hidden="1">'6月①'!$B$2:$N$36</definedName>
    <definedName name="Z_26DB8EB7_15A7_46A4_AD7B_7CE560523881_.wvu.PrintArea" localSheetId="15" hidden="1">'7月①'!$B$2:$N$36</definedName>
    <definedName name="Z_26DB8EB7_15A7_46A4_AD7B_7CE560523881_.wvu.PrintArea" localSheetId="16" hidden="1">'8月①'!$B$2:$N$36</definedName>
    <definedName name="Z_26DB8EB7_15A7_46A4_AD7B_7CE560523881_.wvu.PrintArea" localSheetId="17" hidden="1">'9月①'!$B$2:$N$36</definedName>
    <definedName name="Z_26DB8EB7_15A7_46A4_AD7B_7CE560523881_.wvu.PrintArea" localSheetId="2" hidden="1">見本②!$A$2:$L$35</definedName>
    <definedName name="Z_26DB8EB7_15A7_46A4_AD7B_7CE560523881_.wvu.PrintArea" localSheetId="3" hidden="1">見本③!$A$2:$L$37</definedName>
    <definedName name="Z_26DB8EB7_15A7_46A4_AD7B_7CE560523881_.wvu.PrintArea" localSheetId="4" hidden="1">見本④!$A$2:$L$37</definedName>
    <definedName name="Z_54E756A7_8D08_4212_81D3_D7E752706C7E_.wvu.PrintArea" localSheetId="5" hidden="1">目次!$B$3:$AQ$65</definedName>
    <definedName name="Z_54E756A7_8D08_4212_81D3_D7E752706C7E_.wvu.Rows" localSheetId="5" hidden="1">目次!$63:$63,目次!$66:$66</definedName>
    <definedName name="Z_6FABCADD_E6F7_4A37_A97A_4F43D3B5F831_.wvu.PrintArea" localSheetId="5" hidden="1">目次!$B$3:$AQ$65</definedName>
    <definedName name="Z_6FABCADD_E6F7_4A37_A97A_4F43D3B5F831_.wvu.Rows" localSheetId="5" hidden="1">目次!$63:$63,目次!$66:$66</definedName>
    <definedName name="Z_8B352BD5_0A1C_49C5_A46A_077861B87382_.wvu.PrintArea" localSheetId="5" hidden="1">目次!$B$3:$AQ$65</definedName>
    <definedName name="Z_8B352BD5_0A1C_49C5_A46A_077861B87382_.wvu.Rows" localSheetId="5" hidden="1">目次!$63:$63,目次!$66:$66</definedName>
    <definedName name="Z_9DACC240_A596_4D06_B3E5_6573F870E36B_.wvu.PrintArea" localSheetId="5" hidden="1">目次!$B$3:$AQ$65</definedName>
    <definedName name="Z_9DACC240_A596_4D06_B3E5_6573F870E36B_.wvu.Rows" localSheetId="5" hidden="1">目次!$63:$63,目次!$66:$66</definedName>
    <definedName name="Z_9F51CF6A_F74E_41CF_B783_24888A2E9826_.wvu.PrintArea" localSheetId="5" hidden="1">目次!$B$3:$AQ$65</definedName>
    <definedName name="Z_9F51CF6A_F74E_41CF_B783_24888A2E9826_.wvu.Rows" localSheetId="5" hidden="1">目次!$63:$63,目次!$66:$66</definedName>
    <definedName name="Z_DDC83626_DBCD_4F89_B2E8_12812D904D82_.wvu.Cols" localSheetId="6" hidden="1">'10月①'!$D:$D,'10月①'!$O:$O,'10月①'!$X:$X,'10月①'!$Z:$AR</definedName>
    <definedName name="Z_DDC83626_DBCD_4F89_B2E8_12812D904D82_.wvu.Cols" localSheetId="18" hidden="1">'10月②'!$D:$D,'10月②'!$O:$O,'10月②'!$X:$X,'10月②'!$Z:$AR</definedName>
    <definedName name="Z_DDC83626_DBCD_4F89_B2E8_12812D904D82_.wvu.Cols" localSheetId="7" hidden="1">'11月①'!$D:$D,'11月①'!$O:$O,'11月①'!$X:$X,'11月①'!$Z:$AR</definedName>
    <definedName name="Z_DDC83626_DBCD_4F89_B2E8_12812D904D82_.wvu.Cols" localSheetId="19" hidden="1">'11月②'!$D:$D,'11月②'!$O:$O,'11月②'!$X:$X,'11月②'!$Z:$AR</definedName>
    <definedName name="Z_DDC83626_DBCD_4F89_B2E8_12812D904D82_.wvu.Cols" localSheetId="8" hidden="1">'12月①'!$D:$D,'12月①'!$O:$O,'12月①'!$X:$X,'12月①'!$Z:$AR</definedName>
    <definedName name="Z_DDC83626_DBCD_4F89_B2E8_12812D904D82_.wvu.Cols" localSheetId="20" hidden="1">'12月②'!$D:$D,'12月②'!$O:$O,'12月②'!$X:$X,'12月②'!$Z:$AR</definedName>
    <definedName name="Z_DDC83626_DBCD_4F89_B2E8_12812D904D82_.wvu.Cols" localSheetId="9" hidden="1">'1月①'!$D:$D,'1月①'!$O:$O,'1月①'!$X:$X,'1月①'!$Z:$AR</definedName>
    <definedName name="Z_DDC83626_DBCD_4F89_B2E8_12812D904D82_.wvu.Cols" localSheetId="21" hidden="1">'1月②'!$D:$D,'1月②'!$O:$O,'1月②'!$X:$X,'1月②'!$Z:$AR</definedName>
    <definedName name="Z_DDC83626_DBCD_4F89_B2E8_12812D904D82_.wvu.Cols" localSheetId="10" hidden="1">'2月①'!$D:$D,'2月①'!$O:$O,'2月①'!$X:$X,'2月①'!$Z:$AR</definedName>
    <definedName name="Z_DDC83626_DBCD_4F89_B2E8_12812D904D82_.wvu.Cols" localSheetId="22" hidden="1">'2月②'!$D:$D,'2月②'!$O:$O,'2月②'!$X:$X,'2月②'!$Z:$AR</definedName>
    <definedName name="Z_DDC83626_DBCD_4F89_B2E8_12812D904D82_.wvu.Cols" localSheetId="11" hidden="1">'3月①'!$D:$D,'3月①'!$O:$O,'3月①'!$X:$X,'3月①'!$Z:$AR</definedName>
    <definedName name="Z_DDC83626_DBCD_4F89_B2E8_12812D904D82_.wvu.Cols" localSheetId="23" hidden="1">'3月②'!$D:$D,'3月②'!$O:$O,'3月②'!$X:$X,'3月②'!$Z:$AR</definedName>
    <definedName name="Z_DDC83626_DBCD_4F89_B2E8_12812D904D82_.wvu.Cols" localSheetId="12" hidden="1">'4月①'!$D:$D,'4月①'!$O:$O,'4月①'!$X:$X,'4月①'!$Z:$AR</definedName>
    <definedName name="Z_DDC83626_DBCD_4F89_B2E8_12812D904D82_.wvu.Cols" localSheetId="13" hidden="1">'5月①'!$D:$D,'5月①'!$O:$O,'5月①'!$X:$X,'5月①'!$Z:$AR</definedName>
    <definedName name="Z_DDC83626_DBCD_4F89_B2E8_12812D904D82_.wvu.Cols" localSheetId="14" hidden="1">'6月①'!$D:$D,'6月①'!$O:$O,'6月①'!$X:$X,'6月①'!$Z:$AR</definedName>
    <definedName name="Z_DDC83626_DBCD_4F89_B2E8_12812D904D82_.wvu.Cols" localSheetId="15" hidden="1">'7月①'!$D:$D,'7月①'!$O:$O,'7月①'!$X:$X,'7月①'!$Z:$AR</definedName>
    <definedName name="Z_DDC83626_DBCD_4F89_B2E8_12812D904D82_.wvu.Cols" localSheetId="16" hidden="1">'8月①'!$D:$D,'8月①'!$O:$O,'8月①'!$X:$X,'8月①'!$Z:$AR</definedName>
    <definedName name="Z_DDC83626_DBCD_4F89_B2E8_12812D904D82_.wvu.Cols" localSheetId="17" hidden="1">'9月①'!$D:$D,'9月①'!$O:$O,'9月①'!$X:$X,'9月①'!$Z:$AR</definedName>
    <definedName name="Z_DDC83626_DBCD_4F89_B2E8_12812D904D82_.wvu.Cols" localSheetId="2" hidden="1">見本②!$C:$C,見本②!$M:$M,見本②!$V:$V,見本②!$X:$AP</definedName>
    <definedName name="Z_DDC83626_DBCD_4F89_B2E8_12812D904D82_.wvu.Cols" localSheetId="3" hidden="1">見本③!$C:$C,見本③!$M:$M,見本③!$V:$V,見本③!$X:$AP</definedName>
    <definedName name="Z_DDC83626_DBCD_4F89_B2E8_12812D904D82_.wvu.Cols" localSheetId="4" hidden="1">見本④!$C:$C,見本④!$M:$M,見本④!$W:$W,見本④!$Y:$AQ</definedName>
    <definedName name="Z_DDC83626_DBCD_4F89_B2E8_12812D904D82_.wvu.PrintArea" localSheetId="6" hidden="1">'10月①'!$B$2:$N$36</definedName>
    <definedName name="Z_DDC83626_DBCD_4F89_B2E8_12812D904D82_.wvu.PrintArea" localSheetId="18" hidden="1">'10月②'!$B$2:$N$36</definedName>
    <definedName name="Z_DDC83626_DBCD_4F89_B2E8_12812D904D82_.wvu.PrintArea" localSheetId="7" hidden="1">'11月①'!$B$2:$N$35</definedName>
    <definedName name="Z_DDC83626_DBCD_4F89_B2E8_12812D904D82_.wvu.PrintArea" localSheetId="19" hidden="1">'11月②'!$B$2:$N$36</definedName>
    <definedName name="Z_DDC83626_DBCD_4F89_B2E8_12812D904D82_.wvu.PrintArea" localSheetId="8" hidden="1">'12月①'!$B$2:$N$36</definedName>
    <definedName name="Z_DDC83626_DBCD_4F89_B2E8_12812D904D82_.wvu.PrintArea" localSheetId="20" hidden="1">'12月②'!$B$2:$N$36</definedName>
    <definedName name="Z_DDC83626_DBCD_4F89_B2E8_12812D904D82_.wvu.PrintArea" localSheetId="9" hidden="1">'1月①'!$B$2:$N$36</definedName>
    <definedName name="Z_DDC83626_DBCD_4F89_B2E8_12812D904D82_.wvu.PrintArea" localSheetId="21" hidden="1">'1月②'!$B$2:$N$36</definedName>
    <definedName name="Z_DDC83626_DBCD_4F89_B2E8_12812D904D82_.wvu.PrintArea" localSheetId="10" hidden="1">'2月①'!$B$2:$N$33</definedName>
    <definedName name="Z_DDC83626_DBCD_4F89_B2E8_12812D904D82_.wvu.PrintArea" localSheetId="22" hidden="1">'2月②'!$B$2:$N$33</definedName>
    <definedName name="Z_DDC83626_DBCD_4F89_B2E8_12812D904D82_.wvu.PrintArea" localSheetId="11" hidden="1">'3月①'!$B$2:$N$36</definedName>
    <definedName name="Z_DDC83626_DBCD_4F89_B2E8_12812D904D82_.wvu.PrintArea" localSheetId="23" hidden="1">'3月②'!$B$2:$N$36</definedName>
    <definedName name="Z_DDC83626_DBCD_4F89_B2E8_12812D904D82_.wvu.PrintArea" localSheetId="12" hidden="1">'4月①'!$B$2:$N$36</definedName>
    <definedName name="Z_DDC83626_DBCD_4F89_B2E8_12812D904D82_.wvu.PrintArea" localSheetId="13" hidden="1">'5月①'!$B$2:$N$36</definedName>
    <definedName name="Z_DDC83626_DBCD_4F89_B2E8_12812D904D82_.wvu.PrintArea" localSheetId="14" hidden="1">'6月①'!$B$2:$N$36</definedName>
    <definedName name="Z_DDC83626_DBCD_4F89_B2E8_12812D904D82_.wvu.PrintArea" localSheetId="15" hidden="1">'7月①'!$B$2:$N$36</definedName>
    <definedName name="Z_DDC83626_DBCD_4F89_B2E8_12812D904D82_.wvu.PrintArea" localSheetId="16" hidden="1">'8月①'!$B$2:$N$36</definedName>
    <definedName name="Z_DDC83626_DBCD_4F89_B2E8_12812D904D82_.wvu.PrintArea" localSheetId="17" hidden="1">'9月①'!$B$2:$N$36</definedName>
    <definedName name="Z_DDC83626_DBCD_4F89_B2E8_12812D904D82_.wvu.PrintArea" localSheetId="2" hidden="1">見本②!$A$2:$L$35</definedName>
    <definedName name="Z_DDC83626_DBCD_4F89_B2E8_12812D904D82_.wvu.PrintArea" localSheetId="3" hidden="1">見本③!$A$2:$L$37</definedName>
    <definedName name="Z_DDC83626_DBCD_4F89_B2E8_12812D904D82_.wvu.PrintArea" localSheetId="4" hidden="1">見本④!$A$2:$L$37</definedName>
    <definedName name="Z_F697B183_9467_4753_BBF6_216ECE17EE67_.wvu.Cols" localSheetId="6" hidden="1">'10月①'!$D:$D,'10月①'!$O:$O,'10月①'!$X:$X,'10月①'!$Z:$AR</definedName>
    <definedName name="Z_F697B183_9467_4753_BBF6_216ECE17EE67_.wvu.Cols" localSheetId="18" hidden="1">'10月②'!$D:$D,'10月②'!$O:$O,'10月②'!$X:$X,'10月②'!$Z:$AR</definedName>
    <definedName name="Z_F697B183_9467_4753_BBF6_216ECE17EE67_.wvu.Cols" localSheetId="7" hidden="1">'11月①'!$D:$D,'11月①'!$O:$O,'11月①'!$X:$X,'11月①'!$Z:$AR</definedName>
    <definedName name="Z_F697B183_9467_4753_BBF6_216ECE17EE67_.wvu.Cols" localSheetId="19" hidden="1">'11月②'!$D:$D,'11月②'!$O:$O,'11月②'!$X:$X,'11月②'!$Z:$AR</definedName>
    <definedName name="Z_F697B183_9467_4753_BBF6_216ECE17EE67_.wvu.Cols" localSheetId="8" hidden="1">'12月①'!$D:$D,'12月①'!$O:$O,'12月①'!$X:$X,'12月①'!$Z:$AR</definedName>
    <definedName name="Z_F697B183_9467_4753_BBF6_216ECE17EE67_.wvu.Cols" localSheetId="20" hidden="1">'12月②'!$D:$D,'12月②'!$O:$O,'12月②'!$X:$X,'12月②'!$Z:$AR</definedName>
    <definedName name="Z_F697B183_9467_4753_BBF6_216ECE17EE67_.wvu.Cols" localSheetId="9" hidden="1">'1月①'!$D:$D,'1月①'!$O:$O,'1月①'!$X:$X,'1月①'!$Z:$AR</definedName>
    <definedName name="Z_F697B183_9467_4753_BBF6_216ECE17EE67_.wvu.Cols" localSheetId="21" hidden="1">'1月②'!$D:$D,'1月②'!$O:$O,'1月②'!$X:$X,'1月②'!$Z:$AR</definedName>
    <definedName name="Z_F697B183_9467_4753_BBF6_216ECE17EE67_.wvu.Cols" localSheetId="10" hidden="1">'2月①'!$D:$D,'2月①'!$O:$O,'2月①'!$X:$X,'2月①'!$Z:$AR</definedName>
    <definedName name="Z_F697B183_9467_4753_BBF6_216ECE17EE67_.wvu.Cols" localSheetId="22" hidden="1">'2月②'!$D:$D,'2月②'!$O:$O,'2月②'!$X:$X,'2月②'!$Z:$AR</definedName>
    <definedName name="Z_F697B183_9467_4753_BBF6_216ECE17EE67_.wvu.Cols" localSheetId="11" hidden="1">'3月①'!$D:$D,'3月①'!$O:$O,'3月①'!$X:$X,'3月①'!$Z:$AR</definedName>
    <definedName name="Z_F697B183_9467_4753_BBF6_216ECE17EE67_.wvu.Cols" localSheetId="23" hidden="1">'3月②'!$D:$D,'3月②'!$O:$O,'3月②'!$X:$X,'3月②'!$Z:$AR</definedName>
    <definedName name="Z_F697B183_9467_4753_BBF6_216ECE17EE67_.wvu.Cols" localSheetId="12" hidden="1">'4月①'!$D:$D,'4月①'!$O:$O,'4月①'!$X:$X,'4月①'!$Z:$AR</definedName>
    <definedName name="Z_F697B183_9467_4753_BBF6_216ECE17EE67_.wvu.Cols" localSheetId="13" hidden="1">'5月①'!$D:$D,'5月①'!$O:$O,'5月①'!$X:$X,'5月①'!$Z:$AR</definedName>
    <definedName name="Z_F697B183_9467_4753_BBF6_216ECE17EE67_.wvu.Cols" localSheetId="14" hidden="1">'6月①'!$D:$D,'6月①'!$O:$O,'6月①'!$X:$X,'6月①'!$Z:$AR</definedName>
    <definedName name="Z_F697B183_9467_4753_BBF6_216ECE17EE67_.wvu.Cols" localSheetId="15" hidden="1">'7月①'!$D:$D,'7月①'!$O:$O,'7月①'!$X:$X,'7月①'!$Z:$AR</definedName>
    <definedName name="Z_F697B183_9467_4753_BBF6_216ECE17EE67_.wvu.Cols" localSheetId="16" hidden="1">'8月①'!$D:$D,'8月①'!$O:$O,'8月①'!$X:$X,'8月①'!$Z:$AR</definedName>
    <definedName name="Z_F697B183_9467_4753_BBF6_216ECE17EE67_.wvu.Cols" localSheetId="17" hidden="1">'9月①'!$D:$D,'9月①'!$O:$O,'9月①'!$X:$X,'9月①'!$Z:$AR</definedName>
    <definedName name="Z_F697B183_9467_4753_BBF6_216ECE17EE67_.wvu.Cols" localSheetId="2" hidden="1">見本②!$C:$C,見本②!$M:$M,見本②!$V:$V,見本②!$X:$AP</definedName>
    <definedName name="Z_F697B183_9467_4753_BBF6_216ECE17EE67_.wvu.Cols" localSheetId="3" hidden="1">見本③!$C:$C,見本③!$M:$M,見本③!$V:$V,見本③!$X:$AP</definedName>
    <definedName name="Z_F697B183_9467_4753_BBF6_216ECE17EE67_.wvu.Cols" localSheetId="4" hidden="1">見本④!$C:$C,見本④!$M:$M,見本④!$W:$W,見本④!$Y:$AQ</definedName>
    <definedName name="Z_F697B183_9467_4753_BBF6_216ECE17EE67_.wvu.PrintArea" localSheetId="6" hidden="1">'10月①'!$B$2:$N$36</definedName>
    <definedName name="Z_F697B183_9467_4753_BBF6_216ECE17EE67_.wvu.PrintArea" localSheetId="18" hidden="1">'10月②'!$B$2:$N$36</definedName>
    <definedName name="Z_F697B183_9467_4753_BBF6_216ECE17EE67_.wvu.PrintArea" localSheetId="7" hidden="1">'11月①'!$B$2:$N$35</definedName>
    <definedName name="Z_F697B183_9467_4753_BBF6_216ECE17EE67_.wvu.PrintArea" localSheetId="19" hidden="1">'11月②'!$B$2:$N$36</definedName>
    <definedName name="Z_F697B183_9467_4753_BBF6_216ECE17EE67_.wvu.PrintArea" localSheetId="8" hidden="1">'12月①'!$B$2:$N$36</definedName>
    <definedName name="Z_F697B183_9467_4753_BBF6_216ECE17EE67_.wvu.PrintArea" localSheetId="20" hidden="1">'12月②'!$B$2:$N$36</definedName>
    <definedName name="Z_F697B183_9467_4753_BBF6_216ECE17EE67_.wvu.PrintArea" localSheetId="9" hidden="1">'1月①'!$B$2:$N$36</definedName>
    <definedName name="Z_F697B183_9467_4753_BBF6_216ECE17EE67_.wvu.PrintArea" localSheetId="21" hidden="1">'1月②'!$B$2:$N$36</definedName>
    <definedName name="Z_F697B183_9467_4753_BBF6_216ECE17EE67_.wvu.PrintArea" localSheetId="10" hidden="1">'2月①'!$B$2:$N$33</definedName>
    <definedName name="Z_F697B183_9467_4753_BBF6_216ECE17EE67_.wvu.PrintArea" localSheetId="22" hidden="1">'2月②'!$B$2:$N$33</definedName>
    <definedName name="Z_F697B183_9467_4753_BBF6_216ECE17EE67_.wvu.PrintArea" localSheetId="11" hidden="1">'3月①'!$B$2:$N$36</definedName>
    <definedName name="Z_F697B183_9467_4753_BBF6_216ECE17EE67_.wvu.PrintArea" localSheetId="23" hidden="1">'3月②'!$B$2:$N$36</definedName>
    <definedName name="Z_F697B183_9467_4753_BBF6_216ECE17EE67_.wvu.PrintArea" localSheetId="12" hidden="1">'4月①'!$B$2:$N$36</definedName>
    <definedName name="Z_F697B183_9467_4753_BBF6_216ECE17EE67_.wvu.PrintArea" localSheetId="13" hidden="1">'5月①'!$B$2:$N$36</definedName>
    <definedName name="Z_F697B183_9467_4753_BBF6_216ECE17EE67_.wvu.PrintArea" localSheetId="14" hidden="1">'6月①'!$B$2:$N$36</definedName>
    <definedName name="Z_F697B183_9467_4753_BBF6_216ECE17EE67_.wvu.PrintArea" localSheetId="15" hidden="1">'7月①'!$B$2:$N$36</definedName>
    <definedName name="Z_F697B183_9467_4753_BBF6_216ECE17EE67_.wvu.PrintArea" localSheetId="16" hidden="1">'8月①'!$B$2:$N$36</definedName>
    <definedName name="Z_F697B183_9467_4753_BBF6_216ECE17EE67_.wvu.PrintArea" localSheetId="17" hidden="1">'9月①'!$B$2:$N$36</definedName>
    <definedName name="Z_F697B183_9467_4753_BBF6_216ECE17EE67_.wvu.PrintArea" localSheetId="2" hidden="1">見本②!$A$2:$L$35</definedName>
    <definedName name="Z_F697B183_9467_4753_BBF6_216ECE17EE67_.wvu.PrintArea" localSheetId="3" hidden="1">見本③!$A$2:$L$37</definedName>
    <definedName name="Z_F697B183_9467_4753_BBF6_216ECE17EE67_.wvu.PrintArea" localSheetId="4" hidden="1">見本④!$A$2:$L$37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1" l="1"/>
  <c r="B4" i="19" l="1"/>
  <c r="X42" i="30" l="1"/>
  <c r="AA42" i="30" s="1"/>
  <c r="AF42" i="30" s="1"/>
  <c r="X43" i="30"/>
  <c r="AC43" i="30" s="1"/>
  <c r="AH43" i="30" s="1"/>
  <c r="X44" i="30"/>
  <c r="AB44" i="30" s="1"/>
  <c r="AG44" i="30" s="1"/>
  <c r="X45" i="30"/>
  <c r="Y45" i="30" s="1"/>
  <c r="AD45" i="30" s="1"/>
  <c r="X46" i="30"/>
  <c r="AC46" i="30" s="1"/>
  <c r="AH46" i="30" s="1"/>
  <c r="Z46" i="30"/>
  <c r="AE46" i="30" s="1"/>
  <c r="AB46" i="30"/>
  <c r="AG46" i="30" s="1"/>
  <c r="X47" i="30"/>
  <c r="X48" i="30"/>
  <c r="Y48" i="30" s="1"/>
  <c r="AD48" i="30" s="1"/>
  <c r="Z48" i="30"/>
  <c r="AE48" i="30" s="1"/>
  <c r="AJ48" i="30" s="1"/>
  <c r="X49" i="30"/>
  <c r="Y49" i="30" s="1"/>
  <c r="AD49" i="30" s="1"/>
  <c r="Z49" i="30"/>
  <c r="AE49" i="30" s="1"/>
  <c r="AA49" i="30"/>
  <c r="AF49" i="30" s="1"/>
  <c r="AB49" i="30"/>
  <c r="AG49" i="30" s="1"/>
  <c r="X50" i="30"/>
  <c r="AB50" i="30" s="1"/>
  <c r="AG50" i="30" s="1"/>
  <c r="X51" i="30"/>
  <c r="X52" i="30"/>
  <c r="AC52" i="30" s="1"/>
  <c r="AH52" i="30" s="1"/>
  <c r="Y52" i="30"/>
  <c r="AD52" i="30" s="1"/>
  <c r="AA52" i="30"/>
  <c r="AF52" i="30" s="1"/>
  <c r="AB52" i="30"/>
  <c r="AG52" i="30" s="1"/>
  <c r="AL52" i="30" s="1"/>
  <c r="X53" i="30"/>
  <c r="AB53" i="30"/>
  <c r="AG53" i="30"/>
  <c r="X54" i="30"/>
  <c r="Y54" i="30" s="1"/>
  <c r="AD54" i="30" s="1"/>
  <c r="Z54" i="30"/>
  <c r="AE54" i="30" s="1"/>
  <c r="AC54" i="30"/>
  <c r="AH54" i="30" s="1"/>
  <c r="X55" i="30"/>
  <c r="AC55" i="30" s="1"/>
  <c r="AH55" i="30" s="1"/>
  <c r="X56" i="30"/>
  <c r="AA56" i="30" s="1"/>
  <c r="AF56" i="30" s="1"/>
  <c r="AB56" i="30"/>
  <c r="AG56" i="30" s="1"/>
  <c r="X57" i="30"/>
  <c r="Y57" i="30" s="1"/>
  <c r="AD57" i="30" s="1"/>
  <c r="X58" i="30"/>
  <c r="AC58" i="30" s="1"/>
  <c r="AH58" i="30" s="1"/>
  <c r="Z58" i="30"/>
  <c r="AB58" i="30"/>
  <c r="AG58" i="30" s="1"/>
  <c r="AE58" i="30"/>
  <c r="X59" i="30"/>
  <c r="AA59" i="30"/>
  <c r="AF59" i="30" s="1"/>
  <c r="X60" i="30"/>
  <c r="AC60" i="30" s="1"/>
  <c r="AH60" i="30" s="1"/>
  <c r="AM60" i="30" s="1"/>
  <c r="Y60" i="30"/>
  <c r="AD60" i="30" s="1"/>
  <c r="X61" i="30"/>
  <c r="AC61" i="30" s="1"/>
  <c r="AH61" i="30"/>
  <c r="X62" i="30"/>
  <c r="AB62" i="30"/>
  <c r="AG62" i="30" s="1"/>
  <c r="AC62" i="30"/>
  <c r="AH62" i="30" s="1"/>
  <c r="X63" i="30"/>
  <c r="X64" i="30"/>
  <c r="Y64" i="30"/>
  <c r="AD64" i="30" s="1"/>
  <c r="Z64" i="30"/>
  <c r="AE64" i="30" s="1"/>
  <c r="AA64" i="30"/>
  <c r="AF64" i="30" s="1"/>
  <c r="AB64" i="30"/>
  <c r="AG64" i="30"/>
  <c r="X65" i="30"/>
  <c r="AA65" i="30" s="1"/>
  <c r="AF65" i="30" s="1"/>
  <c r="X66" i="30"/>
  <c r="X67" i="30"/>
  <c r="AC67" i="30" s="1"/>
  <c r="Z67" i="30"/>
  <c r="AE67" i="30" s="1"/>
  <c r="AA67" i="30"/>
  <c r="AF67" i="30" s="1"/>
  <c r="AB67" i="30"/>
  <c r="AG67" i="30" s="1"/>
  <c r="AH67" i="30"/>
  <c r="X68" i="30"/>
  <c r="AA68" i="30" s="1"/>
  <c r="AF68" i="30" s="1"/>
  <c r="AB68" i="30"/>
  <c r="AG68" i="30" s="1"/>
  <c r="AC68" i="30"/>
  <c r="AH68" i="30" s="1"/>
  <c r="X69" i="30"/>
  <c r="AI68" i="1"/>
  <c r="AJ68" i="1"/>
  <c r="AK68" i="1"/>
  <c r="AL68" i="1"/>
  <c r="AM68" i="1"/>
  <c r="AK64" i="30" l="1"/>
  <c r="Z55" i="30"/>
  <c r="AE55" i="30" s="1"/>
  <c r="AC44" i="30"/>
  <c r="AH44" i="30" s="1"/>
  <c r="Y55" i="30"/>
  <c r="AD55" i="30" s="1"/>
  <c r="AI55" i="30" s="1"/>
  <c r="AA43" i="30"/>
  <c r="AF43" i="30" s="1"/>
  <c r="AK42" i="30" s="1"/>
  <c r="AJ54" i="30"/>
  <c r="AB43" i="30"/>
  <c r="AG43" i="30" s="1"/>
  <c r="AL43" i="30" s="1"/>
  <c r="Z43" i="30"/>
  <c r="AE43" i="30" s="1"/>
  <c r="AA58" i="30"/>
  <c r="AF58" i="30" s="1"/>
  <c r="AK58" i="30" s="1"/>
  <c r="Z42" i="30"/>
  <c r="AE42" i="30" s="1"/>
  <c r="AJ42" i="30" s="1"/>
  <c r="Y46" i="30"/>
  <c r="AD46" i="30" s="1"/>
  <c r="AI46" i="30" s="1"/>
  <c r="AI48" i="30"/>
  <c r="AK67" i="30"/>
  <c r="AB61" i="30"/>
  <c r="AG61" i="30" s="1"/>
  <c r="AC66" i="30"/>
  <c r="AH66" i="30" s="1"/>
  <c r="AM66" i="30" s="1"/>
  <c r="AC50" i="30"/>
  <c r="AH50" i="30" s="1"/>
  <c r="Z45" i="30"/>
  <c r="AE45" i="30" s="1"/>
  <c r="AJ45" i="30" s="1"/>
  <c r="Z66" i="30"/>
  <c r="AE66" i="30" s="1"/>
  <c r="Z61" i="30"/>
  <c r="AE61" i="30" s="1"/>
  <c r="Y61" i="30"/>
  <c r="AD61" i="30" s="1"/>
  <c r="AI60" i="30" s="1"/>
  <c r="AA55" i="30"/>
  <c r="AF55" i="30" s="1"/>
  <c r="AD60" i="44"/>
  <c r="AI60" i="44" s="1"/>
  <c r="AC60" i="44"/>
  <c r="AH60" i="44" s="1"/>
  <c r="AA66" i="42"/>
  <c r="AF66" i="42" s="1"/>
  <c r="AE65" i="41"/>
  <c r="AJ65" i="41" s="1"/>
  <c r="AE59" i="38"/>
  <c r="AJ59" i="38" s="1"/>
  <c r="AA67" i="38"/>
  <c r="AF67" i="38" s="1"/>
  <c r="AD63" i="38"/>
  <c r="AI63" i="38" s="1"/>
  <c r="AC67" i="36"/>
  <c r="AH67" i="36" s="1"/>
  <c r="AD66" i="33"/>
  <c r="AI66" i="33" s="1"/>
  <c r="AA66" i="24"/>
  <c r="AF66" i="24" s="1"/>
  <c r="AE65" i="24"/>
  <c r="AJ65" i="24" s="1"/>
  <c r="AM44" i="30"/>
  <c r="AM61" i="30"/>
  <c r="AK55" i="30"/>
  <c r="AM67" i="30"/>
  <c r="AJ66" i="30"/>
  <c r="AL61" i="30"/>
  <c r="AM46" i="30"/>
  <c r="AM43" i="30"/>
  <c r="AL67" i="30"/>
  <c r="Z59" i="30"/>
  <c r="AE59" i="30" s="1"/>
  <c r="Y53" i="30"/>
  <c r="AD53" i="30" s="1"/>
  <c r="AI53" i="30" s="1"/>
  <c r="Z53" i="30"/>
  <c r="AE53" i="30" s="1"/>
  <c r="AJ53" i="30" s="1"/>
  <c r="Y44" i="30"/>
  <c r="AD44" i="30" s="1"/>
  <c r="AI44" i="30" s="1"/>
  <c r="AA44" i="30"/>
  <c r="AF44" i="30" s="1"/>
  <c r="AA51" i="30"/>
  <c r="AF51" i="30" s="1"/>
  <c r="AK51" i="30" s="1"/>
  <c r="AB51" i="30"/>
  <c r="AG51" i="30" s="1"/>
  <c r="AL51" i="30" s="1"/>
  <c r="AC51" i="30"/>
  <c r="AH51" i="30" s="1"/>
  <c r="AM51" i="30" s="1"/>
  <c r="AA60" i="30"/>
  <c r="AF60" i="30" s="1"/>
  <c r="AB60" i="30"/>
  <c r="AG60" i="30" s="1"/>
  <c r="AL60" i="30" s="1"/>
  <c r="AB54" i="30"/>
  <c r="AG54" i="30" s="1"/>
  <c r="Z50" i="30"/>
  <c r="AE50" i="30" s="1"/>
  <c r="AA50" i="30"/>
  <c r="AF50" i="30" s="1"/>
  <c r="AC47" i="30"/>
  <c r="AH47" i="30" s="1"/>
  <c r="AB69" i="30"/>
  <c r="AG69" i="30" s="1"/>
  <c r="AL69" i="30" s="1"/>
  <c r="AA63" i="30"/>
  <c r="AF63" i="30" s="1"/>
  <c r="AK63" i="30" s="1"/>
  <c r="AK59" i="30"/>
  <c r="Y65" i="30"/>
  <c r="AD65" i="30" s="1"/>
  <c r="Z65" i="30"/>
  <c r="AE65" i="30" s="1"/>
  <c r="AJ65" i="30" s="1"/>
  <c r="AA66" i="30"/>
  <c r="AF66" i="30" s="1"/>
  <c r="AK66" i="30" s="1"/>
  <c r="AB66" i="30"/>
  <c r="AG66" i="30" s="1"/>
  <c r="AL66" i="30" s="1"/>
  <c r="AC63" i="30"/>
  <c r="AH63" i="30" s="1"/>
  <c r="Z69" i="30"/>
  <c r="AE69" i="30" s="1"/>
  <c r="AJ69" i="30" s="1"/>
  <c r="Y68" i="30"/>
  <c r="AD68" i="30" s="1"/>
  <c r="Z63" i="30"/>
  <c r="AE63" i="30" s="1"/>
  <c r="AJ63" i="30" s="1"/>
  <c r="Y62" i="30"/>
  <c r="AD62" i="30" s="1"/>
  <c r="Z62" i="30"/>
  <c r="AE62" i="30" s="1"/>
  <c r="AJ62" i="30" s="1"/>
  <c r="AC59" i="30"/>
  <c r="AH59" i="30" s="1"/>
  <c r="AM59" i="30" s="1"/>
  <c r="Z57" i="30"/>
  <c r="AE57" i="30" s="1"/>
  <c r="AJ57" i="30" s="1"/>
  <c r="Y56" i="30"/>
  <c r="AD56" i="30" s="1"/>
  <c r="AI56" i="30" s="1"/>
  <c r="Z56" i="30"/>
  <c r="AE56" i="30" s="1"/>
  <c r="AJ55" i="30" s="1"/>
  <c r="AC53" i="30"/>
  <c r="AH53" i="30" s="1"/>
  <c r="AM53" i="30" s="1"/>
  <c r="AI52" i="30"/>
  <c r="AA48" i="30"/>
  <c r="AF48" i="30" s="1"/>
  <c r="AK48" i="30" s="1"/>
  <c r="AB48" i="30"/>
  <c r="AG48" i="30" s="1"/>
  <c r="AL48" i="30" s="1"/>
  <c r="AL53" i="30"/>
  <c r="AL50" i="30"/>
  <c r="AC69" i="30"/>
  <c r="AH69" i="30" s="1"/>
  <c r="AM69" i="30" s="1"/>
  <c r="Y69" i="30"/>
  <c r="AD69" i="30" s="1"/>
  <c r="AI69" i="30" s="1"/>
  <c r="AB65" i="30"/>
  <c r="AG65" i="30" s="1"/>
  <c r="Y63" i="30"/>
  <c r="AD63" i="30" s="1"/>
  <c r="AI63" i="30" s="1"/>
  <c r="AB59" i="30"/>
  <c r="AG59" i="30" s="1"/>
  <c r="AL58" i="30" s="1"/>
  <c r="AL49" i="30"/>
  <c r="AJ49" i="30"/>
  <c r="Y47" i="30"/>
  <c r="AD47" i="30" s="1"/>
  <c r="AI47" i="30" s="1"/>
  <c r="Z47" i="30"/>
  <c r="AE47" i="30" s="1"/>
  <c r="AJ47" i="30" s="1"/>
  <c r="AA47" i="30"/>
  <c r="AF47" i="30" s="1"/>
  <c r="AA57" i="30"/>
  <c r="AF57" i="30" s="1"/>
  <c r="AK57" i="30" s="1"/>
  <c r="AB57" i="30"/>
  <c r="AG57" i="30" s="1"/>
  <c r="AL57" i="30" s="1"/>
  <c r="AM54" i="30"/>
  <c r="Z51" i="30"/>
  <c r="AE51" i="30" s="1"/>
  <c r="AB45" i="30"/>
  <c r="AG45" i="30" s="1"/>
  <c r="AL45" i="30" s="1"/>
  <c r="AC45" i="30"/>
  <c r="AH45" i="30" s="1"/>
  <c r="AM45" i="30" s="1"/>
  <c r="AL44" i="30"/>
  <c r="AB42" i="30"/>
  <c r="AG42" i="30" s="1"/>
  <c r="AL42" i="30" s="1"/>
  <c r="AC42" i="30"/>
  <c r="AH42" i="30" s="1"/>
  <c r="AM42" i="30" s="1"/>
  <c r="B4" i="44"/>
  <c r="C6" i="44" s="1"/>
  <c r="C7" i="44" s="1"/>
  <c r="C8" i="44" s="1"/>
  <c r="C9" i="44" s="1"/>
  <c r="C10" i="44" s="1"/>
  <c r="C11" i="44" s="1"/>
  <c r="C12" i="44" s="1"/>
  <c r="C13" i="44" s="1"/>
  <c r="C14" i="44" s="1"/>
  <c r="C15" i="44" s="1"/>
  <c r="C16" i="44" s="1"/>
  <c r="C17" i="44" s="1"/>
  <c r="C18" i="44" s="1"/>
  <c r="C19" i="44" s="1"/>
  <c r="C20" i="44" s="1"/>
  <c r="C21" i="44" s="1"/>
  <c r="C22" i="44" s="1"/>
  <c r="C23" i="44" s="1"/>
  <c r="C24" i="44" s="1"/>
  <c r="C25" i="44" s="1"/>
  <c r="C26" i="44" s="1"/>
  <c r="C27" i="44" s="1"/>
  <c r="C28" i="44" s="1"/>
  <c r="C29" i="44" s="1"/>
  <c r="C30" i="44" s="1"/>
  <c r="C31" i="44" s="1"/>
  <c r="C32" i="44" s="1"/>
  <c r="C33" i="44" s="1"/>
  <c r="C34" i="44" s="1"/>
  <c r="C35" i="44" s="1"/>
  <c r="C36" i="44" s="1"/>
  <c r="B4" i="42"/>
  <c r="B6" i="42" s="1"/>
  <c r="B7" i="42" s="1"/>
  <c r="B8" i="42" s="1"/>
  <c r="B9" i="42" s="1"/>
  <c r="B10" i="42" s="1"/>
  <c r="B11" i="42" s="1"/>
  <c r="B12" i="42" s="1"/>
  <c r="B13" i="42" s="1"/>
  <c r="B14" i="42" s="1"/>
  <c r="B15" i="42" s="1"/>
  <c r="B16" i="42" s="1"/>
  <c r="B17" i="42" s="1"/>
  <c r="B18" i="42" s="1"/>
  <c r="B19" i="42" s="1"/>
  <c r="B20" i="42" s="1"/>
  <c r="B21" i="42" s="1"/>
  <c r="B22" i="42" s="1"/>
  <c r="B23" i="42" s="1"/>
  <c r="B24" i="42" s="1"/>
  <c r="B25" i="42" s="1"/>
  <c r="B26" i="42" s="1"/>
  <c r="B27" i="42" s="1"/>
  <c r="B28" i="42" s="1"/>
  <c r="B29" i="42" s="1"/>
  <c r="B30" i="42" s="1"/>
  <c r="B31" i="42" s="1"/>
  <c r="B32" i="42" s="1"/>
  <c r="B33" i="42" s="1"/>
  <c r="B4" i="41"/>
  <c r="C6" i="41" s="1"/>
  <c r="C7" i="41" s="1"/>
  <c r="C8" i="41" s="1"/>
  <c r="C9" i="41" s="1"/>
  <c r="C10" i="41" s="1"/>
  <c r="C11" i="41" s="1"/>
  <c r="C12" i="41" s="1"/>
  <c r="C13" i="41" s="1"/>
  <c r="C14" i="41" s="1"/>
  <c r="C15" i="41" s="1"/>
  <c r="C16" i="41" s="1"/>
  <c r="C17" i="41" s="1"/>
  <c r="C18" i="41" s="1"/>
  <c r="C19" i="41" s="1"/>
  <c r="C20" i="41" s="1"/>
  <c r="C21" i="41" s="1"/>
  <c r="C22" i="41" s="1"/>
  <c r="C23" i="41" s="1"/>
  <c r="C24" i="41" s="1"/>
  <c r="C25" i="41" s="1"/>
  <c r="C26" i="41" s="1"/>
  <c r="C27" i="41" s="1"/>
  <c r="C28" i="41" s="1"/>
  <c r="C29" i="41" s="1"/>
  <c r="C30" i="41" s="1"/>
  <c r="C31" i="41" s="1"/>
  <c r="C32" i="41" s="1"/>
  <c r="C33" i="41" s="1"/>
  <c r="C34" i="41" s="1"/>
  <c r="C35" i="41" s="1"/>
  <c r="C36" i="41" s="1"/>
  <c r="B4" i="23"/>
  <c r="C6" i="23" s="1"/>
  <c r="C7" i="23" s="1"/>
  <c r="C8" i="23" s="1"/>
  <c r="C9" i="23" s="1"/>
  <c r="C10" i="23" s="1"/>
  <c r="C11" i="23" s="1"/>
  <c r="C12" i="23" s="1"/>
  <c r="C13" i="23" s="1"/>
  <c r="C14" i="23" s="1"/>
  <c r="C15" i="23" s="1"/>
  <c r="C16" i="23" s="1"/>
  <c r="C17" i="23" s="1"/>
  <c r="C18" i="23" s="1"/>
  <c r="C19" i="23" s="1"/>
  <c r="C20" i="23" s="1"/>
  <c r="C21" i="23" s="1"/>
  <c r="C22" i="23" s="1"/>
  <c r="C23" i="23" s="1"/>
  <c r="C24" i="23" s="1"/>
  <c r="C25" i="23" s="1"/>
  <c r="C26" i="23" s="1"/>
  <c r="C27" i="23" s="1"/>
  <c r="C28" i="23" s="1"/>
  <c r="C29" i="23" s="1"/>
  <c r="C30" i="23" s="1"/>
  <c r="C31" i="23" s="1"/>
  <c r="C32" i="23" s="1"/>
  <c r="C33" i="23" s="1"/>
  <c r="B4" i="24"/>
  <c r="B4" i="33"/>
  <c r="B6" i="33" s="1"/>
  <c r="B7" i="33" s="1"/>
  <c r="B8" i="33" s="1"/>
  <c r="B9" i="33" s="1"/>
  <c r="B10" i="33" s="1"/>
  <c r="B11" i="33" s="1"/>
  <c r="B12" i="33" s="1"/>
  <c r="B13" i="33" s="1"/>
  <c r="B14" i="33" s="1"/>
  <c r="B15" i="33" s="1"/>
  <c r="B16" i="33" s="1"/>
  <c r="B17" i="33" s="1"/>
  <c r="B18" i="33" s="1"/>
  <c r="B19" i="33" s="1"/>
  <c r="B20" i="33" s="1"/>
  <c r="B21" i="33" s="1"/>
  <c r="B22" i="33" s="1"/>
  <c r="B23" i="33" s="1"/>
  <c r="B24" i="33" s="1"/>
  <c r="B25" i="33" s="1"/>
  <c r="B26" i="33" s="1"/>
  <c r="B27" i="33" s="1"/>
  <c r="B28" i="33" s="1"/>
  <c r="B29" i="33" s="1"/>
  <c r="B30" i="33" s="1"/>
  <c r="B31" i="33" s="1"/>
  <c r="B32" i="33" s="1"/>
  <c r="B33" i="33" s="1"/>
  <c r="B34" i="33" s="1"/>
  <c r="B35" i="33" s="1"/>
  <c r="B4" i="32"/>
  <c r="B6" i="32" s="1"/>
  <c r="B7" i="32" s="1"/>
  <c r="B8" i="32" s="1"/>
  <c r="B9" i="32" s="1"/>
  <c r="B10" i="32" s="1"/>
  <c r="B11" i="32" s="1"/>
  <c r="B12" i="32" s="1"/>
  <c r="B13" i="32" s="1"/>
  <c r="B14" i="32" s="1"/>
  <c r="B15" i="32" s="1"/>
  <c r="B16" i="32" s="1"/>
  <c r="B17" i="32" s="1"/>
  <c r="B18" i="32" s="1"/>
  <c r="B19" i="32" s="1"/>
  <c r="B20" i="32" s="1"/>
  <c r="B21" i="32" s="1"/>
  <c r="B22" i="32" s="1"/>
  <c r="B23" i="32" s="1"/>
  <c r="B24" i="32" s="1"/>
  <c r="B25" i="32" s="1"/>
  <c r="B26" i="32" s="1"/>
  <c r="B27" i="32" s="1"/>
  <c r="B28" i="32" s="1"/>
  <c r="B29" i="32" s="1"/>
  <c r="B30" i="32" s="1"/>
  <c r="B31" i="32" s="1"/>
  <c r="B32" i="32" s="1"/>
  <c r="B33" i="32" s="1"/>
  <c r="B34" i="32" s="1"/>
  <c r="B35" i="32" s="1"/>
  <c r="B36" i="32" s="1"/>
  <c r="B4" i="34"/>
  <c r="B6" i="34" s="1"/>
  <c r="B7" i="34" s="1"/>
  <c r="B8" i="34" s="1"/>
  <c r="B9" i="34" s="1"/>
  <c r="B10" i="34" s="1"/>
  <c r="B11" i="34" s="1"/>
  <c r="B12" i="34" s="1"/>
  <c r="B13" i="34" s="1"/>
  <c r="B14" i="34" s="1"/>
  <c r="B15" i="34" s="1"/>
  <c r="B16" i="34" s="1"/>
  <c r="B17" i="34" s="1"/>
  <c r="B18" i="34" s="1"/>
  <c r="B19" i="34" s="1"/>
  <c r="B20" i="34" s="1"/>
  <c r="B21" i="34" s="1"/>
  <c r="B22" i="34" s="1"/>
  <c r="B23" i="34" s="1"/>
  <c r="B24" i="34" s="1"/>
  <c r="B25" i="34" s="1"/>
  <c r="B26" i="34" s="1"/>
  <c r="B27" i="34" s="1"/>
  <c r="B28" i="34" s="1"/>
  <c r="B29" i="34" s="1"/>
  <c r="B30" i="34" s="1"/>
  <c r="B31" i="34" s="1"/>
  <c r="B32" i="34" s="1"/>
  <c r="B33" i="34" s="1"/>
  <c r="B34" i="34" s="1"/>
  <c r="B35" i="34" s="1"/>
  <c r="B4" i="35"/>
  <c r="B4" i="36"/>
  <c r="B6" i="36" s="1"/>
  <c r="B7" i="36" s="1"/>
  <c r="B8" i="36" s="1"/>
  <c r="B9" i="36" s="1"/>
  <c r="B10" i="36" s="1"/>
  <c r="B11" i="36" s="1"/>
  <c r="B12" i="36" s="1"/>
  <c r="B13" i="36" s="1"/>
  <c r="B14" i="36" s="1"/>
  <c r="B15" i="36" s="1"/>
  <c r="B16" i="36" s="1"/>
  <c r="B17" i="36" s="1"/>
  <c r="B18" i="36" s="1"/>
  <c r="B19" i="36" s="1"/>
  <c r="B20" i="36" s="1"/>
  <c r="B21" i="36" s="1"/>
  <c r="B22" i="36" s="1"/>
  <c r="B23" i="36" s="1"/>
  <c r="B24" i="36" s="1"/>
  <c r="B25" i="36" s="1"/>
  <c r="B26" i="36" s="1"/>
  <c r="B27" i="36" s="1"/>
  <c r="B28" i="36" s="1"/>
  <c r="B29" i="36" s="1"/>
  <c r="B30" i="36" s="1"/>
  <c r="B31" i="36" s="1"/>
  <c r="B32" i="36" s="1"/>
  <c r="B33" i="36" s="1"/>
  <c r="B34" i="36" s="1"/>
  <c r="B35" i="36" s="1"/>
  <c r="B36" i="36" s="1"/>
  <c r="B4" i="37"/>
  <c r="C6" i="37" s="1"/>
  <c r="C7" i="37" s="1"/>
  <c r="C8" i="37" s="1"/>
  <c r="C9" i="37" s="1"/>
  <c r="C10" i="37" s="1"/>
  <c r="C11" i="37" s="1"/>
  <c r="C12" i="37" s="1"/>
  <c r="C13" i="37" s="1"/>
  <c r="C14" i="37" s="1"/>
  <c r="C15" i="37" s="1"/>
  <c r="C16" i="37" s="1"/>
  <c r="C17" i="37" s="1"/>
  <c r="C18" i="37" s="1"/>
  <c r="C19" i="37" s="1"/>
  <c r="C20" i="37" s="1"/>
  <c r="C21" i="37" s="1"/>
  <c r="C22" i="37" s="1"/>
  <c r="C23" i="37" s="1"/>
  <c r="C24" i="37" s="1"/>
  <c r="C25" i="37" s="1"/>
  <c r="C26" i="37" s="1"/>
  <c r="C27" i="37" s="1"/>
  <c r="C28" i="37" s="1"/>
  <c r="C29" i="37" s="1"/>
  <c r="C30" i="37" s="1"/>
  <c r="C31" i="37" s="1"/>
  <c r="C32" i="37" s="1"/>
  <c r="C33" i="37" s="1"/>
  <c r="C34" i="37" s="1"/>
  <c r="C35" i="37" s="1"/>
  <c r="B4" i="38"/>
  <c r="C6" i="38" s="1"/>
  <c r="C7" i="38" s="1"/>
  <c r="C8" i="38" s="1"/>
  <c r="C9" i="38" s="1"/>
  <c r="C10" i="38" s="1"/>
  <c r="C11" i="38" s="1"/>
  <c r="C12" i="38" s="1"/>
  <c r="C13" i="38" s="1"/>
  <c r="C14" i="38" s="1"/>
  <c r="C15" i="38" s="1"/>
  <c r="C16" i="38" s="1"/>
  <c r="C17" i="38" s="1"/>
  <c r="C18" i="38" s="1"/>
  <c r="C19" i="38" s="1"/>
  <c r="C20" i="38" s="1"/>
  <c r="C21" i="38" s="1"/>
  <c r="C22" i="38" s="1"/>
  <c r="C23" i="38" s="1"/>
  <c r="C24" i="38" s="1"/>
  <c r="C25" i="38" s="1"/>
  <c r="C26" i="38" s="1"/>
  <c r="C27" i="38" s="1"/>
  <c r="C28" i="38" s="1"/>
  <c r="C29" i="38" s="1"/>
  <c r="C30" i="38" s="1"/>
  <c r="C31" i="38" s="1"/>
  <c r="C32" i="38" s="1"/>
  <c r="C33" i="38" s="1"/>
  <c r="C34" i="38" s="1"/>
  <c r="C35" i="38" s="1"/>
  <c r="C36" i="38" s="1"/>
  <c r="B4" i="39"/>
  <c r="B4" i="40"/>
  <c r="B6" i="40" s="1"/>
  <c r="B7" i="40" s="1"/>
  <c r="B8" i="40" s="1"/>
  <c r="B9" i="40" s="1"/>
  <c r="B10" i="40" s="1"/>
  <c r="B11" i="40" s="1"/>
  <c r="B12" i="40" s="1"/>
  <c r="B13" i="40" s="1"/>
  <c r="B14" i="40" s="1"/>
  <c r="B15" i="40" s="1"/>
  <c r="B16" i="40" s="1"/>
  <c r="B17" i="40" s="1"/>
  <c r="B18" i="40" s="1"/>
  <c r="B19" i="40" s="1"/>
  <c r="B20" i="40" s="1"/>
  <c r="B21" i="40" s="1"/>
  <c r="B22" i="40" s="1"/>
  <c r="B23" i="40" s="1"/>
  <c r="B24" i="40" s="1"/>
  <c r="B25" i="40" s="1"/>
  <c r="B26" i="40" s="1"/>
  <c r="B27" i="40" s="1"/>
  <c r="B28" i="40" s="1"/>
  <c r="B29" i="40" s="1"/>
  <c r="B30" i="40" s="1"/>
  <c r="B31" i="40" s="1"/>
  <c r="B32" i="40" s="1"/>
  <c r="B33" i="40" s="1"/>
  <c r="B34" i="40" s="1"/>
  <c r="B35" i="40" s="1"/>
  <c r="B36" i="40" s="1"/>
  <c r="B4" i="22"/>
  <c r="C6" i="22" s="1"/>
  <c r="C7" i="22" s="1"/>
  <c r="C8" i="22" s="1"/>
  <c r="C9" i="22" s="1"/>
  <c r="C10" i="22" s="1"/>
  <c r="C11" i="22" s="1"/>
  <c r="C12" i="22" s="1"/>
  <c r="C13" i="22" s="1"/>
  <c r="C14" i="22" s="1"/>
  <c r="C15" i="22" s="1"/>
  <c r="C16" i="22" s="1"/>
  <c r="C17" i="22" s="1"/>
  <c r="C18" i="22" s="1"/>
  <c r="C19" i="22" s="1"/>
  <c r="C20" i="22" s="1"/>
  <c r="C21" i="22" s="1"/>
  <c r="C22" i="22" s="1"/>
  <c r="C23" i="22" s="1"/>
  <c r="C24" i="22" s="1"/>
  <c r="C25" i="22" s="1"/>
  <c r="C26" i="22" s="1"/>
  <c r="C27" i="22" s="1"/>
  <c r="C28" i="22" s="1"/>
  <c r="C29" i="22" s="1"/>
  <c r="C30" i="22" s="1"/>
  <c r="C31" i="22" s="1"/>
  <c r="C32" i="22" s="1"/>
  <c r="C33" i="22" s="1"/>
  <c r="C34" i="22" s="1"/>
  <c r="C35" i="22" s="1"/>
  <c r="C36" i="22" s="1"/>
  <c r="B4" i="20"/>
  <c r="B6" i="20" s="1"/>
  <c r="B7" i="20" s="1"/>
  <c r="B8" i="20" s="1"/>
  <c r="B9" i="20" s="1"/>
  <c r="B10" i="20" s="1"/>
  <c r="B11" i="20" s="1"/>
  <c r="B12" i="20" s="1"/>
  <c r="B13" i="20" s="1"/>
  <c r="B14" i="20" s="1"/>
  <c r="B15" i="20" s="1"/>
  <c r="B16" i="20" s="1"/>
  <c r="B17" i="20" s="1"/>
  <c r="B18" i="20" s="1"/>
  <c r="B19" i="20" s="1"/>
  <c r="B20" i="20" s="1"/>
  <c r="B21" i="20" s="1"/>
  <c r="B22" i="20" s="1"/>
  <c r="B23" i="20" s="1"/>
  <c r="B24" i="20" s="1"/>
  <c r="B25" i="20" s="1"/>
  <c r="B26" i="20" s="1"/>
  <c r="B27" i="20" s="1"/>
  <c r="B28" i="20" s="1"/>
  <c r="B29" i="20" s="1"/>
  <c r="B30" i="20" s="1"/>
  <c r="B31" i="20" s="1"/>
  <c r="B32" i="20" s="1"/>
  <c r="B33" i="20" s="1"/>
  <c r="B34" i="20" s="1"/>
  <c r="B35" i="20" s="1"/>
  <c r="B4" i="21"/>
  <c r="C6" i="21" s="1"/>
  <c r="C7" i="21" s="1"/>
  <c r="C8" i="21" s="1"/>
  <c r="C9" i="21" s="1"/>
  <c r="C10" i="21" s="1"/>
  <c r="C11" i="21" s="1"/>
  <c r="C12" i="21" s="1"/>
  <c r="C13" i="21" s="1"/>
  <c r="C14" i="21" s="1"/>
  <c r="C15" i="21" s="1"/>
  <c r="C16" i="21" s="1"/>
  <c r="C17" i="21" s="1"/>
  <c r="C18" i="21" s="1"/>
  <c r="C19" i="21" s="1"/>
  <c r="C20" i="21" s="1"/>
  <c r="C21" i="21" s="1"/>
  <c r="C22" i="21" s="1"/>
  <c r="C23" i="21" s="1"/>
  <c r="C24" i="21" s="1"/>
  <c r="C25" i="21" s="1"/>
  <c r="C26" i="21" s="1"/>
  <c r="C27" i="21" s="1"/>
  <c r="C28" i="21" s="1"/>
  <c r="C29" i="21" s="1"/>
  <c r="C30" i="21" s="1"/>
  <c r="C31" i="21" s="1"/>
  <c r="C32" i="21" s="1"/>
  <c r="C33" i="21" s="1"/>
  <c r="C34" i="21" s="1"/>
  <c r="C35" i="21" s="1"/>
  <c r="C36" i="21" s="1"/>
  <c r="C6" i="19"/>
  <c r="C7" i="19" s="1"/>
  <c r="C8" i="19" s="1"/>
  <c r="C9" i="19" s="1"/>
  <c r="C10" i="19" s="1"/>
  <c r="C11" i="19" s="1"/>
  <c r="C12" i="19" s="1"/>
  <c r="C13" i="19" s="1"/>
  <c r="C14" i="19" s="1"/>
  <c r="C15" i="19" s="1"/>
  <c r="C16" i="19" s="1"/>
  <c r="C17" i="19" s="1"/>
  <c r="C18" i="19" s="1"/>
  <c r="C19" i="19" s="1"/>
  <c r="C20" i="19" s="1"/>
  <c r="C21" i="19" s="1"/>
  <c r="C22" i="19" s="1"/>
  <c r="C23" i="19" s="1"/>
  <c r="C24" i="19" s="1"/>
  <c r="C25" i="19" s="1"/>
  <c r="C26" i="19" s="1"/>
  <c r="C27" i="19" s="1"/>
  <c r="C28" i="19" s="1"/>
  <c r="C29" i="19" s="1"/>
  <c r="C30" i="19" s="1"/>
  <c r="C31" i="19" s="1"/>
  <c r="C32" i="19" s="1"/>
  <c r="C33" i="19" s="1"/>
  <c r="C34" i="19" s="1"/>
  <c r="C35" i="19" s="1"/>
  <c r="C36" i="19" s="1"/>
  <c r="A5" i="31"/>
  <c r="A7" i="31" s="1"/>
  <c r="A8" i="31" s="1"/>
  <c r="A9" i="31" s="1"/>
  <c r="A10" i="31" s="1"/>
  <c r="A11" i="31" s="1"/>
  <c r="A12" i="31" s="1"/>
  <c r="A13" i="31" s="1"/>
  <c r="A14" i="31" s="1"/>
  <c r="A15" i="31" s="1"/>
  <c r="A16" i="31" s="1"/>
  <c r="A17" i="31" s="1"/>
  <c r="A18" i="31" s="1"/>
  <c r="A19" i="31" s="1"/>
  <c r="A20" i="31" s="1"/>
  <c r="A21" i="31" s="1"/>
  <c r="A22" i="31" s="1"/>
  <c r="A23" i="31" s="1"/>
  <c r="A24" i="31" s="1"/>
  <c r="A25" i="31" s="1"/>
  <c r="A26" i="31" s="1"/>
  <c r="A27" i="31" s="1"/>
  <c r="A28" i="31" s="1"/>
  <c r="A29" i="31" s="1"/>
  <c r="A30" i="31" s="1"/>
  <c r="A31" i="31" s="1"/>
  <c r="A32" i="31" s="1"/>
  <c r="A33" i="31" s="1"/>
  <c r="A34" i="31" s="1"/>
  <c r="A35" i="31" s="1"/>
  <c r="A36" i="31" s="1"/>
  <c r="A37" i="31" s="1"/>
  <c r="A5" i="30"/>
  <c r="A7" i="30" s="1"/>
  <c r="A8" i="30" s="1"/>
  <c r="A9" i="30" s="1"/>
  <c r="A10" i="30" s="1"/>
  <c r="A11" i="30" s="1"/>
  <c r="A12" i="30" s="1"/>
  <c r="A13" i="30" s="1"/>
  <c r="A14" i="30" s="1"/>
  <c r="A15" i="30" s="1"/>
  <c r="A16" i="30" s="1"/>
  <c r="A17" i="30" s="1"/>
  <c r="A18" i="30" s="1"/>
  <c r="A19" i="30" s="1"/>
  <c r="A20" i="30" s="1"/>
  <c r="A21" i="30" s="1"/>
  <c r="A22" i="30" s="1"/>
  <c r="A23" i="30" s="1"/>
  <c r="A24" i="30" s="1"/>
  <c r="A25" i="30" s="1"/>
  <c r="A26" i="30" s="1"/>
  <c r="A27" i="30" s="1"/>
  <c r="A28" i="30" s="1"/>
  <c r="A29" i="30" s="1"/>
  <c r="A30" i="30" s="1"/>
  <c r="A31" i="30" s="1"/>
  <c r="A32" i="30" s="1"/>
  <c r="A33" i="30" s="1"/>
  <c r="A34" i="30" s="1"/>
  <c r="A35" i="30" s="1"/>
  <c r="A36" i="30" s="1"/>
  <c r="A37" i="30" s="1"/>
  <c r="A3" i="29"/>
  <c r="B5" i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A6" i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O34" i="23"/>
  <c r="O35" i="23"/>
  <c r="O36" i="23"/>
  <c r="O37" i="23"/>
  <c r="O6" i="44"/>
  <c r="O7" i="44"/>
  <c r="O8" i="44"/>
  <c r="O9" i="44"/>
  <c r="X9" i="44"/>
  <c r="Z9" i="44" s="1"/>
  <c r="O10" i="44"/>
  <c r="X10" i="44"/>
  <c r="Z10" i="44" s="1"/>
  <c r="O11" i="44"/>
  <c r="X11" i="44"/>
  <c r="Z11" i="44" s="1"/>
  <c r="O12" i="44"/>
  <c r="X12" i="44"/>
  <c r="Z12" i="44" s="1"/>
  <c r="O13" i="44"/>
  <c r="X13" i="44"/>
  <c r="Z13" i="44" s="1"/>
  <c r="O14" i="44"/>
  <c r="X14" i="44"/>
  <c r="Z14" i="44" s="1"/>
  <c r="O15" i="44"/>
  <c r="X15" i="44"/>
  <c r="Z15" i="44"/>
  <c r="O16" i="44"/>
  <c r="X16" i="44"/>
  <c r="Z16" i="44" s="1"/>
  <c r="O17" i="44"/>
  <c r="X17" i="44"/>
  <c r="Z17" i="44" s="1"/>
  <c r="O18" i="44"/>
  <c r="X18" i="44"/>
  <c r="Z18" i="44" s="1"/>
  <c r="O19" i="44"/>
  <c r="X19" i="44"/>
  <c r="Z19" i="44" s="1"/>
  <c r="O20" i="44"/>
  <c r="X20" i="44"/>
  <c r="Z20" i="44" s="1"/>
  <c r="O21" i="44"/>
  <c r="X21" i="44"/>
  <c r="Z21" i="44" s="1"/>
  <c r="AB21" i="44" s="1"/>
  <c r="AG21" i="44" s="1"/>
  <c r="G18" i="44" s="1"/>
  <c r="O22" i="44"/>
  <c r="X22" i="44"/>
  <c r="Z22" i="44" s="1"/>
  <c r="O23" i="44"/>
  <c r="X23" i="44"/>
  <c r="Z23" i="44" s="1"/>
  <c r="O24" i="44"/>
  <c r="X24" i="44"/>
  <c r="Z24" i="44" s="1"/>
  <c r="O25" i="44"/>
  <c r="X25" i="44"/>
  <c r="Z25" i="44" s="1"/>
  <c r="AC25" i="44" s="1"/>
  <c r="AH25" i="44" s="1"/>
  <c r="O26" i="44"/>
  <c r="X26" i="44"/>
  <c r="Z26" i="44" s="1"/>
  <c r="O27" i="44"/>
  <c r="X27" i="44"/>
  <c r="Z27" i="44" s="1"/>
  <c r="AB27" i="44" s="1"/>
  <c r="O28" i="44"/>
  <c r="X28" i="44"/>
  <c r="Z28" i="44" s="1"/>
  <c r="O29" i="44"/>
  <c r="G29" i="44" s="1"/>
  <c r="X29" i="44"/>
  <c r="Z29" i="44" s="1"/>
  <c r="O30" i="44"/>
  <c r="X30" i="44"/>
  <c r="Z30" i="44" s="1"/>
  <c r="AE30" i="44" s="1"/>
  <c r="AJ30" i="44" s="1"/>
  <c r="O31" i="44"/>
  <c r="X31" i="44"/>
  <c r="Z31" i="44" s="1"/>
  <c r="O32" i="44"/>
  <c r="X32" i="44"/>
  <c r="Z32" i="44" s="1"/>
  <c r="AB32" i="44" s="1"/>
  <c r="AG32" i="44" s="1"/>
  <c r="O33" i="44"/>
  <c r="X33" i="44"/>
  <c r="Z33" i="44" s="1"/>
  <c r="AB33" i="44" s="1"/>
  <c r="AG33" i="44" s="1"/>
  <c r="O34" i="44"/>
  <c r="X34" i="44"/>
  <c r="Z34" i="44" s="1"/>
  <c r="O35" i="44"/>
  <c r="X35" i="44"/>
  <c r="Z35" i="44" s="1"/>
  <c r="AC35" i="44" s="1"/>
  <c r="AH35" i="44" s="1"/>
  <c r="O36" i="44"/>
  <c r="X36" i="44"/>
  <c r="Z36" i="44" s="1"/>
  <c r="X37" i="44"/>
  <c r="Z37" i="44" s="1"/>
  <c r="AE37" i="44" s="1"/>
  <c r="X38" i="44"/>
  <c r="Z38" i="44" s="1"/>
  <c r="X39" i="44"/>
  <c r="Z39" i="44" s="1"/>
  <c r="AE39" i="44" s="1"/>
  <c r="AJ39" i="44" s="1"/>
  <c r="J36" i="44" s="1"/>
  <c r="X40" i="44"/>
  <c r="Z40" i="44" s="1"/>
  <c r="AD40" i="44" s="1"/>
  <c r="AI40" i="44" s="1"/>
  <c r="X41" i="44"/>
  <c r="Z41" i="44" s="1"/>
  <c r="AE41" i="44" s="1"/>
  <c r="AJ41" i="44" s="1"/>
  <c r="X42" i="44"/>
  <c r="Z42" i="44"/>
  <c r="AA42" i="44" s="1"/>
  <c r="AF42" i="44" s="1"/>
  <c r="X43" i="44"/>
  <c r="Z43" i="44" s="1"/>
  <c r="X44" i="44"/>
  <c r="Z44" i="44" s="1"/>
  <c r="X45" i="44"/>
  <c r="Z45" i="44" s="1"/>
  <c r="AE45" i="44" s="1"/>
  <c r="AJ45" i="44" s="1"/>
  <c r="X46" i="44"/>
  <c r="Z46" i="44" s="1"/>
  <c r="AD46" i="44" s="1"/>
  <c r="AI46" i="44" s="1"/>
  <c r="X47" i="44"/>
  <c r="Z47" i="44" s="1"/>
  <c r="X48" i="44"/>
  <c r="Z48" i="44" s="1"/>
  <c r="AC48" i="44" s="1"/>
  <c r="AH48" i="44" s="1"/>
  <c r="AD48" i="44"/>
  <c r="AI48" i="44" s="1"/>
  <c r="X49" i="44"/>
  <c r="Z49" i="44" s="1"/>
  <c r="AC49" i="44" s="1"/>
  <c r="AH49" i="44" s="1"/>
  <c r="X50" i="44"/>
  <c r="Z50" i="44" s="1"/>
  <c r="X51" i="44"/>
  <c r="Z51" i="44" s="1"/>
  <c r="X52" i="44"/>
  <c r="Z52" i="44" s="1"/>
  <c r="X53" i="44"/>
  <c r="Z53" i="44" s="1"/>
  <c r="AD53" i="44" s="1"/>
  <c r="AI53" i="44" s="1"/>
  <c r="X54" i="44"/>
  <c r="Z54" i="44" s="1"/>
  <c r="AC54" i="44" s="1"/>
  <c r="AH54" i="44" s="1"/>
  <c r="X55" i="44"/>
  <c r="Z55" i="44" s="1"/>
  <c r="AC55" i="44" s="1"/>
  <c r="AH55" i="44" s="1"/>
  <c r="AM54" i="44" s="1"/>
  <c r="X56" i="44"/>
  <c r="Z56" i="44" s="1"/>
  <c r="X57" i="44"/>
  <c r="Z57" i="44" s="1"/>
  <c r="X58" i="44"/>
  <c r="Z58" i="44" s="1"/>
  <c r="AC58" i="44" s="1"/>
  <c r="AH58" i="44" s="1"/>
  <c r="X59" i="44"/>
  <c r="Z59" i="44" s="1"/>
  <c r="X60" i="44"/>
  <c r="Z60" i="44" s="1"/>
  <c r="X61" i="44"/>
  <c r="Z61" i="44" s="1"/>
  <c r="X62" i="44"/>
  <c r="Z62" i="44" s="1"/>
  <c r="X63" i="44"/>
  <c r="Z63" i="44" s="1"/>
  <c r="AC63" i="44" s="1"/>
  <c r="AH63" i="44" s="1"/>
  <c r="X64" i="44"/>
  <c r="Z64" i="44" s="1"/>
  <c r="X65" i="44"/>
  <c r="Z65" i="44" s="1"/>
  <c r="AC65" i="44" s="1"/>
  <c r="AH65" i="44" s="1"/>
  <c r="X66" i="44"/>
  <c r="Z66" i="44" s="1"/>
  <c r="X67" i="44"/>
  <c r="Z67" i="44" s="1"/>
  <c r="X68" i="44"/>
  <c r="Z68" i="44" s="1"/>
  <c r="AC68" i="44" s="1"/>
  <c r="AH68" i="44" s="1"/>
  <c r="AM68" i="44" s="1"/>
  <c r="AK69" i="44"/>
  <c r="AL69" i="44"/>
  <c r="AM69" i="44"/>
  <c r="AN69" i="44"/>
  <c r="AO69" i="44"/>
  <c r="O6" i="42"/>
  <c r="O7" i="42"/>
  <c r="O8" i="42"/>
  <c r="O9" i="42"/>
  <c r="X9" i="42"/>
  <c r="Z9" i="42" s="1"/>
  <c r="O10" i="42"/>
  <c r="X10" i="42"/>
  <c r="Z10" i="42" s="1"/>
  <c r="AC10" i="42" s="1"/>
  <c r="AH10" i="42" s="1"/>
  <c r="O11" i="42"/>
  <c r="X11" i="42"/>
  <c r="Z11" i="42" s="1"/>
  <c r="O12" i="42"/>
  <c r="X12" i="42"/>
  <c r="Z12" i="42" s="1"/>
  <c r="O13" i="42"/>
  <c r="X13" i="42"/>
  <c r="Z13" i="42" s="1"/>
  <c r="O14" i="42"/>
  <c r="X14" i="42"/>
  <c r="Z14" i="42" s="1"/>
  <c r="O15" i="42"/>
  <c r="X15" i="42"/>
  <c r="Z15" i="42" s="1"/>
  <c r="AC15" i="42" s="1"/>
  <c r="AH15" i="42" s="1"/>
  <c r="O16" i="42"/>
  <c r="X16" i="42"/>
  <c r="Z16" i="42" s="1"/>
  <c r="AA16" i="42" s="1"/>
  <c r="AF16" i="42" s="1"/>
  <c r="F13" i="42" s="1"/>
  <c r="O17" i="42"/>
  <c r="X17" i="42"/>
  <c r="Z17" i="42" s="1"/>
  <c r="O18" i="42"/>
  <c r="X18" i="42"/>
  <c r="Z18" i="42" s="1"/>
  <c r="O19" i="42"/>
  <c r="X19" i="42"/>
  <c r="Z19" i="42" s="1"/>
  <c r="AE19" i="42" s="1"/>
  <c r="AJ19" i="42" s="1"/>
  <c r="O20" i="42"/>
  <c r="X20" i="42"/>
  <c r="Z20" i="42" s="1"/>
  <c r="O21" i="42"/>
  <c r="X21" i="42"/>
  <c r="Z21" i="42" s="1"/>
  <c r="AD21" i="42" s="1"/>
  <c r="AI21" i="42" s="1"/>
  <c r="O22" i="42"/>
  <c r="X22" i="42"/>
  <c r="Z22" i="42" s="1"/>
  <c r="AC22" i="42" s="1"/>
  <c r="AH22" i="42" s="1"/>
  <c r="O23" i="42"/>
  <c r="X23" i="42"/>
  <c r="Z23" i="42" s="1"/>
  <c r="AB23" i="42" s="1"/>
  <c r="AG23" i="42" s="1"/>
  <c r="O24" i="42"/>
  <c r="X24" i="42"/>
  <c r="Z24" i="42" s="1"/>
  <c r="O25" i="42"/>
  <c r="X25" i="42"/>
  <c r="Z25" i="42" s="1"/>
  <c r="O26" i="42"/>
  <c r="X26" i="42"/>
  <c r="Z26" i="42" s="1"/>
  <c r="AA26" i="42" s="1"/>
  <c r="AF26" i="42" s="1"/>
  <c r="AK26" i="42" s="1"/>
  <c r="O27" i="42"/>
  <c r="X27" i="42"/>
  <c r="Z27" i="42" s="1"/>
  <c r="AA27" i="42" s="1"/>
  <c r="AF27" i="42" s="1"/>
  <c r="O28" i="42"/>
  <c r="G28" i="42" s="1"/>
  <c r="X28" i="42"/>
  <c r="Z28" i="42" s="1"/>
  <c r="O29" i="42"/>
  <c r="X29" i="42"/>
  <c r="Z29" i="42" s="1"/>
  <c r="AD29" i="42" s="1"/>
  <c r="AI29" i="42" s="1"/>
  <c r="O30" i="42"/>
  <c r="X30" i="42"/>
  <c r="Z30" i="42" s="1"/>
  <c r="O31" i="42"/>
  <c r="X31" i="42"/>
  <c r="Z31" i="42" s="1"/>
  <c r="AB31" i="42"/>
  <c r="AG31" i="42" s="1"/>
  <c r="O32" i="42"/>
  <c r="X32" i="42"/>
  <c r="Z32" i="42" s="1"/>
  <c r="AB32" i="42" s="1"/>
  <c r="AG32" i="42" s="1"/>
  <c r="O33" i="42"/>
  <c r="X33" i="42"/>
  <c r="Z33" i="42" s="1"/>
  <c r="X34" i="42"/>
  <c r="Z34" i="42" s="1"/>
  <c r="AD34" i="42" s="1"/>
  <c r="AI34" i="42" s="1"/>
  <c r="I31" i="42" s="1"/>
  <c r="X35" i="42"/>
  <c r="Z35" i="42" s="1"/>
  <c r="X36" i="42"/>
  <c r="Z36" i="42"/>
  <c r="AB36" i="42" s="1"/>
  <c r="AG36" i="42" s="1"/>
  <c r="X37" i="42"/>
  <c r="Z37" i="42" s="1"/>
  <c r="X38" i="42"/>
  <c r="Z38" i="42" s="1"/>
  <c r="X39" i="42"/>
  <c r="Z39" i="42" s="1"/>
  <c r="X40" i="42"/>
  <c r="Z40" i="42" s="1"/>
  <c r="X41" i="42"/>
  <c r="Z41" i="42" s="1"/>
  <c r="AB41" i="42" s="1"/>
  <c r="AG41" i="42" s="1"/>
  <c r="X42" i="42"/>
  <c r="Z42" i="42" s="1"/>
  <c r="X43" i="42"/>
  <c r="Z43" i="42" s="1"/>
  <c r="AC43" i="42" s="1"/>
  <c r="AH43" i="42" s="1"/>
  <c r="X44" i="42"/>
  <c r="Z44" i="42" s="1"/>
  <c r="X45" i="42"/>
  <c r="Z45" i="42" s="1"/>
  <c r="X46" i="42"/>
  <c r="Z46" i="42" s="1"/>
  <c r="X47" i="42"/>
  <c r="Z47" i="42" s="1"/>
  <c r="X48" i="42"/>
  <c r="Z48" i="42" s="1"/>
  <c r="X49" i="42"/>
  <c r="Z49" i="42" s="1"/>
  <c r="AC49" i="42" s="1"/>
  <c r="AH49" i="42" s="1"/>
  <c r="X50" i="42"/>
  <c r="Z50" i="42" s="1"/>
  <c r="X51" i="42"/>
  <c r="Z51" i="42" s="1"/>
  <c r="X52" i="42"/>
  <c r="Z52" i="42" s="1"/>
  <c r="AE52" i="42" s="1"/>
  <c r="AJ52" i="42" s="1"/>
  <c r="X53" i="42"/>
  <c r="Z53" i="42" s="1"/>
  <c r="AB53" i="42" s="1"/>
  <c r="AG53" i="42" s="1"/>
  <c r="X54" i="42"/>
  <c r="Z54" i="42" s="1"/>
  <c r="X55" i="42"/>
  <c r="Z55" i="42" s="1"/>
  <c r="AD55" i="42"/>
  <c r="AI55" i="42" s="1"/>
  <c r="X56" i="42"/>
  <c r="Z56" i="42" s="1"/>
  <c r="X57" i="42"/>
  <c r="Z57" i="42" s="1"/>
  <c r="X58" i="42"/>
  <c r="Z58" i="42" s="1"/>
  <c r="AA58" i="42" s="1"/>
  <c r="AF58" i="42" s="1"/>
  <c r="X59" i="42"/>
  <c r="Z59" i="42" s="1"/>
  <c r="X60" i="42"/>
  <c r="Z60" i="42" s="1"/>
  <c r="AD60" i="42" s="1"/>
  <c r="AI60" i="42" s="1"/>
  <c r="X61" i="42"/>
  <c r="Z61" i="42" s="1"/>
  <c r="X62" i="42"/>
  <c r="Z62" i="42" s="1"/>
  <c r="X63" i="42"/>
  <c r="Z63" i="42" s="1"/>
  <c r="AD63" i="42" s="1"/>
  <c r="AI63" i="42" s="1"/>
  <c r="X64" i="42"/>
  <c r="Z64" i="42" s="1"/>
  <c r="X65" i="42"/>
  <c r="Z65" i="42" s="1"/>
  <c r="X66" i="42"/>
  <c r="Z66" i="42" s="1"/>
  <c r="AB66" i="42" s="1"/>
  <c r="AG66" i="42" s="1"/>
  <c r="X67" i="42"/>
  <c r="Z67" i="42" s="1"/>
  <c r="AC67" i="42" s="1"/>
  <c r="AH67" i="42" s="1"/>
  <c r="X68" i="42"/>
  <c r="Z68" i="42" s="1"/>
  <c r="AK69" i="42"/>
  <c r="AL69" i="42"/>
  <c r="AM69" i="42"/>
  <c r="AN69" i="42"/>
  <c r="AO69" i="42"/>
  <c r="O6" i="41"/>
  <c r="O7" i="41"/>
  <c r="O8" i="41"/>
  <c r="O9" i="41"/>
  <c r="X9" i="41"/>
  <c r="Z9" i="41" s="1"/>
  <c r="O10" i="41"/>
  <c r="X10" i="41"/>
  <c r="Z10" i="41" s="1"/>
  <c r="O11" i="41"/>
  <c r="X11" i="41"/>
  <c r="Z11" i="41" s="1"/>
  <c r="O12" i="41"/>
  <c r="X12" i="41"/>
  <c r="Z12" i="41" s="1"/>
  <c r="O13" i="41"/>
  <c r="X13" i="41"/>
  <c r="Z13" i="41" s="1"/>
  <c r="O14" i="41"/>
  <c r="X14" i="41"/>
  <c r="Z14" i="41" s="1"/>
  <c r="O15" i="41"/>
  <c r="X15" i="41"/>
  <c r="Z15" i="41" s="1"/>
  <c r="O16" i="41"/>
  <c r="X16" i="41"/>
  <c r="Z16" i="41" s="1"/>
  <c r="O17" i="41"/>
  <c r="X17" i="41"/>
  <c r="Z17" i="41" s="1"/>
  <c r="O18" i="41"/>
  <c r="X18" i="41"/>
  <c r="Z18" i="41" s="1"/>
  <c r="O19" i="41"/>
  <c r="X19" i="41"/>
  <c r="Z19" i="41" s="1"/>
  <c r="O20" i="41"/>
  <c r="X20" i="41"/>
  <c r="Z20" i="41" s="1"/>
  <c r="AD20" i="41" s="1"/>
  <c r="AI20" i="41" s="1"/>
  <c r="O21" i="41"/>
  <c r="X21" i="41"/>
  <c r="Z21" i="41" s="1"/>
  <c r="AB21" i="41" s="1"/>
  <c r="AG21" i="41" s="1"/>
  <c r="G18" i="41" s="1"/>
  <c r="O22" i="41"/>
  <c r="X22" i="41"/>
  <c r="Z22" i="41" s="1"/>
  <c r="O23" i="41"/>
  <c r="X23" i="41"/>
  <c r="Z23" i="41" s="1"/>
  <c r="O24" i="41"/>
  <c r="X24" i="41"/>
  <c r="Z24" i="41"/>
  <c r="O25" i="41"/>
  <c r="X25" i="41"/>
  <c r="Z25" i="41" s="1"/>
  <c r="O26" i="41"/>
  <c r="X26" i="41"/>
  <c r="Z26" i="41" s="1"/>
  <c r="AE26" i="41" s="1"/>
  <c r="AJ26" i="41" s="1"/>
  <c r="O27" i="41"/>
  <c r="X27" i="41"/>
  <c r="Z27" i="41" s="1"/>
  <c r="AB27" i="41"/>
  <c r="AG27" i="41" s="1"/>
  <c r="AA27" i="41"/>
  <c r="AF27" i="41" s="1"/>
  <c r="AE27" i="41"/>
  <c r="AJ27" i="41" s="1"/>
  <c r="O28" i="41"/>
  <c r="X28" i="41"/>
  <c r="Z28" i="41"/>
  <c r="AA28" i="41" s="1"/>
  <c r="AF28" i="41" s="1"/>
  <c r="O29" i="41"/>
  <c r="X29" i="41"/>
  <c r="Z29" i="41" s="1"/>
  <c r="O30" i="41"/>
  <c r="X30" i="41"/>
  <c r="Z30" i="41" s="1"/>
  <c r="O31" i="41"/>
  <c r="H31" i="41" s="1"/>
  <c r="X31" i="41"/>
  <c r="Z31" i="41" s="1"/>
  <c r="O32" i="41"/>
  <c r="X32" i="41"/>
  <c r="Z32" i="41" s="1"/>
  <c r="O33" i="41"/>
  <c r="X33" i="41"/>
  <c r="Z33" i="41"/>
  <c r="O34" i="41"/>
  <c r="X34" i="41"/>
  <c r="Z34" i="41" s="1"/>
  <c r="AC34" i="41" s="1"/>
  <c r="AH34" i="41" s="1"/>
  <c r="O35" i="41"/>
  <c r="X35" i="41"/>
  <c r="Z35" i="41" s="1"/>
  <c r="O36" i="41"/>
  <c r="X36" i="41"/>
  <c r="Z36" i="41" s="1"/>
  <c r="X37" i="41"/>
  <c r="Z37" i="41" s="1"/>
  <c r="AA37" i="41" s="1"/>
  <c r="AF37" i="41" s="1"/>
  <c r="X38" i="41"/>
  <c r="Z38" i="41" s="1"/>
  <c r="AA38" i="41" s="1"/>
  <c r="AF38" i="41" s="1"/>
  <c r="X39" i="41"/>
  <c r="Z39" i="41"/>
  <c r="X40" i="41"/>
  <c r="Z40" i="41" s="1"/>
  <c r="X41" i="41"/>
  <c r="Z41" i="41" s="1"/>
  <c r="X42" i="41"/>
  <c r="Z42" i="41" s="1"/>
  <c r="X43" i="41"/>
  <c r="Z43" i="41" s="1"/>
  <c r="X44" i="41"/>
  <c r="Z44" i="41" s="1"/>
  <c r="X45" i="41"/>
  <c r="Z45" i="41" s="1"/>
  <c r="X46" i="41"/>
  <c r="Z46" i="41" s="1"/>
  <c r="X47" i="41"/>
  <c r="Z47" i="41" s="1"/>
  <c r="X48" i="41"/>
  <c r="Z48" i="41" s="1"/>
  <c r="AA48" i="41" s="1"/>
  <c r="AF48" i="41" s="1"/>
  <c r="X49" i="41"/>
  <c r="Z49" i="41" s="1"/>
  <c r="X50" i="41"/>
  <c r="Z50" i="41" s="1"/>
  <c r="X51" i="41"/>
  <c r="Z51" i="41" s="1"/>
  <c r="X52" i="41"/>
  <c r="Z52" i="41" s="1"/>
  <c r="X53" i="41"/>
  <c r="Z53" i="41" s="1"/>
  <c r="X54" i="41"/>
  <c r="Z54" i="41" s="1"/>
  <c r="X55" i="41"/>
  <c r="Z55" i="41" s="1"/>
  <c r="X56" i="41"/>
  <c r="Z56" i="41" s="1"/>
  <c r="X57" i="41"/>
  <c r="Z57" i="41" s="1"/>
  <c r="X58" i="41"/>
  <c r="Z58" i="41" s="1"/>
  <c r="X59" i="41"/>
  <c r="Z59" i="41" s="1"/>
  <c r="AC59" i="41" s="1"/>
  <c r="AH59" i="41" s="1"/>
  <c r="X60" i="41"/>
  <c r="Z60" i="41" s="1"/>
  <c r="AE60" i="41" s="1"/>
  <c r="AJ60" i="41" s="1"/>
  <c r="X61" i="41"/>
  <c r="Z61" i="41" s="1"/>
  <c r="X62" i="41"/>
  <c r="Z62" i="41" s="1"/>
  <c r="X63" i="41"/>
  <c r="Z63" i="41" s="1"/>
  <c r="X64" i="41"/>
  <c r="Z64" i="41" s="1"/>
  <c r="AC64" i="41" s="1"/>
  <c r="AH64" i="41" s="1"/>
  <c r="X65" i="41"/>
  <c r="Z65" i="41" s="1"/>
  <c r="X66" i="41"/>
  <c r="Z66" i="41" s="1"/>
  <c r="AA66" i="41" s="1"/>
  <c r="AF66" i="41" s="1"/>
  <c r="X67" i="41"/>
  <c r="Z67" i="41" s="1"/>
  <c r="AC67" i="41" s="1"/>
  <c r="AH67" i="41" s="1"/>
  <c r="X68" i="41"/>
  <c r="Z68" i="41" s="1"/>
  <c r="AK69" i="41"/>
  <c r="AL69" i="41"/>
  <c r="AM69" i="41"/>
  <c r="AN69" i="41"/>
  <c r="AO69" i="41"/>
  <c r="O6" i="40"/>
  <c r="J6" i="40" s="1"/>
  <c r="O7" i="40"/>
  <c r="O8" i="40"/>
  <c r="O9" i="40"/>
  <c r="X9" i="40"/>
  <c r="Z9" i="40" s="1"/>
  <c r="AB9" i="40" s="1"/>
  <c r="AG9" i="40" s="1"/>
  <c r="AE9" i="40"/>
  <c r="AJ9" i="40" s="1"/>
  <c r="O10" i="40"/>
  <c r="X10" i="40"/>
  <c r="Z10" i="40"/>
  <c r="O11" i="40"/>
  <c r="X11" i="40"/>
  <c r="Z11" i="40" s="1"/>
  <c r="AE11" i="40" s="1"/>
  <c r="AJ11" i="40" s="1"/>
  <c r="O12" i="40"/>
  <c r="X12" i="40"/>
  <c r="Z12" i="40" s="1"/>
  <c r="AA12" i="40" s="1"/>
  <c r="AF12" i="40" s="1"/>
  <c r="F9" i="40" s="1"/>
  <c r="O13" i="40"/>
  <c r="X13" i="40"/>
  <c r="Z13" i="40" s="1"/>
  <c r="O14" i="40"/>
  <c r="X14" i="40"/>
  <c r="Z14" i="40"/>
  <c r="O15" i="40"/>
  <c r="X15" i="40"/>
  <c r="Z15" i="40" s="1"/>
  <c r="AC15" i="40" s="1"/>
  <c r="AH15" i="40" s="1"/>
  <c r="O16" i="40"/>
  <c r="X16" i="40"/>
  <c r="Z16" i="40" s="1"/>
  <c r="AD16" i="40" s="1"/>
  <c r="AI16" i="40" s="1"/>
  <c r="O17" i="40"/>
  <c r="X17" i="40"/>
  <c r="Z17" i="40" s="1"/>
  <c r="AE17" i="40" s="1"/>
  <c r="AJ17" i="40" s="1"/>
  <c r="O18" i="40"/>
  <c r="X18" i="40"/>
  <c r="Z18" i="40" s="1"/>
  <c r="O19" i="40"/>
  <c r="X19" i="40"/>
  <c r="Z19" i="40" s="1"/>
  <c r="AC19" i="40" s="1"/>
  <c r="AH19" i="40" s="1"/>
  <c r="H16" i="40" s="1"/>
  <c r="O20" i="40"/>
  <c r="X20" i="40"/>
  <c r="Z20" i="40" s="1"/>
  <c r="AA20" i="40" s="1"/>
  <c r="AF20" i="40" s="1"/>
  <c r="O21" i="40"/>
  <c r="X21" i="40"/>
  <c r="Z21" i="40" s="1"/>
  <c r="O22" i="40"/>
  <c r="X22" i="40"/>
  <c r="Z22" i="40" s="1"/>
  <c r="AE22" i="40" s="1"/>
  <c r="AJ22" i="40" s="1"/>
  <c r="O23" i="40"/>
  <c r="X23" i="40"/>
  <c r="Z23" i="40" s="1"/>
  <c r="O24" i="40"/>
  <c r="X24" i="40"/>
  <c r="Z24" i="40" s="1"/>
  <c r="O25" i="40"/>
  <c r="X25" i="40"/>
  <c r="Z25" i="40" s="1"/>
  <c r="AA25" i="40" s="1"/>
  <c r="AF25" i="40" s="1"/>
  <c r="F22" i="40" s="1"/>
  <c r="O26" i="40"/>
  <c r="H26" i="40" s="1"/>
  <c r="X26" i="40"/>
  <c r="Z26" i="40" s="1"/>
  <c r="AA26" i="40" s="1"/>
  <c r="AF26" i="40" s="1"/>
  <c r="O27" i="40"/>
  <c r="X27" i="40"/>
  <c r="Z27" i="40" s="1"/>
  <c r="AE27" i="40" s="1"/>
  <c r="AJ27" i="40" s="1"/>
  <c r="O28" i="40"/>
  <c r="X28" i="40"/>
  <c r="Z28" i="40" s="1"/>
  <c r="O29" i="40"/>
  <c r="X29" i="40"/>
  <c r="Z29" i="40" s="1"/>
  <c r="AC29" i="40" s="1"/>
  <c r="AH29" i="40" s="1"/>
  <c r="O30" i="40"/>
  <c r="X30" i="40"/>
  <c r="Z30" i="40" s="1"/>
  <c r="O31" i="40"/>
  <c r="X31" i="40"/>
  <c r="Z31" i="40" s="1"/>
  <c r="O32" i="40"/>
  <c r="X32" i="40"/>
  <c r="Z32" i="40" s="1"/>
  <c r="O33" i="40"/>
  <c r="X33" i="40"/>
  <c r="Z33" i="40" s="1"/>
  <c r="O34" i="40"/>
  <c r="J34" i="40" s="1"/>
  <c r="X34" i="40"/>
  <c r="Z34" i="40" s="1"/>
  <c r="O35" i="40"/>
  <c r="X35" i="40"/>
  <c r="Z35" i="40" s="1"/>
  <c r="AC35" i="40" s="1"/>
  <c r="AH35" i="40" s="1"/>
  <c r="H32" i="40" s="1"/>
  <c r="O36" i="40"/>
  <c r="X36" i="40"/>
  <c r="Z36" i="40" s="1"/>
  <c r="AE36" i="40" s="1"/>
  <c r="AJ36" i="40" s="1"/>
  <c r="X37" i="40"/>
  <c r="Z37" i="40" s="1"/>
  <c r="AE37" i="40" s="1"/>
  <c r="AJ37" i="40" s="1"/>
  <c r="X38" i="40"/>
  <c r="Z38" i="40" s="1"/>
  <c r="X39" i="40"/>
  <c r="Z39" i="40" s="1"/>
  <c r="X40" i="40"/>
  <c r="Z40" i="40" s="1"/>
  <c r="AA40" i="40"/>
  <c r="AF40" i="40" s="1"/>
  <c r="X41" i="40"/>
  <c r="Z41" i="40" s="1"/>
  <c r="AD41" i="40" s="1"/>
  <c r="AI41" i="40" s="1"/>
  <c r="X42" i="40"/>
  <c r="Z42" i="40" s="1"/>
  <c r="AC42" i="40" s="1"/>
  <c r="AH42" i="40" s="1"/>
  <c r="X43" i="40"/>
  <c r="Z43" i="40" s="1"/>
  <c r="AC43" i="40" s="1"/>
  <c r="AH43" i="40" s="1"/>
  <c r="X44" i="40"/>
  <c r="Z44" i="40" s="1"/>
  <c r="X45" i="40"/>
  <c r="Z45" i="40" s="1"/>
  <c r="X46" i="40"/>
  <c r="Z46" i="40" s="1"/>
  <c r="X47" i="40"/>
  <c r="Z47" i="40" s="1"/>
  <c r="AC47" i="40" s="1"/>
  <c r="AH47" i="40" s="1"/>
  <c r="X48" i="40"/>
  <c r="Z48" i="40" s="1"/>
  <c r="AA48" i="40" s="1"/>
  <c r="AF48" i="40" s="1"/>
  <c r="X49" i="40"/>
  <c r="Z49" i="40" s="1"/>
  <c r="AC49" i="40" s="1"/>
  <c r="AH49" i="40" s="1"/>
  <c r="X50" i="40"/>
  <c r="Z50" i="40" s="1"/>
  <c r="X51" i="40"/>
  <c r="Z51" i="40" s="1"/>
  <c r="X52" i="40"/>
  <c r="Z52" i="40" s="1"/>
  <c r="AB52" i="40" s="1"/>
  <c r="AG52" i="40" s="1"/>
  <c r="X53" i="40"/>
  <c r="Z53" i="40" s="1"/>
  <c r="X54" i="40"/>
  <c r="Z54" i="40" s="1"/>
  <c r="X55" i="40"/>
  <c r="Z55" i="40" s="1"/>
  <c r="X56" i="40"/>
  <c r="Z56" i="40" s="1"/>
  <c r="X57" i="40"/>
  <c r="Z57" i="40" s="1"/>
  <c r="X58" i="40"/>
  <c r="Z58" i="40" s="1"/>
  <c r="X59" i="40"/>
  <c r="Z59" i="40" s="1"/>
  <c r="X60" i="40"/>
  <c r="Z60" i="40" s="1"/>
  <c r="X61" i="40"/>
  <c r="Z61" i="40" s="1"/>
  <c r="X62" i="40"/>
  <c r="Z62" i="40" s="1"/>
  <c r="X63" i="40"/>
  <c r="Z63" i="40" s="1"/>
  <c r="X64" i="40"/>
  <c r="Z64" i="40" s="1"/>
  <c r="AD64" i="40" s="1"/>
  <c r="AI64" i="40" s="1"/>
  <c r="X65" i="40"/>
  <c r="Z65" i="40" s="1"/>
  <c r="X66" i="40"/>
  <c r="Z66" i="40" s="1"/>
  <c r="AB66" i="40" s="1"/>
  <c r="AG66" i="40" s="1"/>
  <c r="X67" i="40"/>
  <c r="Z67" i="40" s="1"/>
  <c r="X68" i="40"/>
  <c r="Z68" i="40" s="1"/>
  <c r="AK69" i="40"/>
  <c r="AL69" i="40"/>
  <c r="AM69" i="40"/>
  <c r="AN69" i="40"/>
  <c r="AO69" i="40"/>
  <c r="O6" i="39"/>
  <c r="O7" i="39"/>
  <c r="O8" i="39"/>
  <c r="O9" i="39"/>
  <c r="X9" i="39"/>
  <c r="Z9" i="39" s="1"/>
  <c r="AD9" i="39" s="1"/>
  <c r="AI9" i="39" s="1"/>
  <c r="I6" i="39" s="1"/>
  <c r="O10" i="39"/>
  <c r="X10" i="39"/>
  <c r="Z10" i="39" s="1"/>
  <c r="O11" i="39"/>
  <c r="X11" i="39"/>
  <c r="Z11" i="39" s="1"/>
  <c r="AD11" i="39" s="1"/>
  <c r="AI11" i="39" s="1"/>
  <c r="I8" i="39" s="1"/>
  <c r="O12" i="39"/>
  <c r="X12" i="39"/>
  <c r="Z12" i="39" s="1"/>
  <c r="AB12" i="39" s="1"/>
  <c r="AG12" i="39" s="1"/>
  <c r="O13" i="39"/>
  <c r="X13" i="39"/>
  <c r="Z13" i="39" s="1"/>
  <c r="AA13" i="39" s="1"/>
  <c r="AF13" i="39" s="1"/>
  <c r="O14" i="39"/>
  <c r="X14" i="39"/>
  <c r="Z14" i="39" s="1"/>
  <c r="O15" i="39"/>
  <c r="X15" i="39"/>
  <c r="Z15" i="39" s="1"/>
  <c r="AA15" i="39" s="1"/>
  <c r="AF15" i="39" s="1"/>
  <c r="O16" i="39"/>
  <c r="X16" i="39"/>
  <c r="Z16" i="39" s="1"/>
  <c r="O17" i="39"/>
  <c r="X17" i="39"/>
  <c r="Z17" i="39" s="1"/>
  <c r="O18" i="39"/>
  <c r="X18" i="39"/>
  <c r="Z18" i="39"/>
  <c r="AC18" i="39" s="1"/>
  <c r="AH18" i="39" s="1"/>
  <c r="O19" i="39"/>
  <c r="X19" i="39"/>
  <c r="Z19" i="39" s="1"/>
  <c r="O20" i="39"/>
  <c r="X20" i="39"/>
  <c r="Z20" i="39" s="1"/>
  <c r="O21" i="39"/>
  <c r="X21" i="39"/>
  <c r="Z21" i="39" s="1"/>
  <c r="O22" i="39"/>
  <c r="X22" i="39"/>
  <c r="Z22" i="39" s="1"/>
  <c r="O23" i="39"/>
  <c r="X23" i="39"/>
  <c r="Z23" i="39"/>
  <c r="AD23" i="39" s="1"/>
  <c r="AI23" i="39" s="1"/>
  <c r="O24" i="39"/>
  <c r="X24" i="39"/>
  <c r="Z24" i="39" s="1"/>
  <c r="AD24" i="39" s="1"/>
  <c r="AI24" i="39" s="1"/>
  <c r="O25" i="39"/>
  <c r="X25" i="39"/>
  <c r="Z25" i="39" s="1"/>
  <c r="AD25" i="39" s="1"/>
  <c r="AI25" i="39" s="1"/>
  <c r="O26" i="39"/>
  <c r="X26" i="39"/>
  <c r="Z26" i="39" s="1"/>
  <c r="O27" i="39"/>
  <c r="X27" i="39"/>
  <c r="Z27" i="39"/>
  <c r="O28" i="39"/>
  <c r="X28" i="39"/>
  <c r="Z28" i="39" s="1"/>
  <c r="AD28" i="39" s="1"/>
  <c r="AI28" i="39" s="1"/>
  <c r="O29" i="39"/>
  <c r="X29" i="39"/>
  <c r="Z29" i="39" s="1"/>
  <c r="O30" i="39"/>
  <c r="X30" i="39"/>
  <c r="Z30" i="39" s="1"/>
  <c r="O31" i="39"/>
  <c r="X31" i="39"/>
  <c r="Z31" i="39" s="1"/>
  <c r="O32" i="39"/>
  <c r="X32" i="39"/>
  <c r="Z32" i="39" s="1"/>
  <c r="O33" i="39"/>
  <c r="X33" i="39"/>
  <c r="Z33" i="39" s="1"/>
  <c r="AD33" i="39" s="1"/>
  <c r="AI33" i="39" s="1"/>
  <c r="O34" i="39"/>
  <c r="X34" i="39"/>
  <c r="Z34" i="39" s="1"/>
  <c r="AC34" i="39" s="1"/>
  <c r="AH34" i="39" s="1"/>
  <c r="O35" i="39"/>
  <c r="X35" i="39"/>
  <c r="Z35" i="39" s="1"/>
  <c r="O36" i="39"/>
  <c r="X36" i="39"/>
  <c r="Z36" i="39"/>
  <c r="X37" i="39"/>
  <c r="Z37" i="39" s="1"/>
  <c r="X38" i="39"/>
  <c r="Z38" i="39" s="1"/>
  <c r="X39" i="39"/>
  <c r="Z39" i="39" s="1"/>
  <c r="X40" i="39"/>
  <c r="Z40" i="39" s="1"/>
  <c r="X41" i="39"/>
  <c r="Z41" i="39" s="1"/>
  <c r="X42" i="39"/>
  <c r="Z42" i="39" s="1"/>
  <c r="X43" i="39"/>
  <c r="Z43" i="39" s="1"/>
  <c r="AA43" i="39" s="1"/>
  <c r="AF43" i="39" s="1"/>
  <c r="X44" i="39"/>
  <c r="Z44" i="39" s="1"/>
  <c r="X45" i="39"/>
  <c r="Z45" i="39" s="1"/>
  <c r="X46" i="39"/>
  <c r="Z46" i="39" s="1"/>
  <c r="X47" i="39"/>
  <c r="Z47" i="39" s="1"/>
  <c r="AB47" i="39" s="1"/>
  <c r="AG47" i="39" s="1"/>
  <c r="X48" i="39"/>
  <c r="Z48" i="39" s="1"/>
  <c r="X49" i="39"/>
  <c r="Z49" i="39" s="1"/>
  <c r="AC49" i="39" s="1"/>
  <c r="AH49" i="39" s="1"/>
  <c r="X50" i="39"/>
  <c r="Z50" i="39" s="1"/>
  <c r="AA50" i="39" s="1"/>
  <c r="AF50" i="39" s="1"/>
  <c r="X51" i="39"/>
  <c r="Z51" i="39" s="1"/>
  <c r="AA51" i="39" s="1"/>
  <c r="AF51" i="39" s="1"/>
  <c r="X52" i="39"/>
  <c r="Z52" i="39" s="1"/>
  <c r="X53" i="39"/>
  <c r="Z53" i="39" s="1"/>
  <c r="X54" i="39"/>
  <c r="Z54" i="39" s="1"/>
  <c r="X55" i="39"/>
  <c r="Z55" i="39" s="1"/>
  <c r="AD55" i="39" s="1"/>
  <c r="AI55" i="39" s="1"/>
  <c r="X56" i="39"/>
  <c r="Z56" i="39" s="1"/>
  <c r="AE56" i="39" s="1"/>
  <c r="AJ56" i="39" s="1"/>
  <c r="X57" i="39"/>
  <c r="Z57" i="39" s="1"/>
  <c r="X58" i="39"/>
  <c r="Z58" i="39" s="1"/>
  <c r="AC58" i="39" s="1"/>
  <c r="AH58" i="39" s="1"/>
  <c r="X59" i="39"/>
  <c r="Z59" i="39" s="1"/>
  <c r="X60" i="39"/>
  <c r="Z60" i="39" s="1"/>
  <c r="X61" i="39"/>
  <c r="Z61" i="39" s="1"/>
  <c r="X62" i="39"/>
  <c r="Z62" i="39" s="1"/>
  <c r="X63" i="39"/>
  <c r="Z63" i="39" s="1"/>
  <c r="AB63" i="39" s="1"/>
  <c r="AG63" i="39" s="1"/>
  <c r="X64" i="39"/>
  <c r="Z64" i="39" s="1"/>
  <c r="X65" i="39"/>
  <c r="Z65" i="39" s="1"/>
  <c r="AE65" i="39" s="1"/>
  <c r="AJ65" i="39" s="1"/>
  <c r="X66" i="39"/>
  <c r="Z66" i="39" s="1"/>
  <c r="AB66" i="39" s="1"/>
  <c r="AG66" i="39" s="1"/>
  <c r="X67" i="39"/>
  <c r="Z67" i="39" s="1"/>
  <c r="X68" i="39"/>
  <c r="Z68" i="39" s="1"/>
  <c r="AK69" i="39"/>
  <c r="AL69" i="39"/>
  <c r="AM69" i="39"/>
  <c r="AN69" i="39"/>
  <c r="AO69" i="39"/>
  <c r="O6" i="38"/>
  <c r="O7" i="38"/>
  <c r="O8" i="38"/>
  <c r="O9" i="38"/>
  <c r="X9" i="38"/>
  <c r="Z9" i="38" s="1"/>
  <c r="O10" i="38"/>
  <c r="X10" i="38"/>
  <c r="Z10" i="38" s="1"/>
  <c r="AA10" i="38" s="1"/>
  <c r="AF10" i="38" s="1"/>
  <c r="O11" i="38"/>
  <c r="X11" i="38"/>
  <c r="Z11" i="38"/>
  <c r="O12" i="38"/>
  <c r="X12" i="38"/>
  <c r="Z12" i="38"/>
  <c r="AB12" i="38" s="1"/>
  <c r="AG12" i="38" s="1"/>
  <c r="O13" i="38"/>
  <c r="X13" i="38"/>
  <c r="Z13" i="38" s="1"/>
  <c r="O14" i="38"/>
  <c r="X14" i="38"/>
  <c r="Z14" i="38" s="1"/>
  <c r="O15" i="38"/>
  <c r="X15" i="38"/>
  <c r="Z15" i="38" s="1"/>
  <c r="AD15" i="38" s="1"/>
  <c r="AI15" i="38" s="1"/>
  <c r="O16" i="38"/>
  <c r="X16" i="38"/>
  <c r="Z16" i="38" s="1"/>
  <c r="O17" i="38"/>
  <c r="X17" i="38"/>
  <c r="Z17" i="38" s="1"/>
  <c r="AB17" i="38" s="1"/>
  <c r="AG17" i="38" s="1"/>
  <c r="O18" i="38"/>
  <c r="X18" i="38"/>
  <c r="Z18" i="38" s="1"/>
  <c r="AB18" i="38" s="1"/>
  <c r="AG18" i="38" s="1"/>
  <c r="O19" i="38"/>
  <c r="X19" i="38"/>
  <c r="Z19" i="38"/>
  <c r="O20" i="38"/>
  <c r="X20" i="38"/>
  <c r="Z20" i="38"/>
  <c r="AD20" i="38" s="1"/>
  <c r="AI20" i="38" s="1"/>
  <c r="O21" i="38"/>
  <c r="X21" i="38"/>
  <c r="Z21" i="38" s="1"/>
  <c r="O22" i="38"/>
  <c r="X22" i="38"/>
  <c r="Z22" i="38" s="1"/>
  <c r="O23" i="38"/>
  <c r="X23" i="38"/>
  <c r="Z23" i="38" s="1"/>
  <c r="AB23" i="38" s="1"/>
  <c r="AG23" i="38" s="1"/>
  <c r="O24" i="38"/>
  <c r="X24" i="38"/>
  <c r="Z24" i="38"/>
  <c r="AB24" i="38" s="1"/>
  <c r="AG24" i="38" s="1"/>
  <c r="G21" i="38" s="1"/>
  <c r="O25" i="38"/>
  <c r="X25" i="38"/>
  <c r="Z25" i="38" s="1"/>
  <c r="O26" i="38"/>
  <c r="X26" i="38"/>
  <c r="Z26" i="38" s="1"/>
  <c r="O27" i="38"/>
  <c r="X27" i="38"/>
  <c r="Z27" i="38" s="1"/>
  <c r="O28" i="38"/>
  <c r="X28" i="38"/>
  <c r="Z28" i="38" s="1"/>
  <c r="O29" i="38"/>
  <c r="X29" i="38"/>
  <c r="Z29" i="38" s="1"/>
  <c r="AC29" i="38" s="1"/>
  <c r="AH29" i="38" s="1"/>
  <c r="H26" i="38" s="1"/>
  <c r="O30" i="38"/>
  <c r="X30" i="38"/>
  <c r="Z30" i="38"/>
  <c r="AC30" i="38" s="1"/>
  <c r="AH30" i="38" s="1"/>
  <c r="O31" i="38"/>
  <c r="X31" i="38"/>
  <c r="Z31" i="38" s="1"/>
  <c r="O32" i="38"/>
  <c r="X32" i="38"/>
  <c r="Z32" i="38" s="1"/>
  <c r="O33" i="38"/>
  <c r="X33" i="38"/>
  <c r="Z33" i="38" s="1"/>
  <c r="AD33" i="38" s="1"/>
  <c r="AI33" i="38" s="1"/>
  <c r="O34" i="38"/>
  <c r="X34" i="38"/>
  <c r="Z34" i="38" s="1"/>
  <c r="AD34" i="38" s="1"/>
  <c r="AI34" i="38" s="1"/>
  <c r="O35" i="38"/>
  <c r="X35" i="38"/>
  <c r="Z35" i="38" s="1"/>
  <c r="O36" i="38"/>
  <c r="X36" i="38"/>
  <c r="Z36" i="38" s="1"/>
  <c r="X37" i="38"/>
  <c r="Z37" i="38" s="1"/>
  <c r="X38" i="38"/>
  <c r="Z38" i="38" s="1"/>
  <c r="AC38" i="38" s="1"/>
  <c r="AH38" i="38" s="1"/>
  <c r="X39" i="38"/>
  <c r="Z39" i="38"/>
  <c r="AC39" i="38" s="1"/>
  <c r="AH39" i="38" s="1"/>
  <c r="X40" i="38"/>
  <c r="Z40" i="38" s="1"/>
  <c r="AD40" i="38" s="1"/>
  <c r="AI40" i="38" s="1"/>
  <c r="X41" i="38"/>
  <c r="Z41" i="38" s="1"/>
  <c r="X42" i="38"/>
  <c r="Z42" i="38" s="1"/>
  <c r="X43" i="38"/>
  <c r="Z43" i="38" s="1"/>
  <c r="AC43" i="38" s="1"/>
  <c r="AH43" i="38" s="1"/>
  <c r="X44" i="38"/>
  <c r="Z44" i="38" s="1"/>
  <c r="X45" i="38"/>
  <c r="Z45" i="38" s="1"/>
  <c r="X46" i="38"/>
  <c r="Z46" i="38" s="1"/>
  <c r="X47" i="38"/>
  <c r="Z47" i="38" s="1"/>
  <c r="AE47" i="38" s="1"/>
  <c r="AJ47" i="38" s="1"/>
  <c r="X48" i="38"/>
  <c r="Z48" i="38" s="1"/>
  <c r="X49" i="38"/>
  <c r="Z49" i="38" s="1"/>
  <c r="AE49" i="38" s="1"/>
  <c r="AJ49" i="38" s="1"/>
  <c r="X50" i="38"/>
  <c r="Z50" i="38" s="1"/>
  <c r="AE50" i="38" s="1"/>
  <c r="AJ50" i="38" s="1"/>
  <c r="X51" i="38"/>
  <c r="Z51" i="38" s="1"/>
  <c r="X52" i="38"/>
  <c r="Z52" i="38" s="1"/>
  <c r="AC52" i="38" s="1"/>
  <c r="AH52" i="38" s="1"/>
  <c r="X53" i="38"/>
  <c r="Z53" i="38" s="1"/>
  <c r="AC53" i="38" s="1"/>
  <c r="AH53" i="38" s="1"/>
  <c r="X54" i="38"/>
  <c r="Z54" i="38" s="1"/>
  <c r="AB54" i="38" s="1"/>
  <c r="AG54" i="38" s="1"/>
  <c r="AD54" i="38"/>
  <c r="AI54" i="38" s="1"/>
  <c r="AC54" i="38"/>
  <c r="AH54" i="38" s="1"/>
  <c r="X55" i="38"/>
  <c r="Z55" i="38" s="1"/>
  <c r="AE55" i="38" s="1"/>
  <c r="AJ55" i="38" s="1"/>
  <c r="X56" i="38"/>
  <c r="Z56" i="38" s="1"/>
  <c r="X57" i="38"/>
  <c r="Z57" i="38" s="1"/>
  <c r="AC57" i="38" s="1"/>
  <c r="AH57" i="38" s="1"/>
  <c r="X58" i="38"/>
  <c r="Z58" i="38" s="1"/>
  <c r="AD58" i="38" s="1"/>
  <c r="AI58" i="38" s="1"/>
  <c r="X59" i="38"/>
  <c r="Z59" i="38" s="1"/>
  <c r="X60" i="38"/>
  <c r="Z60" i="38" s="1"/>
  <c r="X61" i="38"/>
  <c r="Z61" i="38" s="1"/>
  <c r="X62" i="38"/>
  <c r="Z62" i="38" s="1"/>
  <c r="AB62" i="38" s="1"/>
  <c r="AG62" i="38" s="1"/>
  <c r="X63" i="38"/>
  <c r="Z63" i="38" s="1"/>
  <c r="AC63" i="38" s="1"/>
  <c r="AH63" i="38" s="1"/>
  <c r="X64" i="38"/>
  <c r="Z64" i="38" s="1"/>
  <c r="X65" i="38"/>
  <c r="Z65" i="38" s="1"/>
  <c r="X66" i="38"/>
  <c r="Z66" i="38" s="1"/>
  <c r="X67" i="38"/>
  <c r="Z67" i="38" s="1"/>
  <c r="X68" i="38"/>
  <c r="Z68" i="38" s="1"/>
  <c r="AK69" i="38"/>
  <c r="AL69" i="38"/>
  <c r="AM69" i="38"/>
  <c r="AN69" i="38"/>
  <c r="AO69" i="38"/>
  <c r="O6" i="37"/>
  <c r="O7" i="37"/>
  <c r="O8" i="37"/>
  <c r="O9" i="37"/>
  <c r="X9" i="37"/>
  <c r="Z9" i="37" s="1"/>
  <c r="AB9" i="37" s="1"/>
  <c r="AG9" i="37" s="1"/>
  <c r="G6" i="37" s="1"/>
  <c r="O10" i="37"/>
  <c r="X10" i="37"/>
  <c r="Z10" i="37" s="1"/>
  <c r="O11" i="37"/>
  <c r="X11" i="37"/>
  <c r="Z11" i="37" s="1"/>
  <c r="O12" i="37"/>
  <c r="X12" i="37"/>
  <c r="Z12" i="37" s="1"/>
  <c r="O13" i="37"/>
  <c r="X13" i="37"/>
  <c r="Z13" i="37" s="1"/>
  <c r="AA13" i="37" s="1"/>
  <c r="AF13" i="37" s="1"/>
  <c r="O14" i="37"/>
  <c r="X14" i="37"/>
  <c r="Z14" i="37" s="1"/>
  <c r="AE14" i="37" s="1"/>
  <c r="AJ14" i="37" s="1"/>
  <c r="AD14" i="37"/>
  <c r="AI14" i="37" s="1"/>
  <c r="O15" i="37"/>
  <c r="X15" i="37"/>
  <c r="Z15" i="37" s="1"/>
  <c r="AA15" i="37" s="1"/>
  <c r="AF15" i="37" s="1"/>
  <c r="O16" i="37"/>
  <c r="X16" i="37"/>
  <c r="Z16" i="37" s="1"/>
  <c r="AE16" i="37" s="1"/>
  <c r="AJ16" i="37" s="1"/>
  <c r="O17" i="37"/>
  <c r="X17" i="37"/>
  <c r="Z17" i="37"/>
  <c r="AC17" i="37" s="1"/>
  <c r="AH17" i="37" s="1"/>
  <c r="O18" i="37"/>
  <c r="X18" i="37"/>
  <c r="Z18" i="37" s="1"/>
  <c r="O19" i="37"/>
  <c r="X19" i="37"/>
  <c r="Z19" i="37" s="1"/>
  <c r="O20" i="37"/>
  <c r="X20" i="37"/>
  <c r="Z20" i="37" s="1"/>
  <c r="AC20" i="37" s="1"/>
  <c r="AH20" i="37" s="1"/>
  <c r="O21" i="37"/>
  <c r="X21" i="37"/>
  <c r="Z21" i="37" s="1"/>
  <c r="O22" i="37"/>
  <c r="X22" i="37"/>
  <c r="Z22" i="37" s="1"/>
  <c r="O23" i="37"/>
  <c r="X23" i="37"/>
  <c r="Z23" i="37" s="1"/>
  <c r="O24" i="37"/>
  <c r="X24" i="37"/>
  <c r="Z24" i="37" s="1"/>
  <c r="O25" i="37"/>
  <c r="X25" i="37"/>
  <c r="Z25" i="37" s="1"/>
  <c r="O26" i="37"/>
  <c r="X26" i="37"/>
  <c r="Z26" i="37" s="1"/>
  <c r="O27" i="37"/>
  <c r="X27" i="37"/>
  <c r="Z27" i="37" s="1"/>
  <c r="O28" i="37"/>
  <c r="X28" i="37"/>
  <c r="Z28" i="37" s="1"/>
  <c r="O29" i="37"/>
  <c r="X29" i="37"/>
  <c r="Z29" i="37" s="1"/>
  <c r="O30" i="37"/>
  <c r="X30" i="37"/>
  <c r="Z30" i="37" s="1"/>
  <c r="O31" i="37"/>
  <c r="X31" i="37"/>
  <c r="Z31" i="37" s="1"/>
  <c r="AB31" i="37" s="1"/>
  <c r="AG31" i="37" s="1"/>
  <c r="O32" i="37"/>
  <c r="X32" i="37"/>
  <c r="Z32" i="37" s="1"/>
  <c r="O33" i="37"/>
  <c r="X33" i="37"/>
  <c r="Z33" i="37" s="1"/>
  <c r="O34" i="37"/>
  <c r="X34" i="37"/>
  <c r="Z34" i="37" s="1"/>
  <c r="O35" i="37"/>
  <c r="X35" i="37"/>
  <c r="Z35" i="37" s="1"/>
  <c r="AD35" i="37" s="1"/>
  <c r="AI35" i="37" s="1"/>
  <c r="I32" i="37" s="1"/>
  <c r="O36" i="37"/>
  <c r="X36" i="37"/>
  <c r="Z36" i="37" s="1"/>
  <c r="X37" i="37"/>
  <c r="Z37" i="37"/>
  <c r="X38" i="37"/>
  <c r="Z38" i="37" s="1"/>
  <c r="X39" i="37"/>
  <c r="Z39" i="37" s="1"/>
  <c r="X40" i="37"/>
  <c r="Z40" i="37" s="1"/>
  <c r="AA40" i="37" s="1"/>
  <c r="AF40" i="37" s="1"/>
  <c r="X41" i="37"/>
  <c r="Z41" i="37" s="1"/>
  <c r="AB41" i="37" s="1"/>
  <c r="AG41" i="37" s="1"/>
  <c r="X42" i="37"/>
  <c r="Z42" i="37" s="1"/>
  <c r="AC42" i="37" s="1"/>
  <c r="AH42" i="37" s="1"/>
  <c r="X43" i="37"/>
  <c r="Z43" i="37" s="1"/>
  <c r="X44" i="37"/>
  <c r="Z44" i="37" s="1"/>
  <c r="AC44" i="37" s="1"/>
  <c r="AH44" i="37" s="1"/>
  <c r="X45" i="37"/>
  <c r="Z45" i="37" s="1"/>
  <c r="AA45" i="37" s="1"/>
  <c r="AF45" i="37" s="1"/>
  <c r="X46" i="37"/>
  <c r="Z46" i="37" s="1"/>
  <c r="X47" i="37"/>
  <c r="Z47" i="37" s="1"/>
  <c r="AB47" i="37" s="1"/>
  <c r="AG47" i="37" s="1"/>
  <c r="X48" i="37"/>
  <c r="Z48" i="37"/>
  <c r="X49" i="37"/>
  <c r="Z49" i="37" s="1"/>
  <c r="X50" i="37"/>
  <c r="Z50" i="37" s="1"/>
  <c r="X51" i="37"/>
  <c r="Z51" i="37" s="1"/>
  <c r="X52" i="37"/>
  <c r="Z52" i="37" s="1"/>
  <c r="X53" i="37"/>
  <c r="Z53" i="37" s="1"/>
  <c r="X54" i="37"/>
  <c r="Z54" i="37" s="1"/>
  <c r="X55" i="37"/>
  <c r="Z55" i="37" s="1"/>
  <c r="X56" i="37"/>
  <c r="Z56" i="37" s="1"/>
  <c r="X57" i="37"/>
  <c r="Z57" i="37" s="1"/>
  <c r="X58" i="37"/>
  <c r="Z58" i="37" s="1"/>
  <c r="AA58" i="37" s="1"/>
  <c r="AF58" i="37" s="1"/>
  <c r="X59" i="37"/>
  <c r="Z59" i="37" s="1"/>
  <c r="X60" i="37"/>
  <c r="Z60" i="37" s="1"/>
  <c r="X61" i="37"/>
  <c r="Z61" i="37" s="1"/>
  <c r="X62" i="37"/>
  <c r="Z62" i="37" s="1"/>
  <c r="X63" i="37"/>
  <c r="Z63" i="37" s="1"/>
  <c r="AC63" i="37" s="1"/>
  <c r="AH63" i="37" s="1"/>
  <c r="X64" i="37"/>
  <c r="Z64" i="37" s="1"/>
  <c r="X65" i="37"/>
  <c r="Z65" i="37" s="1"/>
  <c r="AE65" i="37" s="1"/>
  <c r="AJ65" i="37" s="1"/>
  <c r="X66" i="37"/>
  <c r="Z66" i="37" s="1"/>
  <c r="AB66" i="37" s="1"/>
  <c r="AG66" i="37" s="1"/>
  <c r="X67" i="37"/>
  <c r="Z67" i="37" s="1"/>
  <c r="X68" i="37"/>
  <c r="Z68" i="37" s="1"/>
  <c r="AK69" i="37"/>
  <c r="AL69" i="37"/>
  <c r="AM69" i="37"/>
  <c r="AN69" i="37"/>
  <c r="AO69" i="37"/>
  <c r="O6" i="36"/>
  <c r="O7" i="36"/>
  <c r="O8" i="36"/>
  <c r="O9" i="36"/>
  <c r="X9" i="36"/>
  <c r="Z9" i="36" s="1"/>
  <c r="O10" i="36"/>
  <c r="X10" i="36"/>
  <c r="Z10" i="36" s="1"/>
  <c r="O11" i="36"/>
  <c r="X11" i="36"/>
  <c r="Z11" i="36" s="1"/>
  <c r="AE11" i="36" s="1"/>
  <c r="AJ11" i="36" s="1"/>
  <c r="O12" i="36"/>
  <c r="X12" i="36"/>
  <c r="Z12" i="36" s="1"/>
  <c r="O13" i="36"/>
  <c r="X13" i="36"/>
  <c r="Z13" i="36" s="1"/>
  <c r="O14" i="36"/>
  <c r="X14" i="36"/>
  <c r="Z14" i="36" s="1"/>
  <c r="O15" i="36"/>
  <c r="X15" i="36"/>
  <c r="Z15" i="36" s="1"/>
  <c r="O16" i="36"/>
  <c r="X16" i="36"/>
  <c r="Z16" i="36" s="1"/>
  <c r="O17" i="36"/>
  <c r="X17" i="36"/>
  <c r="Z17" i="36" s="1"/>
  <c r="O18" i="36"/>
  <c r="X18" i="36"/>
  <c r="Z18" i="36" s="1"/>
  <c r="O19" i="36"/>
  <c r="X19" i="36"/>
  <c r="Z19" i="36" s="1"/>
  <c r="O20" i="36"/>
  <c r="X20" i="36"/>
  <c r="Z20" i="36"/>
  <c r="AC20" i="36" s="1"/>
  <c r="AH20" i="36" s="1"/>
  <c r="H17" i="36" s="1"/>
  <c r="O21" i="36"/>
  <c r="X21" i="36"/>
  <c r="Z21" i="36" s="1"/>
  <c r="O22" i="36"/>
  <c r="I22" i="36" s="1"/>
  <c r="X22" i="36"/>
  <c r="Z22" i="36" s="1"/>
  <c r="O23" i="36"/>
  <c r="X23" i="36"/>
  <c r="Z23" i="36" s="1"/>
  <c r="AA23" i="36" s="1"/>
  <c r="AF23" i="36" s="1"/>
  <c r="O24" i="36"/>
  <c r="X24" i="36"/>
  <c r="Z24" i="36" s="1"/>
  <c r="AB24" i="36" s="1"/>
  <c r="AG24" i="36" s="1"/>
  <c r="O25" i="36"/>
  <c r="X25" i="36"/>
  <c r="Z25" i="36" s="1"/>
  <c r="AD25" i="36" s="1"/>
  <c r="AI25" i="36" s="1"/>
  <c r="O26" i="36"/>
  <c r="X26" i="36"/>
  <c r="Z26" i="36" s="1"/>
  <c r="AD26" i="36" s="1"/>
  <c r="AI26" i="36" s="1"/>
  <c r="AN25" i="36" s="1"/>
  <c r="O27" i="36"/>
  <c r="X27" i="36"/>
  <c r="Z27" i="36" s="1"/>
  <c r="O28" i="36"/>
  <c r="X28" i="36"/>
  <c r="Z28" i="36" s="1"/>
  <c r="O29" i="36"/>
  <c r="X29" i="36"/>
  <c r="Z29" i="36" s="1"/>
  <c r="O30" i="36"/>
  <c r="X30" i="36"/>
  <c r="Z30" i="36" s="1"/>
  <c r="AC30" i="36" s="1"/>
  <c r="AH30" i="36" s="1"/>
  <c r="H27" i="36" s="1"/>
  <c r="O31" i="36"/>
  <c r="X31" i="36"/>
  <c r="Z31" i="36"/>
  <c r="O32" i="36"/>
  <c r="X32" i="36"/>
  <c r="Z32" i="36" s="1"/>
  <c r="O33" i="36"/>
  <c r="X33" i="36"/>
  <c r="Z33" i="36" s="1"/>
  <c r="AD33" i="36" s="1"/>
  <c r="AI33" i="36" s="1"/>
  <c r="O34" i="36"/>
  <c r="X34" i="36"/>
  <c r="Z34" i="36" s="1"/>
  <c r="O35" i="36"/>
  <c r="X35" i="36"/>
  <c r="Z35" i="36" s="1"/>
  <c r="AC35" i="36" s="1"/>
  <c r="AH35" i="36" s="1"/>
  <c r="O36" i="36"/>
  <c r="X36" i="36"/>
  <c r="Z36" i="36" s="1"/>
  <c r="X37" i="36"/>
  <c r="Z37" i="36" s="1"/>
  <c r="X38" i="36"/>
  <c r="Z38" i="36" s="1"/>
  <c r="X39" i="36"/>
  <c r="Z39" i="36" s="1"/>
  <c r="X40" i="36"/>
  <c r="Z40" i="36" s="1"/>
  <c r="X41" i="36"/>
  <c r="Z41" i="36" s="1"/>
  <c r="X42" i="36"/>
  <c r="Z42" i="36" s="1"/>
  <c r="X43" i="36"/>
  <c r="Z43" i="36" s="1"/>
  <c r="AB43" i="36" s="1"/>
  <c r="AG43" i="36" s="1"/>
  <c r="X44" i="36"/>
  <c r="Z44" i="36" s="1"/>
  <c r="AC44" i="36" s="1"/>
  <c r="AH44" i="36" s="1"/>
  <c r="X45" i="36"/>
  <c r="Z45" i="36" s="1"/>
  <c r="AE45" i="36" s="1"/>
  <c r="AJ45" i="36" s="1"/>
  <c r="X46" i="36"/>
  <c r="Z46" i="36" s="1"/>
  <c r="X47" i="36"/>
  <c r="Z47" i="36" s="1"/>
  <c r="X48" i="36"/>
  <c r="Z48" i="36" s="1"/>
  <c r="AC48" i="36" s="1"/>
  <c r="AH48" i="36" s="1"/>
  <c r="X49" i="36"/>
  <c r="Z49" i="36" s="1"/>
  <c r="X50" i="36"/>
  <c r="Z50" i="36" s="1"/>
  <c r="AE50" i="36" s="1"/>
  <c r="AJ50" i="36" s="1"/>
  <c r="X51" i="36"/>
  <c r="Z51" i="36" s="1"/>
  <c r="X52" i="36"/>
  <c r="Z52" i="36" s="1"/>
  <c r="AC52" i="36" s="1"/>
  <c r="AH52" i="36" s="1"/>
  <c r="X53" i="36"/>
  <c r="Z53" i="36" s="1"/>
  <c r="X54" i="36"/>
  <c r="Z54" i="36" s="1"/>
  <c r="X55" i="36"/>
  <c r="Z55" i="36" s="1"/>
  <c r="AA55" i="36" s="1"/>
  <c r="AF55" i="36" s="1"/>
  <c r="X56" i="36"/>
  <c r="Z56" i="36"/>
  <c r="AE56" i="36" s="1"/>
  <c r="AJ56" i="36" s="1"/>
  <c r="X57" i="36"/>
  <c r="Z57" i="36" s="1"/>
  <c r="X58" i="36"/>
  <c r="Z58" i="36" s="1"/>
  <c r="X59" i="36"/>
  <c r="Z59" i="36" s="1"/>
  <c r="X60" i="36"/>
  <c r="Z60" i="36" s="1"/>
  <c r="X61" i="36"/>
  <c r="Z61" i="36" s="1"/>
  <c r="AD61" i="36" s="1"/>
  <c r="AI61" i="36" s="1"/>
  <c r="X62" i="36"/>
  <c r="Z62" i="36" s="1"/>
  <c r="AE62" i="36" s="1"/>
  <c r="AJ62" i="36" s="1"/>
  <c r="X63" i="36"/>
  <c r="Z63" i="36" s="1"/>
  <c r="X64" i="36"/>
  <c r="Z64" i="36" s="1"/>
  <c r="AC64" i="36" s="1"/>
  <c r="AH64" i="36" s="1"/>
  <c r="X65" i="36"/>
  <c r="Z65" i="36" s="1"/>
  <c r="X66" i="36"/>
  <c r="Z66" i="36" s="1"/>
  <c r="X67" i="36"/>
  <c r="Z67" i="36" s="1"/>
  <c r="X68" i="36"/>
  <c r="Z68" i="36" s="1"/>
  <c r="AK69" i="36"/>
  <c r="AL69" i="36"/>
  <c r="AM69" i="36"/>
  <c r="AN69" i="36"/>
  <c r="AO69" i="36"/>
  <c r="O6" i="35"/>
  <c r="O7" i="35"/>
  <c r="O8" i="35"/>
  <c r="O9" i="35"/>
  <c r="X9" i="35"/>
  <c r="Z9" i="35" s="1"/>
  <c r="O10" i="35"/>
  <c r="X10" i="35"/>
  <c r="Z10" i="35" s="1"/>
  <c r="O11" i="35"/>
  <c r="X11" i="35"/>
  <c r="Z11" i="35" s="1"/>
  <c r="O12" i="35"/>
  <c r="X12" i="35"/>
  <c r="Z12" i="35" s="1"/>
  <c r="O13" i="35"/>
  <c r="X13" i="35"/>
  <c r="Z13" i="35" s="1"/>
  <c r="AC13" i="35" s="1"/>
  <c r="AH13" i="35" s="1"/>
  <c r="O14" i="35"/>
  <c r="X14" i="35"/>
  <c r="Z14" i="35" s="1"/>
  <c r="O15" i="35"/>
  <c r="X15" i="35"/>
  <c r="Z15" i="35" s="1"/>
  <c r="O16" i="35"/>
  <c r="X16" i="35"/>
  <c r="Z16" i="35"/>
  <c r="AD16" i="35" s="1"/>
  <c r="AI16" i="35" s="1"/>
  <c r="O17" i="35"/>
  <c r="X17" i="35"/>
  <c r="Z17" i="35" s="1"/>
  <c r="O18" i="35"/>
  <c r="X18" i="35"/>
  <c r="Z18" i="35" s="1"/>
  <c r="AD42" i="35" s="1"/>
  <c r="AI42" i="35" s="1"/>
  <c r="O19" i="35"/>
  <c r="X19" i="35"/>
  <c r="Z19" i="35"/>
  <c r="O20" i="35"/>
  <c r="X20" i="35"/>
  <c r="Z20" i="35" s="1"/>
  <c r="AC20" i="35" s="1"/>
  <c r="AH20" i="35" s="1"/>
  <c r="O21" i="35"/>
  <c r="X21" i="35"/>
  <c r="Z21" i="35" s="1"/>
  <c r="O22" i="35"/>
  <c r="X22" i="35"/>
  <c r="Z22" i="35" s="1"/>
  <c r="AC22" i="35" s="1"/>
  <c r="AH22" i="35" s="1"/>
  <c r="O23" i="35"/>
  <c r="X23" i="35"/>
  <c r="Z23" i="35" s="1"/>
  <c r="AC23" i="35" s="1"/>
  <c r="AH23" i="35" s="1"/>
  <c r="O24" i="35"/>
  <c r="X24" i="35"/>
  <c r="Z24" i="35" s="1"/>
  <c r="O25" i="35"/>
  <c r="X25" i="35"/>
  <c r="Z25" i="35"/>
  <c r="O26" i="35"/>
  <c r="X26" i="35"/>
  <c r="Z26" i="35" s="1"/>
  <c r="O27" i="35"/>
  <c r="X27" i="35"/>
  <c r="Z27" i="35"/>
  <c r="AB27" i="35" s="1"/>
  <c r="AG27" i="35" s="1"/>
  <c r="G24" i="35" s="1"/>
  <c r="O28" i="35"/>
  <c r="X28" i="35"/>
  <c r="Z28" i="35" s="1"/>
  <c r="O29" i="35"/>
  <c r="X29" i="35"/>
  <c r="Z29" i="35" s="1"/>
  <c r="O30" i="35"/>
  <c r="X30" i="35"/>
  <c r="Z30" i="35" s="1"/>
  <c r="O31" i="35"/>
  <c r="X31" i="35"/>
  <c r="Z31" i="35" s="1"/>
  <c r="O32" i="35"/>
  <c r="X32" i="35"/>
  <c r="Z32" i="35"/>
  <c r="O33" i="35"/>
  <c r="X33" i="35"/>
  <c r="Z33" i="35" s="1"/>
  <c r="AA33" i="35" s="1"/>
  <c r="AF33" i="35" s="1"/>
  <c r="F30" i="35" s="1"/>
  <c r="O34" i="35"/>
  <c r="X34" i="35"/>
  <c r="Z34" i="35" s="1"/>
  <c r="AE34" i="35" s="1"/>
  <c r="AJ34" i="35" s="1"/>
  <c r="O35" i="35"/>
  <c r="X35" i="35"/>
  <c r="Z35" i="35" s="1"/>
  <c r="O36" i="35"/>
  <c r="X36" i="35"/>
  <c r="Z36" i="35" s="1"/>
  <c r="X37" i="35"/>
  <c r="Z37" i="35" s="1"/>
  <c r="X38" i="35"/>
  <c r="Z38" i="35" s="1"/>
  <c r="X39" i="35"/>
  <c r="Z39" i="35" s="1"/>
  <c r="X40" i="35"/>
  <c r="Z40" i="35" s="1"/>
  <c r="X41" i="35"/>
  <c r="Z41" i="35" s="1"/>
  <c r="X42" i="35"/>
  <c r="Z42" i="35" s="1"/>
  <c r="X43" i="35"/>
  <c r="Z43" i="35" s="1"/>
  <c r="X44" i="35"/>
  <c r="Z44" i="35" s="1"/>
  <c r="X45" i="35"/>
  <c r="Z45" i="35" s="1"/>
  <c r="AA45" i="35" s="1"/>
  <c r="AF45" i="35" s="1"/>
  <c r="X46" i="35"/>
  <c r="Z46" i="35"/>
  <c r="X47" i="35"/>
  <c r="Z47" i="35" s="1"/>
  <c r="X48" i="35"/>
  <c r="Z48" i="35" s="1"/>
  <c r="AA48" i="35" s="1"/>
  <c r="AF48" i="35" s="1"/>
  <c r="X49" i="35"/>
  <c r="Z49" i="35" s="1"/>
  <c r="X50" i="35"/>
  <c r="Z50" i="35" s="1"/>
  <c r="AA50" i="35" s="1"/>
  <c r="AF50" i="35" s="1"/>
  <c r="X51" i="35"/>
  <c r="Z51" i="35" s="1"/>
  <c r="X52" i="35"/>
  <c r="Z52" i="35" s="1"/>
  <c r="X53" i="35"/>
  <c r="Z53" i="35" s="1"/>
  <c r="AD53" i="35" s="1"/>
  <c r="AI53" i="35" s="1"/>
  <c r="X54" i="35"/>
  <c r="Z54" i="35" s="1"/>
  <c r="X55" i="35"/>
  <c r="Z55" i="35" s="1"/>
  <c r="X56" i="35"/>
  <c r="Z56" i="35" s="1"/>
  <c r="X57" i="35"/>
  <c r="Z57" i="35" s="1"/>
  <c r="X58" i="35"/>
  <c r="Z58" i="35" s="1"/>
  <c r="X59" i="35"/>
  <c r="Z59" i="35" s="1"/>
  <c r="X60" i="35"/>
  <c r="Z60" i="35" s="1"/>
  <c r="AA60" i="35" s="1"/>
  <c r="AF60" i="35" s="1"/>
  <c r="X61" i="35"/>
  <c r="Z61" i="35" s="1"/>
  <c r="X62" i="35"/>
  <c r="Z62" i="35" s="1"/>
  <c r="X63" i="35"/>
  <c r="Z63" i="35" s="1"/>
  <c r="X64" i="35"/>
  <c r="Z64" i="35" s="1"/>
  <c r="AB64" i="35" s="1"/>
  <c r="AG64" i="35" s="1"/>
  <c r="X65" i="35"/>
  <c r="Z65" i="35" s="1"/>
  <c r="AD65" i="35" s="1"/>
  <c r="AI65" i="35" s="1"/>
  <c r="X66" i="35"/>
  <c r="Z66" i="35" s="1"/>
  <c r="X67" i="35"/>
  <c r="Z67" i="35" s="1"/>
  <c r="AB67" i="35" s="1"/>
  <c r="AG67" i="35" s="1"/>
  <c r="X68" i="35"/>
  <c r="Z68" i="35" s="1"/>
  <c r="AD68" i="35" s="1"/>
  <c r="AI68" i="35" s="1"/>
  <c r="AN68" i="35" s="1"/>
  <c r="AK69" i="35"/>
  <c r="AL69" i="35"/>
  <c r="AM69" i="35"/>
  <c r="AN69" i="35"/>
  <c r="AO69" i="35"/>
  <c r="O6" i="34"/>
  <c r="O7" i="34"/>
  <c r="O8" i="34"/>
  <c r="O9" i="34"/>
  <c r="X9" i="34"/>
  <c r="Z9" i="34" s="1"/>
  <c r="O10" i="34"/>
  <c r="X10" i="34"/>
  <c r="Z10" i="34" s="1"/>
  <c r="O11" i="34"/>
  <c r="X11" i="34"/>
  <c r="Z11" i="34" s="1"/>
  <c r="O12" i="34"/>
  <c r="X12" i="34"/>
  <c r="Z12" i="34" s="1"/>
  <c r="O13" i="34"/>
  <c r="X13" i="34"/>
  <c r="Z13" i="34" s="1"/>
  <c r="O14" i="34"/>
  <c r="X14" i="34"/>
  <c r="Z14" i="34" s="1"/>
  <c r="O15" i="34"/>
  <c r="X15" i="34"/>
  <c r="Z15" i="34" s="1"/>
  <c r="AA15" i="34" s="1"/>
  <c r="AF15" i="34" s="1"/>
  <c r="O16" i="34"/>
  <c r="X16" i="34"/>
  <c r="Z16" i="34"/>
  <c r="O17" i="34"/>
  <c r="X17" i="34"/>
  <c r="Z17" i="34" s="1"/>
  <c r="AC17" i="34" s="1"/>
  <c r="AH17" i="34" s="1"/>
  <c r="O18" i="34"/>
  <c r="X18" i="34"/>
  <c r="Z18" i="34" s="1"/>
  <c r="O19" i="34"/>
  <c r="X19" i="34"/>
  <c r="Z19" i="34" s="1"/>
  <c r="AB19" i="34"/>
  <c r="AG19" i="34" s="1"/>
  <c r="O20" i="34"/>
  <c r="X20" i="34"/>
  <c r="Z20" i="34" s="1"/>
  <c r="AC20" i="34" s="1"/>
  <c r="AH20" i="34" s="1"/>
  <c r="H17" i="34" s="1"/>
  <c r="O21" i="34"/>
  <c r="X21" i="34"/>
  <c r="Z21" i="34" s="1"/>
  <c r="O22" i="34"/>
  <c r="X22" i="34"/>
  <c r="Z22" i="34" s="1"/>
  <c r="O23" i="34"/>
  <c r="X23" i="34"/>
  <c r="Z23" i="34" s="1"/>
  <c r="O24" i="34"/>
  <c r="X24" i="34"/>
  <c r="Z24" i="34" s="1"/>
  <c r="AD24" i="34" s="1"/>
  <c r="AI24" i="34" s="1"/>
  <c r="O25" i="34"/>
  <c r="X25" i="34"/>
  <c r="Z25" i="34" s="1"/>
  <c r="AE25" i="34" s="1"/>
  <c r="AJ25" i="34" s="1"/>
  <c r="O26" i="34"/>
  <c r="X26" i="34"/>
  <c r="Z26" i="34" s="1"/>
  <c r="AA26" i="34" s="1"/>
  <c r="AF26" i="34" s="1"/>
  <c r="F23" i="34" s="1"/>
  <c r="O27" i="34"/>
  <c r="X27" i="34"/>
  <c r="Z27" i="34" s="1"/>
  <c r="O28" i="34"/>
  <c r="X28" i="34"/>
  <c r="Z28" i="34" s="1"/>
  <c r="AA28" i="34" s="1"/>
  <c r="AF28" i="34" s="1"/>
  <c r="O29" i="34"/>
  <c r="X29" i="34"/>
  <c r="Z29" i="34" s="1"/>
  <c r="O30" i="34"/>
  <c r="X30" i="34"/>
  <c r="Z30" i="34" s="1"/>
  <c r="AD30" i="34" s="1"/>
  <c r="AI30" i="34" s="1"/>
  <c r="O31" i="34"/>
  <c r="X31" i="34"/>
  <c r="Z31" i="34" s="1"/>
  <c r="O32" i="34"/>
  <c r="X32" i="34"/>
  <c r="Z32" i="34"/>
  <c r="O33" i="34"/>
  <c r="X33" i="34"/>
  <c r="Z33" i="34" s="1"/>
  <c r="AB33" i="34" s="1"/>
  <c r="AG33" i="34" s="1"/>
  <c r="O34" i="34"/>
  <c r="X34" i="34"/>
  <c r="Z34" i="34" s="1"/>
  <c r="O35" i="34"/>
  <c r="X35" i="34"/>
  <c r="Z35" i="34" s="1"/>
  <c r="AE35" i="34" s="1"/>
  <c r="AJ35" i="34"/>
  <c r="O36" i="34"/>
  <c r="X36" i="34"/>
  <c r="Z36" i="34" s="1"/>
  <c r="X37" i="34"/>
  <c r="Z37" i="34" s="1"/>
  <c r="AB37" i="34" s="1"/>
  <c r="X38" i="34"/>
  <c r="Z38" i="34" s="1"/>
  <c r="X39" i="34"/>
  <c r="Z39" i="34"/>
  <c r="AB39" i="34" s="1"/>
  <c r="AG39" i="34" s="1"/>
  <c r="X40" i="34"/>
  <c r="Z40" i="34" s="1"/>
  <c r="AD40" i="34" s="1"/>
  <c r="AI40" i="34" s="1"/>
  <c r="X41" i="34"/>
  <c r="Z41" i="34" s="1"/>
  <c r="AE41" i="34" s="1"/>
  <c r="AJ41" i="34" s="1"/>
  <c r="X42" i="34"/>
  <c r="Z42" i="34" s="1"/>
  <c r="AE42" i="34" s="1"/>
  <c r="X43" i="34"/>
  <c r="Z43" i="34" s="1"/>
  <c r="X44" i="34"/>
  <c r="Z44" i="34" s="1"/>
  <c r="AB44" i="34" s="1"/>
  <c r="AG44" i="34" s="1"/>
  <c r="X45" i="34"/>
  <c r="Z45" i="34" s="1"/>
  <c r="X46" i="34"/>
  <c r="Z46" i="34" s="1"/>
  <c r="X47" i="34"/>
  <c r="Z47" i="34" s="1"/>
  <c r="X48" i="34"/>
  <c r="Z48" i="34" s="1"/>
  <c r="AB48" i="34" s="1"/>
  <c r="AG48" i="34" s="1"/>
  <c r="X49" i="34"/>
  <c r="Z49" i="34" s="1"/>
  <c r="X50" i="34"/>
  <c r="Z50" i="34" s="1"/>
  <c r="X51" i="34"/>
  <c r="Z51" i="34" s="1"/>
  <c r="AA51" i="34" s="1"/>
  <c r="AF51" i="34" s="1"/>
  <c r="X52" i="34"/>
  <c r="Z52" i="34" s="1"/>
  <c r="AA52" i="34" s="1"/>
  <c r="AF52" i="34" s="1"/>
  <c r="X53" i="34"/>
  <c r="Z53" i="34" s="1"/>
  <c r="X54" i="34"/>
  <c r="Z54" i="34" s="1"/>
  <c r="AD54" i="34" s="1"/>
  <c r="AI54" i="34" s="1"/>
  <c r="X55" i="34"/>
  <c r="Z55" i="34" s="1"/>
  <c r="AE55" i="34" s="1"/>
  <c r="AJ55" i="34" s="1"/>
  <c r="X56" i="34"/>
  <c r="Z56" i="34" s="1"/>
  <c r="X57" i="34"/>
  <c r="Z57" i="34" s="1"/>
  <c r="X58" i="34"/>
  <c r="Z58" i="34" s="1"/>
  <c r="AC58" i="34" s="1"/>
  <c r="AH58" i="34" s="1"/>
  <c r="X59" i="34"/>
  <c r="Z59" i="34" s="1"/>
  <c r="X60" i="34"/>
  <c r="Z60" i="34" s="1"/>
  <c r="AD60" i="34" s="1"/>
  <c r="AI60" i="34" s="1"/>
  <c r="X61" i="34"/>
  <c r="Z61" i="34" s="1"/>
  <c r="X62" i="34"/>
  <c r="Z62" i="34" s="1"/>
  <c r="X63" i="34"/>
  <c r="Z63" i="34" s="1"/>
  <c r="AA63" i="34" s="1"/>
  <c r="AF63" i="34" s="1"/>
  <c r="X64" i="34"/>
  <c r="Z64" i="34" s="1"/>
  <c r="X65" i="34"/>
  <c r="Z65" i="34" s="1"/>
  <c r="X66" i="34"/>
  <c r="Z66" i="34" s="1"/>
  <c r="X67" i="34"/>
  <c r="Z67" i="34" s="1"/>
  <c r="X68" i="34"/>
  <c r="Z68" i="34" s="1"/>
  <c r="AK69" i="34"/>
  <c r="AL69" i="34"/>
  <c r="AM69" i="34"/>
  <c r="AN69" i="34"/>
  <c r="AO69" i="34"/>
  <c r="O6" i="32"/>
  <c r="O7" i="32"/>
  <c r="O8" i="32"/>
  <c r="O9" i="32"/>
  <c r="X9" i="32"/>
  <c r="Z9" i="32" s="1"/>
  <c r="O10" i="32"/>
  <c r="X10" i="32"/>
  <c r="Z10" i="32" s="1"/>
  <c r="AD10" i="32" s="1"/>
  <c r="AI10" i="32" s="1"/>
  <c r="O11" i="32"/>
  <c r="X11" i="32"/>
  <c r="Z11" i="32" s="1"/>
  <c r="O12" i="32"/>
  <c r="X12" i="32"/>
  <c r="Z12" i="32" s="1"/>
  <c r="O13" i="32"/>
  <c r="X13" i="32"/>
  <c r="Z13" i="32" s="1"/>
  <c r="AA13" i="32" s="1"/>
  <c r="AF13" i="32" s="1"/>
  <c r="O14" i="32"/>
  <c r="X14" i="32"/>
  <c r="Z14" i="32" s="1"/>
  <c r="O15" i="32"/>
  <c r="X15" i="32"/>
  <c r="Z15" i="32" s="1"/>
  <c r="AD15" i="32" s="1"/>
  <c r="AI15" i="32" s="1"/>
  <c r="O16" i="32"/>
  <c r="X16" i="32"/>
  <c r="Z16" i="32" s="1"/>
  <c r="AD16" i="32" s="1"/>
  <c r="AI16" i="32" s="1"/>
  <c r="O17" i="32"/>
  <c r="X17" i="32"/>
  <c r="Z17" i="32" s="1"/>
  <c r="AA17" i="32" s="1"/>
  <c r="AF17" i="32" s="1"/>
  <c r="O18" i="32"/>
  <c r="X18" i="32"/>
  <c r="Z18" i="32" s="1"/>
  <c r="AD18" i="32" s="1"/>
  <c r="AI18" i="32" s="1"/>
  <c r="O19" i="32"/>
  <c r="X19" i="32"/>
  <c r="Z19" i="32"/>
  <c r="AE19" i="32" s="1"/>
  <c r="AJ19" i="32" s="1"/>
  <c r="O20" i="32"/>
  <c r="X20" i="32"/>
  <c r="Z20" i="32" s="1"/>
  <c r="O21" i="32"/>
  <c r="X21" i="32"/>
  <c r="Z21" i="32" s="1"/>
  <c r="AB21" i="32" s="1"/>
  <c r="AG21" i="32" s="1"/>
  <c r="O22" i="32"/>
  <c r="X22" i="32"/>
  <c r="Z22" i="32" s="1"/>
  <c r="O23" i="32"/>
  <c r="X23" i="32"/>
  <c r="Z23" i="32" s="1"/>
  <c r="O24" i="32"/>
  <c r="X24" i="32"/>
  <c r="Z24" i="32" s="1"/>
  <c r="O25" i="32"/>
  <c r="X25" i="32"/>
  <c r="Z25" i="32" s="1"/>
  <c r="O26" i="32"/>
  <c r="X26" i="32"/>
  <c r="Z26" i="32" s="1"/>
  <c r="O27" i="32"/>
  <c r="X27" i="32"/>
  <c r="Z27" i="32" s="1"/>
  <c r="O28" i="32"/>
  <c r="X28" i="32"/>
  <c r="Z28" i="32" s="1"/>
  <c r="O29" i="32"/>
  <c r="H29" i="32" s="1"/>
  <c r="X29" i="32"/>
  <c r="Z29" i="32" s="1"/>
  <c r="O30" i="32"/>
  <c r="X30" i="32"/>
  <c r="Z30" i="32" s="1"/>
  <c r="AC30" i="32" s="1"/>
  <c r="AH30" i="32" s="1"/>
  <c r="O31" i="32"/>
  <c r="X31" i="32"/>
  <c r="Z31" i="32" s="1"/>
  <c r="O32" i="32"/>
  <c r="X32" i="32"/>
  <c r="Z32" i="32" s="1"/>
  <c r="AC32" i="32" s="1"/>
  <c r="AH32" i="32" s="1"/>
  <c r="O33" i="32"/>
  <c r="X33" i="32"/>
  <c r="Z33" i="32" s="1"/>
  <c r="AB33" i="32" s="1"/>
  <c r="AG33" i="32" s="1"/>
  <c r="O34" i="32"/>
  <c r="X34" i="32"/>
  <c r="Z34" i="32" s="1"/>
  <c r="AB34" i="32" s="1"/>
  <c r="AG34" i="32" s="1"/>
  <c r="O35" i="32"/>
  <c r="X35" i="32"/>
  <c r="Z35" i="32" s="1"/>
  <c r="AE35" i="32" s="1"/>
  <c r="O36" i="32"/>
  <c r="X36" i="32"/>
  <c r="Z36" i="32" s="1"/>
  <c r="X37" i="32"/>
  <c r="Z37" i="32" s="1"/>
  <c r="X38" i="32"/>
  <c r="Z38" i="32" s="1"/>
  <c r="X39" i="32"/>
  <c r="Z39" i="32" s="1"/>
  <c r="AE39" i="32" s="1"/>
  <c r="AJ39" i="32" s="1"/>
  <c r="X40" i="32"/>
  <c r="Z40" i="32" s="1"/>
  <c r="X41" i="32"/>
  <c r="Z41" i="32" s="1"/>
  <c r="X42" i="32"/>
  <c r="Z42" i="32" s="1"/>
  <c r="X43" i="32"/>
  <c r="Z43" i="32" s="1"/>
  <c r="AB43" i="32" s="1"/>
  <c r="X44" i="32"/>
  <c r="Z44" i="32" s="1"/>
  <c r="X45" i="32"/>
  <c r="Z45" i="32" s="1"/>
  <c r="X46" i="32"/>
  <c r="Z46" i="32" s="1"/>
  <c r="X47" i="32"/>
  <c r="Z47" i="32" s="1"/>
  <c r="AB47" i="32" s="1"/>
  <c r="AG47" i="32" s="1"/>
  <c r="X48" i="32"/>
  <c r="Z48" i="32" s="1"/>
  <c r="AB48" i="32" s="1"/>
  <c r="AG48" i="32" s="1"/>
  <c r="X49" i="32"/>
  <c r="Z49" i="32" s="1"/>
  <c r="X50" i="32"/>
  <c r="Z50" i="32" s="1"/>
  <c r="X51" i="32"/>
  <c r="Z51" i="32" s="1"/>
  <c r="AB51" i="32" s="1"/>
  <c r="AG51" i="32" s="1"/>
  <c r="X52" i="32"/>
  <c r="Z52" i="32" s="1"/>
  <c r="X53" i="32"/>
  <c r="Z53" i="32" s="1"/>
  <c r="X54" i="32"/>
  <c r="Z54" i="32" s="1"/>
  <c r="X55" i="32"/>
  <c r="Z55" i="32" s="1"/>
  <c r="X56" i="32"/>
  <c r="Z56" i="32" s="1"/>
  <c r="X57" i="32"/>
  <c r="Z57" i="32" s="1"/>
  <c r="AE57" i="32" s="1"/>
  <c r="X58" i="32"/>
  <c r="Z58" i="32" s="1"/>
  <c r="X59" i="32"/>
  <c r="Z59" i="32" s="1"/>
  <c r="X60" i="32"/>
  <c r="Z60" i="32" s="1"/>
  <c r="AE60" i="32" s="1"/>
  <c r="AJ60" i="32" s="1"/>
  <c r="X61" i="32"/>
  <c r="Z61" i="32" s="1"/>
  <c r="X62" i="32"/>
  <c r="Z62" i="32" s="1"/>
  <c r="AB62" i="32" s="1"/>
  <c r="AG62" i="32" s="1"/>
  <c r="X63" i="32"/>
  <c r="Z63" i="32" s="1"/>
  <c r="AD63" i="32" s="1"/>
  <c r="AI63" i="32" s="1"/>
  <c r="X64" i="32"/>
  <c r="Z64" i="32" s="1"/>
  <c r="X65" i="32"/>
  <c r="Z65" i="32" s="1"/>
  <c r="X66" i="32"/>
  <c r="Z66" i="32" s="1"/>
  <c r="AE66" i="32" s="1"/>
  <c r="AJ66" i="32" s="1"/>
  <c r="X67" i="32"/>
  <c r="Z67" i="32" s="1"/>
  <c r="X68" i="32"/>
  <c r="Z68" i="32" s="1"/>
  <c r="AK69" i="32"/>
  <c r="AL69" i="32"/>
  <c r="AM69" i="32"/>
  <c r="AN69" i="32"/>
  <c r="AO69" i="32"/>
  <c r="O6" i="33"/>
  <c r="O7" i="33"/>
  <c r="O8" i="33"/>
  <c r="O9" i="33"/>
  <c r="X9" i="33"/>
  <c r="Z9" i="33" s="1"/>
  <c r="O10" i="33"/>
  <c r="X10" i="33"/>
  <c r="Z10" i="33" s="1"/>
  <c r="O11" i="33"/>
  <c r="X11" i="33"/>
  <c r="Z11" i="33" s="1"/>
  <c r="O12" i="33"/>
  <c r="X12" i="33"/>
  <c r="Z12" i="33" s="1"/>
  <c r="O13" i="33"/>
  <c r="X13" i="33"/>
  <c r="Z13" i="33" s="1"/>
  <c r="AD13" i="33" s="1"/>
  <c r="AI13" i="33" s="1"/>
  <c r="O14" i="33"/>
  <c r="X14" i="33"/>
  <c r="Z14" i="33" s="1"/>
  <c r="O15" i="33"/>
  <c r="X15" i="33"/>
  <c r="Z15" i="33" s="1"/>
  <c r="O16" i="33"/>
  <c r="X16" i="33"/>
  <c r="Z16" i="33" s="1"/>
  <c r="O17" i="33"/>
  <c r="X17" i="33"/>
  <c r="Z17" i="33" s="1"/>
  <c r="O18" i="33"/>
  <c r="X18" i="33"/>
  <c r="Z18" i="33" s="1"/>
  <c r="O19" i="33"/>
  <c r="X19" i="33"/>
  <c r="Z19" i="33" s="1"/>
  <c r="AE19" i="33"/>
  <c r="AJ19" i="33" s="1"/>
  <c r="O20" i="33"/>
  <c r="X20" i="33"/>
  <c r="Z20" i="33" s="1"/>
  <c r="O21" i="33"/>
  <c r="X21" i="33"/>
  <c r="Z21" i="33" s="1"/>
  <c r="O22" i="33"/>
  <c r="X22" i="33"/>
  <c r="Z22" i="33" s="1"/>
  <c r="AB22" i="33" s="1"/>
  <c r="AG22" i="33" s="1"/>
  <c r="O23" i="33"/>
  <c r="X23" i="33"/>
  <c r="Z23" i="33"/>
  <c r="O24" i="33"/>
  <c r="X24" i="33"/>
  <c r="Z24" i="33" s="1"/>
  <c r="O25" i="33"/>
  <c r="X25" i="33"/>
  <c r="Z25" i="33" s="1"/>
  <c r="O26" i="33"/>
  <c r="X26" i="33"/>
  <c r="Z26" i="33" s="1"/>
  <c r="AD26" i="33" s="1"/>
  <c r="AI26" i="33" s="1"/>
  <c r="O27" i="33"/>
  <c r="X27" i="33"/>
  <c r="Z27" i="33" s="1"/>
  <c r="O28" i="33"/>
  <c r="X28" i="33"/>
  <c r="Z28" i="33" s="1"/>
  <c r="O29" i="33"/>
  <c r="X29" i="33"/>
  <c r="Z29" i="33" s="1"/>
  <c r="AC29" i="33" s="1"/>
  <c r="AH29" i="33" s="1"/>
  <c r="H26" i="33" s="1"/>
  <c r="O30" i="33"/>
  <c r="X30" i="33"/>
  <c r="Z30" i="33" s="1"/>
  <c r="O31" i="33"/>
  <c r="X31" i="33"/>
  <c r="Z31" i="33" s="1"/>
  <c r="AB31" i="33" s="1"/>
  <c r="AG31" i="33" s="1"/>
  <c r="O32" i="33"/>
  <c r="X32" i="33"/>
  <c r="Z32" i="33" s="1"/>
  <c r="O33" i="33"/>
  <c r="X33" i="33"/>
  <c r="Z33" i="33" s="1"/>
  <c r="O34" i="33"/>
  <c r="X34" i="33"/>
  <c r="Z34" i="33" s="1"/>
  <c r="O35" i="33"/>
  <c r="X35" i="33"/>
  <c r="Z35" i="33" s="1"/>
  <c r="O36" i="33"/>
  <c r="X36" i="33"/>
  <c r="Z36" i="33" s="1"/>
  <c r="AB36" i="33" s="1"/>
  <c r="AG36" i="33" s="1"/>
  <c r="X37" i="33"/>
  <c r="Z37" i="33"/>
  <c r="X38" i="33"/>
  <c r="Z38" i="33" s="1"/>
  <c r="X39" i="33"/>
  <c r="Z39" i="33" s="1"/>
  <c r="AC39" i="33" s="1"/>
  <c r="AH39" i="33" s="1"/>
  <c r="X40" i="33"/>
  <c r="Z40" i="33" s="1"/>
  <c r="AC40" i="33" s="1"/>
  <c r="AH40" i="33" s="1"/>
  <c r="X41" i="33"/>
  <c r="Z41" i="33" s="1"/>
  <c r="AD41" i="33" s="1"/>
  <c r="AI41" i="33" s="1"/>
  <c r="X42" i="33"/>
  <c r="Z42" i="33" s="1"/>
  <c r="X43" i="33"/>
  <c r="Z43" i="33" s="1"/>
  <c r="X44" i="33"/>
  <c r="Z44" i="33" s="1"/>
  <c r="X45" i="33"/>
  <c r="Z45" i="33" s="1"/>
  <c r="X46" i="33"/>
  <c r="Z46" i="33" s="1"/>
  <c r="X47" i="33"/>
  <c r="Z47" i="33" s="1"/>
  <c r="AE47" i="33" s="1"/>
  <c r="AJ47" i="33" s="1"/>
  <c r="X48" i="33"/>
  <c r="Z48" i="33" s="1"/>
  <c r="X49" i="33"/>
  <c r="Z49" i="33" s="1"/>
  <c r="X50" i="33"/>
  <c r="Z50" i="33" s="1"/>
  <c r="X51" i="33"/>
  <c r="Z51" i="33" s="1"/>
  <c r="AD51" i="33"/>
  <c r="AI51" i="33" s="1"/>
  <c r="X52" i="33"/>
  <c r="Z52" i="33" s="1"/>
  <c r="X53" i="33"/>
  <c r="Z53" i="33" s="1"/>
  <c r="X54" i="33"/>
  <c r="Z54" i="33" s="1"/>
  <c r="X55" i="33"/>
  <c r="Z55" i="33" s="1"/>
  <c r="X56" i="33"/>
  <c r="Z56" i="33" s="1"/>
  <c r="X57" i="33"/>
  <c r="Z57" i="33"/>
  <c r="X58" i="33"/>
  <c r="Z58" i="33" s="1"/>
  <c r="X59" i="33"/>
  <c r="Z59" i="33" s="1"/>
  <c r="AE59" i="33" s="1"/>
  <c r="AJ59" i="33" s="1"/>
  <c r="X60" i="33"/>
  <c r="Z60" i="33" s="1"/>
  <c r="X61" i="33"/>
  <c r="Z61" i="33" s="1"/>
  <c r="X62" i="33"/>
  <c r="Z62" i="33" s="1"/>
  <c r="X63" i="33"/>
  <c r="Z63" i="33" s="1"/>
  <c r="X64" i="33"/>
  <c r="Z64" i="33" s="1"/>
  <c r="AC64" i="33" s="1"/>
  <c r="AH64" i="33" s="1"/>
  <c r="X65" i="33"/>
  <c r="Z65" i="33" s="1"/>
  <c r="AA65" i="33" s="1"/>
  <c r="AF65" i="33" s="1"/>
  <c r="X66" i="33"/>
  <c r="Z66" i="33" s="1"/>
  <c r="AE66" i="33" s="1"/>
  <c r="AJ66" i="33" s="1"/>
  <c r="X67" i="33"/>
  <c r="Z67" i="33" s="1"/>
  <c r="AC67" i="33" s="1"/>
  <c r="AH67" i="33" s="1"/>
  <c r="X68" i="33"/>
  <c r="Z68" i="33" s="1"/>
  <c r="AK69" i="33"/>
  <c r="AL69" i="33"/>
  <c r="AM69" i="33"/>
  <c r="AN69" i="33"/>
  <c r="AO69" i="33"/>
  <c r="O6" i="24"/>
  <c r="O7" i="24"/>
  <c r="O8" i="24"/>
  <c r="O9" i="24"/>
  <c r="X9" i="24"/>
  <c r="Z9" i="24" s="1"/>
  <c r="O10" i="24"/>
  <c r="X10" i="24"/>
  <c r="Z10" i="24" s="1"/>
  <c r="O11" i="24"/>
  <c r="X11" i="24"/>
  <c r="Z11" i="24" s="1"/>
  <c r="O12" i="24"/>
  <c r="X12" i="24"/>
  <c r="Z12" i="24" s="1"/>
  <c r="AC12" i="24" s="1"/>
  <c r="AH12" i="24" s="1"/>
  <c r="O13" i="24"/>
  <c r="X13" i="24"/>
  <c r="Z13" i="24"/>
  <c r="AA13" i="24" s="1"/>
  <c r="AF13" i="24" s="1"/>
  <c r="O14" i="24"/>
  <c r="X14" i="24"/>
  <c r="Z14" i="24" s="1"/>
  <c r="AC14" i="24" s="1"/>
  <c r="AH14" i="24" s="1"/>
  <c r="O15" i="24"/>
  <c r="X15" i="24"/>
  <c r="Z15" i="24" s="1"/>
  <c r="O16" i="24"/>
  <c r="X16" i="24"/>
  <c r="Z16" i="24"/>
  <c r="AD16" i="24" s="1"/>
  <c r="AI16" i="24" s="1"/>
  <c r="I13" i="24" s="1"/>
  <c r="O17" i="24"/>
  <c r="X17" i="24"/>
  <c r="Z17" i="24" s="1"/>
  <c r="O18" i="24"/>
  <c r="X18" i="24"/>
  <c r="Z18" i="24" s="1"/>
  <c r="O19" i="24"/>
  <c r="X19" i="24"/>
  <c r="Z19" i="24" s="1"/>
  <c r="AC19" i="24" s="1"/>
  <c r="AH19" i="24" s="1"/>
  <c r="O20" i="24"/>
  <c r="X20" i="24"/>
  <c r="Z20" i="24" s="1"/>
  <c r="O21" i="24"/>
  <c r="X21" i="24"/>
  <c r="Z21" i="24" s="1"/>
  <c r="O22" i="24"/>
  <c r="X22" i="24"/>
  <c r="Z22" i="24" s="1"/>
  <c r="O23" i="24"/>
  <c r="X23" i="24"/>
  <c r="Z23" i="24" s="1"/>
  <c r="AA23" i="24"/>
  <c r="AF23" i="24" s="1"/>
  <c r="O24" i="24"/>
  <c r="X24" i="24"/>
  <c r="Z24" i="24" s="1"/>
  <c r="O25" i="24"/>
  <c r="X25" i="24"/>
  <c r="Z25" i="24" s="1"/>
  <c r="AC25" i="24" s="1"/>
  <c r="AH25" i="24" s="1"/>
  <c r="O26" i="24"/>
  <c r="X26" i="24"/>
  <c r="Z26" i="24" s="1"/>
  <c r="O27" i="24"/>
  <c r="X27" i="24"/>
  <c r="Z27" i="24"/>
  <c r="O28" i="24"/>
  <c r="X28" i="24"/>
  <c r="Z28" i="24" s="1"/>
  <c r="O29" i="24"/>
  <c r="X29" i="24"/>
  <c r="Z29" i="24" s="1"/>
  <c r="O30" i="24"/>
  <c r="X30" i="24"/>
  <c r="Z30" i="24" s="1"/>
  <c r="AD30" i="24" s="1"/>
  <c r="AI30" i="24" s="1"/>
  <c r="O31" i="24"/>
  <c r="X31" i="24"/>
  <c r="Z31" i="24" s="1"/>
  <c r="O32" i="24"/>
  <c r="X32" i="24"/>
  <c r="Z32" i="24" s="1"/>
  <c r="O33" i="24"/>
  <c r="X33" i="24"/>
  <c r="Z33" i="24" s="1"/>
  <c r="AA33" i="24" s="1"/>
  <c r="AF33" i="24" s="1"/>
  <c r="F30" i="24" s="1"/>
  <c r="O34" i="24"/>
  <c r="X34" i="24"/>
  <c r="Z34" i="24" s="1"/>
  <c r="O35" i="24"/>
  <c r="X35" i="24"/>
  <c r="Z35" i="24" s="1"/>
  <c r="O36" i="24"/>
  <c r="X36" i="24"/>
  <c r="Z36" i="24" s="1"/>
  <c r="AE36" i="24" s="1"/>
  <c r="AJ36" i="24" s="1"/>
  <c r="AD36" i="24"/>
  <c r="AI36" i="24" s="1"/>
  <c r="X37" i="24"/>
  <c r="Z37" i="24" s="1"/>
  <c r="X38" i="24"/>
  <c r="Z38" i="24" s="1"/>
  <c r="X39" i="24"/>
  <c r="Z39" i="24" s="1"/>
  <c r="AC39" i="24" s="1"/>
  <c r="X40" i="24"/>
  <c r="Z40" i="24" s="1"/>
  <c r="AD40" i="24" s="1"/>
  <c r="AI40" i="24" s="1"/>
  <c r="X41" i="24"/>
  <c r="Z41" i="24"/>
  <c r="X42" i="24"/>
  <c r="Z42" i="24"/>
  <c r="X43" i="24"/>
  <c r="Z43" i="24" s="1"/>
  <c r="AD43" i="24" s="1"/>
  <c r="AI43" i="24" s="1"/>
  <c r="X44" i="24"/>
  <c r="Z44" i="24"/>
  <c r="X45" i="24"/>
  <c r="Z45" i="24" s="1"/>
  <c r="X46" i="24"/>
  <c r="Z46" i="24"/>
  <c r="X47" i="24"/>
  <c r="Z47" i="24" s="1"/>
  <c r="AB47" i="24" s="1"/>
  <c r="AG47" i="24" s="1"/>
  <c r="X48" i="24"/>
  <c r="Z48" i="24" s="1"/>
  <c r="X49" i="24"/>
  <c r="Z49" i="24"/>
  <c r="AE49" i="24" s="1"/>
  <c r="AJ49" i="24" s="1"/>
  <c r="X50" i="24"/>
  <c r="Z50" i="24" s="1"/>
  <c r="AC50" i="24" s="1"/>
  <c r="AH50" i="24" s="1"/>
  <c r="X51" i="24"/>
  <c r="Z51" i="24" s="1"/>
  <c r="X52" i="24"/>
  <c r="Z52" i="24"/>
  <c r="AC52" i="24" s="1"/>
  <c r="AH52" i="24" s="1"/>
  <c r="X53" i="24"/>
  <c r="Z53" i="24" s="1"/>
  <c r="AD53" i="24" s="1"/>
  <c r="AI53" i="24" s="1"/>
  <c r="AN53" i="24" s="1"/>
  <c r="X54" i="24"/>
  <c r="Z54" i="24" s="1"/>
  <c r="AD54" i="24" s="1"/>
  <c r="AI54" i="24" s="1"/>
  <c r="X55" i="24"/>
  <c r="Z55" i="24" s="1"/>
  <c r="AE55" i="24" s="1"/>
  <c r="AJ55" i="24" s="1"/>
  <c r="X56" i="24"/>
  <c r="Z56" i="24" s="1"/>
  <c r="X57" i="24"/>
  <c r="Z57" i="24" s="1"/>
  <c r="X58" i="24"/>
  <c r="Z58" i="24" s="1"/>
  <c r="AC58" i="24" s="1"/>
  <c r="AH58" i="24" s="1"/>
  <c r="X59" i="24"/>
  <c r="Z59" i="24" s="1"/>
  <c r="X60" i="24"/>
  <c r="Z60" i="24" s="1"/>
  <c r="X61" i="24"/>
  <c r="Z61" i="24" s="1"/>
  <c r="X62" i="24"/>
  <c r="Z62" i="24" s="1"/>
  <c r="X63" i="24"/>
  <c r="Z63" i="24" s="1"/>
  <c r="AA63" i="24" s="1"/>
  <c r="AF63" i="24" s="1"/>
  <c r="X64" i="24"/>
  <c r="Z64" i="24" s="1"/>
  <c r="X65" i="24"/>
  <c r="Z65" i="24" s="1"/>
  <c r="X66" i="24"/>
  <c r="Z66" i="24" s="1"/>
  <c r="X67" i="24"/>
  <c r="Z67" i="24" s="1"/>
  <c r="X68" i="24"/>
  <c r="Z68" i="24" s="1"/>
  <c r="AK69" i="24"/>
  <c r="AL69" i="24"/>
  <c r="AM69" i="24"/>
  <c r="AN69" i="24"/>
  <c r="AO69" i="24"/>
  <c r="O6" i="23"/>
  <c r="O7" i="23"/>
  <c r="O8" i="23"/>
  <c r="O9" i="23"/>
  <c r="X9" i="23"/>
  <c r="Z9" i="23" s="1"/>
  <c r="AC9" i="23" s="1"/>
  <c r="AH9" i="23" s="1"/>
  <c r="H6" i="23" s="1"/>
  <c r="O10" i="23"/>
  <c r="X10" i="23"/>
  <c r="Z10" i="23" s="1"/>
  <c r="O11" i="23"/>
  <c r="X11" i="23"/>
  <c r="Z11" i="23" s="1"/>
  <c r="O12" i="23"/>
  <c r="X12" i="23"/>
  <c r="Z12" i="23" s="1"/>
  <c r="AA12" i="23" s="1"/>
  <c r="AF12" i="23" s="1"/>
  <c r="O13" i="23"/>
  <c r="X13" i="23"/>
  <c r="Z13" i="23" s="1"/>
  <c r="O14" i="23"/>
  <c r="X14" i="23"/>
  <c r="Z14" i="23" s="1"/>
  <c r="O15" i="23"/>
  <c r="X15" i="23"/>
  <c r="Z15" i="23" s="1"/>
  <c r="O16" i="23"/>
  <c r="X16" i="23"/>
  <c r="Z16" i="23" s="1"/>
  <c r="AE16" i="23" s="1"/>
  <c r="AJ16" i="23" s="1"/>
  <c r="O17" i="23"/>
  <c r="X17" i="23"/>
  <c r="Z17" i="23" s="1"/>
  <c r="AC17" i="23" s="1"/>
  <c r="O18" i="23"/>
  <c r="X18" i="23"/>
  <c r="Z18" i="23" s="1"/>
  <c r="O19" i="23"/>
  <c r="X19" i="23"/>
  <c r="Z19" i="23" s="1"/>
  <c r="O20" i="23"/>
  <c r="X20" i="23"/>
  <c r="Z20" i="23"/>
  <c r="O21" i="23"/>
  <c r="X21" i="23"/>
  <c r="Z21" i="23" s="1"/>
  <c r="AE21" i="23" s="1"/>
  <c r="AJ21" i="23" s="1"/>
  <c r="O22" i="23"/>
  <c r="X22" i="23"/>
  <c r="Z22" i="23" s="1"/>
  <c r="AB22" i="23" s="1"/>
  <c r="AG22" i="23" s="1"/>
  <c r="G19" i="23" s="1"/>
  <c r="O23" i="23"/>
  <c r="X23" i="23"/>
  <c r="Z23" i="23" s="1"/>
  <c r="AA23" i="23" s="1"/>
  <c r="AF23" i="23" s="1"/>
  <c r="O24" i="23"/>
  <c r="X24" i="23"/>
  <c r="Z24" i="23" s="1"/>
  <c r="O25" i="23"/>
  <c r="X25" i="23"/>
  <c r="Z25" i="23" s="1"/>
  <c r="O26" i="23"/>
  <c r="X26" i="23"/>
  <c r="Z26" i="23"/>
  <c r="O27" i="23"/>
  <c r="X27" i="23"/>
  <c r="Z27" i="23" s="1"/>
  <c r="O28" i="23"/>
  <c r="X28" i="23"/>
  <c r="Z28" i="23" s="1"/>
  <c r="O29" i="23"/>
  <c r="X29" i="23"/>
  <c r="Z29" i="23" s="1"/>
  <c r="AE29" i="23" s="1"/>
  <c r="AJ29" i="23" s="1"/>
  <c r="AO29" i="23" s="1"/>
  <c r="O30" i="23"/>
  <c r="X30" i="23"/>
  <c r="Z30" i="23" s="1"/>
  <c r="AA30" i="23" s="1"/>
  <c r="AF30" i="23" s="1"/>
  <c r="O31" i="23"/>
  <c r="X31" i="23"/>
  <c r="Z31" i="23" s="1"/>
  <c r="O32" i="23"/>
  <c r="X32" i="23"/>
  <c r="Z32" i="23" s="1"/>
  <c r="O33" i="23"/>
  <c r="X33" i="23"/>
  <c r="Z33" i="23"/>
  <c r="X34" i="23"/>
  <c r="Z34" i="23" s="1"/>
  <c r="X35" i="23"/>
  <c r="Z35" i="23" s="1"/>
  <c r="AE35" i="23" s="1"/>
  <c r="AJ35" i="23" s="1"/>
  <c r="X36" i="23"/>
  <c r="Z36" i="23" s="1"/>
  <c r="AA36" i="23" s="1"/>
  <c r="AF36" i="23" s="1"/>
  <c r="X37" i="23"/>
  <c r="Z37" i="23" s="1"/>
  <c r="AE37" i="23" s="1"/>
  <c r="AJ37" i="23" s="1"/>
  <c r="X38" i="23"/>
  <c r="Z38" i="23" s="1"/>
  <c r="AA38" i="23" s="1"/>
  <c r="AF38" i="23" s="1"/>
  <c r="X39" i="23"/>
  <c r="Z39" i="23" s="1"/>
  <c r="X40" i="23"/>
  <c r="Z40" i="23" s="1"/>
  <c r="AC40" i="23" s="1"/>
  <c r="AH40" i="23" s="1"/>
  <c r="X41" i="23"/>
  <c r="Z41" i="23" s="1"/>
  <c r="AE41" i="23" s="1"/>
  <c r="AJ41" i="23" s="1"/>
  <c r="X42" i="23"/>
  <c r="Z42" i="23" s="1"/>
  <c r="X43" i="23"/>
  <c r="Z43" i="23" s="1"/>
  <c r="X44" i="23"/>
  <c r="Z44" i="23" s="1"/>
  <c r="X45" i="23"/>
  <c r="Z45" i="23" s="1"/>
  <c r="AE45" i="23" s="1"/>
  <c r="AJ45" i="23" s="1"/>
  <c r="X46" i="23"/>
  <c r="Z46" i="23" s="1"/>
  <c r="X47" i="23"/>
  <c r="Z47" i="23" s="1"/>
  <c r="AC47" i="23" s="1"/>
  <c r="AH47" i="23" s="1"/>
  <c r="X48" i="23"/>
  <c r="Z48" i="23" s="1"/>
  <c r="X49" i="23"/>
  <c r="Z49" i="23" s="1"/>
  <c r="X50" i="23"/>
  <c r="Z50" i="23" s="1"/>
  <c r="AC50" i="23" s="1"/>
  <c r="AH50" i="23" s="1"/>
  <c r="X51" i="23"/>
  <c r="Z51" i="23" s="1"/>
  <c r="X52" i="23"/>
  <c r="Z52" i="23" s="1"/>
  <c r="X53" i="23"/>
  <c r="Z53" i="23" s="1"/>
  <c r="X54" i="23"/>
  <c r="Z54" i="23" s="1"/>
  <c r="X55" i="23"/>
  <c r="Z55" i="23" s="1"/>
  <c r="AE55" i="23" s="1"/>
  <c r="AJ55" i="23" s="1"/>
  <c r="X56" i="23"/>
  <c r="Z56" i="23" s="1"/>
  <c r="AD56" i="23" s="1"/>
  <c r="AI56" i="23" s="1"/>
  <c r="X57" i="23"/>
  <c r="Z57" i="23" s="1"/>
  <c r="AA57" i="23" s="1"/>
  <c r="AF57" i="23" s="1"/>
  <c r="X58" i="23"/>
  <c r="Z58" i="23" s="1"/>
  <c r="AB58" i="23" s="1"/>
  <c r="AG58" i="23" s="1"/>
  <c r="X59" i="23"/>
  <c r="Z59" i="23" s="1"/>
  <c r="X60" i="23"/>
  <c r="Z60" i="23" s="1"/>
  <c r="X61" i="23"/>
  <c r="Z61" i="23" s="1"/>
  <c r="X62" i="23"/>
  <c r="Z62" i="23" s="1"/>
  <c r="X63" i="23"/>
  <c r="Z63" i="23" s="1"/>
  <c r="X64" i="23"/>
  <c r="Z64" i="23" s="1"/>
  <c r="AE64" i="23" s="1"/>
  <c r="AJ64" i="23" s="1"/>
  <c r="X65" i="23"/>
  <c r="Z65" i="23" s="1"/>
  <c r="AE65" i="23" s="1"/>
  <c r="AJ65" i="23" s="1"/>
  <c r="X66" i="23"/>
  <c r="Z66" i="23" s="1"/>
  <c r="AA66" i="23" s="1"/>
  <c r="AF66" i="23" s="1"/>
  <c r="X67" i="23"/>
  <c r="Z67" i="23" s="1"/>
  <c r="X68" i="23"/>
  <c r="Z68" i="23" s="1"/>
  <c r="AK69" i="23"/>
  <c r="AL69" i="23"/>
  <c r="AM69" i="23"/>
  <c r="AN69" i="23"/>
  <c r="AO69" i="23"/>
  <c r="O6" i="22"/>
  <c r="O7" i="22"/>
  <c r="O8" i="22"/>
  <c r="O9" i="22"/>
  <c r="X9" i="22"/>
  <c r="Z9" i="22" s="1"/>
  <c r="O10" i="22"/>
  <c r="X10" i="22"/>
  <c r="Z10" i="22" s="1"/>
  <c r="AC11" i="22" s="1"/>
  <c r="AH11" i="22" s="1"/>
  <c r="O11" i="22"/>
  <c r="X11" i="22"/>
  <c r="Z11" i="22" s="1"/>
  <c r="O12" i="22"/>
  <c r="X12" i="22"/>
  <c r="Z12" i="22" s="1"/>
  <c r="AB12" i="22" s="1"/>
  <c r="AG12" i="22" s="1"/>
  <c r="O13" i="22"/>
  <c r="X13" i="22"/>
  <c r="Z13" i="22" s="1"/>
  <c r="O14" i="22"/>
  <c r="X14" i="22"/>
  <c r="Z14" i="22"/>
  <c r="O15" i="22"/>
  <c r="X15" i="22"/>
  <c r="Z15" i="22" s="1"/>
  <c r="O16" i="22"/>
  <c r="X16" i="22"/>
  <c r="Z16" i="22" s="1"/>
  <c r="AE16" i="22" s="1"/>
  <c r="AJ16" i="22" s="1"/>
  <c r="O17" i="22"/>
  <c r="X17" i="22"/>
  <c r="Z17" i="22" s="1"/>
  <c r="AA17" i="22" s="1"/>
  <c r="AF17" i="22" s="1"/>
  <c r="O18" i="22"/>
  <c r="X18" i="22"/>
  <c r="Z18" i="22" s="1"/>
  <c r="AA18" i="22" s="1"/>
  <c r="AF18" i="22" s="1"/>
  <c r="O19" i="22"/>
  <c r="X19" i="22"/>
  <c r="Z19" i="22" s="1"/>
  <c r="AC19" i="22" s="1"/>
  <c r="AH19" i="22" s="1"/>
  <c r="H16" i="22" s="1"/>
  <c r="O20" i="22"/>
  <c r="X20" i="22"/>
  <c r="Z20" i="22" s="1"/>
  <c r="AE20" i="22" s="1"/>
  <c r="AJ20" i="22" s="1"/>
  <c r="O21" i="22"/>
  <c r="X21" i="22"/>
  <c r="Z21" i="22" s="1"/>
  <c r="O22" i="22"/>
  <c r="X22" i="22"/>
  <c r="Z22" i="22" s="1"/>
  <c r="O23" i="22"/>
  <c r="X23" i="22"/>
  <c r="Z23" i="22" s="1"/>
  <c r="AB23" i="22" s="1"/>
  <c r="AG23" i="22" s="1"/>
  <c r="O24" i="22"/>
  <c r="X24" i="22"/>
  <c r="Z24" i="22" s="1"/>
  <c r="O25" i="22"/>
  <c r="X25" i="22"/>
  <c r="Z25" i="22" s="1"/>
  <c r="O26" i="22"/>
  <c r="X26" i="22"/>
  <c r="Z26" i="22" s="1"/>
  <c r="AA26" i="22" s="1"/>
  <c r="AF26" i="22" s="1"/>
  <c r="O27" i="22"/>
  <c r="X27" i="22"/>
  <c r="Z27" i="22" s="1"/>
  <c r="AA27" i="22" s="1"/>
  <c r="AF27" i="22" s="1"/>
  <c r="O28" i="22"/>
  <c r="X28" i="22"/>
  <c r="Z28" i="22" s="1"/>
  <c r="O29" i="22"/>
  <c r="X29" i="22"/>
  <c r="Z29" i="22" s="1"/>
  <c r="AE29" i="22" s="1"/>
  <c r="AJ29" i="22" s="1"/>
  <c r="O30" i="22"/>
  <c r="X30" i="22"/>
  <c r="Z30" i="22" s="1"/>
  <c r="AA30" i="22" s="1"/>
  <c r="AF30" i="22" s="1"/>
  <c r="O31" i="22"/>
  <c r="X31" i="22"/>
  <c r="Z31" i="22" s="1"/>
  <c r="AE31" i="22" s="1"/>
  <c r="AJ31" i="22" s="1"/>
  <c r="AB31" i="22"/>
  <c r="AG31" i="22" s="1"/>
  <c r="O32" i="22"/>
  <c r="X32" i="22"/>
  <c r="Z32" i="22" s="1"/>
  <c r="AB32" i="22" s="1"/>
  <c r="AG32" i="22" s="1"/>
  <c r="O33" i="22"/>
  <c r="X33" i="22"/>
  <c r="Z33" i="22" s="1"/>
  <c r="AA33" i="22" s="1"/>
  <c r="AF33" i="22" s="1"/>
  <c r="O34" i="22"/>
  <c r="X34" i="22"/>
  <c r="Z34" i="22"/>
  <c r="O35" i="22"/>
  <c r="X35" i="22"/>
  <c r="Z35" i="22" s="1"/>
  <c r="O36" i="22"/>
  <c r="X36" i="22"/>
  <c r="Z36" i="22" s="1"/>
  <c r="X37" i="22"/>
  <c r="Z37" i="22" s="1"/>
  <c r="X38" i="22"/>
  <c r="Z38" i="22" s="1"/>
  <c r="X39" i="22"/>
  <c r="Z39" i="22" s="1"/>
  <c r="X40" i="22"/>
  <c r="Z40" i="22" s="1"/>
  <c r="X41" i="22"/>
  <c r="Z41" i="22"/>
  <c r="AD41" i="22" s="1"/>
  <c r="AI41" i="22" s="1"/>
  <c r="X42" i="22"/>
  <c r="Z42" i="22" s="1"/>
  <c r="AB42" i="22"/>
  <c r="AG42" i="22" s="1"/>
  <c r="X43" i="22"/>
  <c r="Z43" i="22" s="1"/>
  <c r="X44" i="22"/>
  <c r="Z44" i="22"/>
  <c r="AE44" i="22" s="1"/>
  <c r="AJ44" i="22" s="1"/>
  <c r="X45" i="22"/>
  <c r="Z45" i="22" s="1"/>
  <c r="AD45" i="22" s="1"/>
  <c r="AI45" i="22" s="1"/>
  <c r="X46" i="22"/>
  <c r="Z46" i="22" s="1"/>
  <c r="X47" i="22"/>
  <c r="Z47" i="22" s="1"/>
  <c r="X48" i="22"/>
  <c r="Z48" i="22" s="1"/>
  <c r="X49" i="22"/>
  <c r="Z49" i="22" s="1"/>
  <c r="X50" i="22"/>
  <c r="Z50" i="22" s="1"/>
  <c r="X51" i="22"/>
  <c r="Z51" i="22" s="1"/>
  <c r="X52" i="22"/>
  <c r="Z52" i="22" s="1"/>
  <c r="X53" i="22"/>
  <c r="Z53" i="22" s="1"/>
  <c r="X54" i="22"/>
  <c r="Z54" i="22" s="1"/>
  <c r="X55" i="22"/>
  <c r="Z55" i="22" s="1"/>
  <c r="X56" i="22"/>
  <c r="Z56" i="22" s="1"/>
  <c r="X57" i="22"/>
  <c r="Z57" i="22"/>
  <c r="X58" i="22"/>
  <c r="Z58" i="22" s="1"/>
  <c r="AA58" i="22" s="1"/>
  <c r="AF58" i="22" s="1"/>
  <c r="X59" i="22"/>
  <c r="Z59" i="22" s="1"/>
  <c r="AD59" i="22" s="1"/>
  <c r="AI59" i="22" s="1"/>
  <c r="X60" i="22"/>
  <c r="Z60" i="22" s="1"/>
  <c r="X61" i="22"/>
  <c r="Z61" i="22" s="1"/>
  <c r="AB61" i="22" s="1"/>
  <c r="AG61" i="22" s="1"/>
  <c r="X62" i="22"/>
  <c r="Z62" i="22" s="1"/>
  <c r="AB62" i="22" s="1"/>
  <c r="AG62" i="22" s="1"/>
  <c r="X63" i="22"/>
  <c r="Z63" i="22" s="1"/>
  <c r="X64" i="22"/>
  <c r="Z64" i="22" s="1"/>
  <c r="X65" i="22"/>
  <c r="Z65" i="22" s="1"/>
  <c r="X66" i="22"/>
  <c r="Z66" i="22" s="1"/>
  <c r="X67" i="22"/>
  <c r="Z67" i="22" s="1"/>
  <c r="AB67" i="22" s="1"/>
  <c r="AG67" i="22" s="1"/>
  <c r="X68" i="22"/>
  <c r="Z68" i="22" s="1"/>
  <c r="AD68" i="22" s="1"/>
  <c r="AI68" i="22" s="1"/>
  <c r="AN68" i="22" s="1"/>
  <c r="AK69" i="22"/>
  <c r="AL69" i="22"/>
  <c r="AM69" i="22"/>
  <c r="AN69" i="22"/>
  <c r="AO69" i="22"/>
  <c r="O6" i="21"/>
  <c r="O7" i="21"/>
  <c r="O8" i="21"/>
  <c r="O9" i="21"/>
  <c r="X9" i="21"/>
  <c r="Z9" i="21" s="1"/>
  <c r="AB9" i="21" s="1"/>
  <c r="AG9" i="21" s="1"/>
  <c r="O10" i="21"/>
  <c r="X10" i="21"/>
  <c r="Z10" i="21" s="1"/>
  <c r="AE10" i="21" s="1"/>
  <c r="AJ10" i="21" s="1"/>
  <c r="O11" i="21"/>
  <c r="X11" i="21"/>
  <c r="Z11" i="21" s="1"/>
  <c r="O12" i="21"/>
  <c r="X12" i="21"/>
  <c r="Z12" i="21" s="1"/>
  <c r="AB12" i="21" s="1"/>
  <c r="AG12" i="21" s="1"/>
  <c r="O13" i="21"/>
  <c r="X13" i="21"/>
  <c r="Z13" i="21" s="1"/>
  <c r="O14" i="21"/>
  <c r="X14" i="21"/>
  <c r="Z14" i="21" s="1"/>
  <c r="AC14" i="21" s="1"/>
  <c r="AH14" i="21" s="1"/>
  <c r="O15" i="21"/>
  <c r="X15" i="21"/>
  <c r="Z15" i="21" s="1"/>
  <c r="O16" i="21"/>
  <c r="X16" i="21"/>
  <c r="Z16" i="21" s="1"/>
  <c r="O17" i="21"/>
  <c r="X17" i="21"/>
  <c r="Z17" i="21" s="1"/>
  <c r="AC17" i="21" s="1"/>
  <c r="AH17" i="21" s="1"/>
  <c r="O18" i="21"/>
  <c r="X18" i="21"/>
  <c r="Z18" i="21" s="1"/>
  <c r="AB18" i="21" s="1"/>
  <c r="AG18" i="21" s="1"/>
  <c r="O19" i="21"/>
  <c r="X19" i="21"/>
  <c r="Z19" i="21" s="1"/>
  <c r="AD19" i="21" s="1"/>
  <c r="AI19" i="21" s="1"/>
  <c r="AE19" i="21"/>
  <c r="AJ19" i="21" s="1"/>
  <c r="O20" i="21"/>
  <c r="X20" i="21"/>
  <c r="Z20" i="21" s="1"/>
  <c r="O21" i="21"/>
  <c r="X21" i="21"/>
  <c r="Z21" i="21" s="1"/>
  <c r="O22" i="21"/>
  <c r="X22" i="21"/>
  <c r="Z22" i="21" s="1"/>
  <c r="O23" i="21"/>
  <c r="X23" i="21"/>
  <c r="Z23" i="21" s="1"/>
  <c r="O24" i="21"/>
  <c r="X24" i="21"/>
  <c r="Z24" i="21" s="1"/>
  <c r="AC24" i="21" s="1"/>
  <c r="AH24" i="21" s="1"/>
  <c r="O25" i="21"/>
  <c r="X25" i="21"/>
  <c r="Z25" i="21" s="1"/>
  <c r="O26" i="21"/>
  <c r="X26" i="21"/>
  <c r="Z26" i="21"/>
  <c r="O27" i="21"/>
  <c r="X27" i="21"/>
  <c r="Z27" i="21" s="1"/>
  <c r="O28" i="21"/>
  <c r="X28" i="21"/>
  <c r="Z28" i="21" s="1"/>
  <c r="O29" i="21"/>
  <c r="X29" i="21"/>
  <c r="Z29" i="21" s="1"/>
  <c r="O30" i="21"/>
  <c r="X30" i="21"/>
  <c r="Z30" i="21" s="1"/>
  <c r="AD30" i="21" s="1"/>
  <c r="AI30" i="21" s="1"/>
  <c r="O31" i="21"/>
  <c r="X31" i="21"/>
  <c r="Z31" i="21" s="1"/>
  <c r="AA31" i="21" s="1"/>
  <c r="AF31" i="21" s="1"/>
  <c r="O32" i="21"/>
  <c r="X32" i="21"/>
  <c r="Z32" i="21" s="1"/>
  <c r="AE32" i="21" s="1"/>
  <c r="AJ32" i="21" s="1"/>
  <c r="O33" i="21"/>
  <c r="X33" i="21"/>
  <c r="Z33" i="21" s="1"/>
  <c r="O34" i="21"/>
  <c r="X34" i="21"/>
  <c r="Z34" i="21" s="1"/>
  <c r="O35" i="21"/>
  <c r="X35" i="21"/>
  <c r="Z35" i="21" s="1"/>
  <c r="O36" i="21"/>
  <c r="X36" i="21"/>
  <c r="Z36" i="21" s="1"/>
  <c r="AD36" i="21" s="1"/>
  <c r="AI36" i="21" s="1"/>
  <c r="X37" i="21"/>
  <c r="Z37" i="21" s="1"/>
  <c r="AE37" i="21" s="1"/>
  <c r="AJ37" i="21" s="1"/>
  <c r="X38" i="21"/>
  <c r="Z38" i="21" s="1"/>
  <c r="X39" i="21"/>
  <c r="Z39" i="21" s="1"/>
  <c r="AC39" i="21" s="1"/>
  <c r="X40" i="21"/>
  <c r="Z40" i="21" s="1"/>
  <c r="AC40" i="21" s="1"/>
  <c r="AH40" i="21" s="1"/>
  <c r="X41" i="21"/>
  <c r="Z41" i="21" s="1"/>
  <c r="X42" i="21"/>
  <c r="Z42" i="21" s="1"/>
  <c r="AB42" i="21" s="1"/>
  <c r="AG42" i="21" s="1"/>
  <c r="X43" i="21"/>
  <c r="Z43" i="21" s="1"/>
  <c r="AC43" i="21" s="1"/>
  <c r="AH43" i="21" s="1"/>
  <c r="X44" i="21"/>
  <c r="Z44" i="21" s="1"/>
  <c r="X45" i="21"/>
  <c r="Z45" i="21" s="1"/>
  <c r="X46" i="21"/>
  <c r="Z46" i="21" s="1"/>
  <c r="X47" i="21"/>
  <c r="Z47" i="21" s="1"/>
  <c r="AE47" i="21" s="1"/>
  <c r="AJ47" i="21" s="1"/>
  <c r="X48" i="21"/>
  <c r="Z48" i="21" s="1"/>
  <c r="X49" i="21"/>
  <c r="Z49" i="21" s="1"/>
  <c r="X50" i="21"/>
  <c r="Z50" i="21" s="1"/>
  <c r="X51" i="21"/>
  <c r="Z51" i="21" s="1"/>
  <c r="AD51" i="21" s="1"/>
  <c r="AI51" i="21" s="1"/>
  <c r="X52" i="21"/>
  <c r="Z52" i="21" s="1"/>
  <c r="AC52" i="21" s="1"/>
  <c r="AH52" i="21" s="1"/>
  <c r="X53" i="21"/>
  <c r="Z53" i="21"/>
  <c r="X54" i="21"/>
  <c r="Z54" i="21" s="1"/>
  <c r="X55" i="21"/>
  <c r="Z55" i="21" s="1"/>
  <c r="AE55" i="21" s="1"/>
  <c r="AJ55" i="21" s="1"/>
  <c r="X56" i="21"/>
  <c r="Z56" i="21" s="1"/>
  <c r="X57" i="21"/>
  <c r="Z57" i="21" s="1"/>
  <c r="X58" i="21"/>
  <c r="Z58" i="21"/>
  <c r="X59" i="21"/>
  <c r="Z59" i="21" s="1"/>
  <c r="X60" i="21"/>
  <c r="Z60" i="21" s="1"/>
  <c r="X61" i="21"/>
  <c r="Z61" i="21" s="1"/>
  <c r="AB61" i="21" s="1"/>
  <c r="AG61" i="21" s="1"/>
  <c r="X62" i="21"/>
  <c r="Z62" i="21" s="1"/>
  <c r="X63" i="21"/>
  <c r="Z63" i="21" s="1"/>
  <c r="X64" i="21"/>
  <c r="Z64" i="21" s="1"/>
  <c r="AE64" i="21" s="1"/>
  <c r="AJ64" i="21" s="1"/>
  <c r="X65" i="21"/>
  <c r="Z65" i="21" s="1"/>
  <c r="AD65" i="21" s="1"/>
  <c r="AI65" i="21" s="1"/>
  <c r="X66" i="21"/>
  <c r="Z66" i="21" s="1"/>
  <c r="AB66" i="21" s="1"/>
  <c r="AG66" i="21" s="1"/>
  <c r="X67" i="21"/>
  <c r="Z67" i="21" s="1"/>
  <c r="AA67" i="21" s="1"/>
  <c r="AF67" i="21" s="1"/>
  <c r="X68" i="21"/>
  <c r="Z68" i="21" s="1"/>
  <c r="AD68" i="21" s="1"/>
  <c r="AI68" i="21" s="1"/>
  <c r="AN68" i="21" s="1"/>
  <c r="AK69" i="21"/>
  <c r="AL69" i="21"/>
  <c r="AM69" i="21"/>
  <c r="AN69" i="21"/>
  <c r="AO69" i="21"/>
  <c r="O6" i="20"/>
  <c r="O7" i="20"/>
  <c r="O8" i="20"/>
  <c r="O9" i="20"/>
  <c r="X9" i="20"/>
  <c r="Z9" i="20" s="1"/>
  <c r="AE9" i="20" s="1"/>
  <c r="AJ9" i="20" s="1"/>
  <c r="O10" i="20"/>
  <c r="X10" i="20"/>
  <c r="Z10" i="20" s="1"/>
  <c r="O11" i="20"/>
  <c r="X11" i="20"/>
  <c r="Z11" i="20" s="1"/>
  <c r="O12" i="20"/>
  <c r="X12" i="20"/>
  <c r="Z12" i="20" s="1"/>
  <c r="O13" i="20"/>
  <c r="X13" i="20"/>
  <c r="Z13" i="20" s="1"/>
  <c r="O14" i="20"/>
  <c r="X14" i="20"/>
  <c r="Z14" i="20" s="1"/>
  <c r="O15" i="20"/>
  <c r="X15" i="20"/>
  <c r="Z15" i="20" s="1"/>
  <c r="O16" i="20"/>
  <c r="H16" i="20" s="1"/>
  <c r="X16" i="20"/>
  <c r="Z16" i="20" s="1"/>
  <c r="O17" i="20"/>
  <c r="X17" i="20"/>
  <c r="Z17" i="20" s="1"/>
  <c r="O18" i="20"/>
  <c r="X18" i="20"/>
  <c r="Z18" i="20" s="1"/>
  <c r="AA18" i="20" s="1"/>
  <c r="AF18" i="20" s="1"/>
  <c r="O19" i="20"/>
  <c r="X19" i="20"/>
  <c r="Z19" i="20" s="1"/>
  <c r="AC19" i="20" s="1"/>
  <c r="AH19" i="20" s="1"/>
  <c r="O20" i="20"/>
  <c r="X20" i="20"/>
  <c r="Z20" i="20" s="1"/>
  <c r="O21" i="20"/>
  <c r="X21" i="20"/>
  <c r="Z21" i="20" s="1"/>
  <c r="O22" i="20"/>
  <c r="X22" i="20"/>
  <c r="Z22" i="20" s="1"/>
  <c r="AE22" i="20" s="1"/>
  <c r="AJ22" i="20" s="1"/>
  <c r="O23" i="20"/>
  <c r="X23" i="20"/>
  <c r="Z23" i="20"/>
  <c r="O24" i="20"/>
  <c r="X24" i="20"/>
  <c r="Z24" i="20"/>
  <c r="AC24" i="20" s="1"/>
  <c r="AH24" i="20" s="1"/>
  <c r="O25" i="20"/>
  <c r="X25" i="20"/>
  <c r="Z25" i="20" s="1"/>
  <c r="O26" i="20"/>
  <c r="X26" i="20"/>
  <c r="Z26" i="20" s="1"/>
  <c r="AB26" i="20" s="1"/>
  <c r="AG26" i="20" s="1"/>
  <c r="O27" i="20"/>
  <c r="X27" i="20"/>
  <c r="Z27" i="20" s="1"/>
  <c r="O28" i="20"/>
  <c r="X28" i="20"/>
  <c r="Z28" i="20" s="1"/>
  <c r="AC28" i="20" s="1"/>
  <c r="AH28" i="20" s="1"/>
  <c r="O29" i="20"/>
  <c r="X29" i="20"/>
  <c r="Z29" i="20" s="1"/>
  <c r="O30" i="20"/>
  <c r="X30" i="20"/>
  <c r="Z30" i="20" s="1"/>
  <c r="O31" i="20"/>
  <c r="X31" i="20"/>
  <c r="Z31" i="20" s="1"/>
  <c r="O32" i="20"/>
  <c r="X32" i="20"/>
  <c r="Z32" i="20" s="1"/>
  <c r="O33" i="20"/>
  <c r="X33" i="20"/>
  <c r="Z33" i="20" s="1"/>
  <c r="O34" i="20"/>
  <c r="X34" i="20"/>
  <c r="Z34" i="20" s="1"/>
  <c r="O35" i="20"/>
  <c r="X35" i="20"/>
  <c r="Z35" i="20" s="1"/>
  <c r="O36" i="20"/>
  <c r="X36" i="20"/>
  <c r="Z36" i="20" s="1"/>
  <c r="X37" i="20"/>
  <c r="Z37" i="20"/>
  <c r="AB37" i="20" s="1"/>
  <c r="AG37" i="20" s="1"/>
  <c r="X38" i="20"/>
  <c r="Z38" i="20" s="1"/>
  <c r="AD38" i="20" s="1"/>
  <c r="AI38" i="20" s="1"/>
  <c r="X39" i="20"/>
  <c r="Z39" i="20" s="1"/>
  <c r="AB39" i="20" s="1"/>
  <c r="AG39" i="20" s="1"/>
  <c r="X40" i="20"/>
  <c r="Z40" i="20" s="1"/>
  <c r="AE40" i="20" s="1"/>
  <c r="AJ40" i="20" s="1"/>
  <c r="X41" i="20"/>
  <c r="Z41" i="20" s="1"/>
  <c r="X42" i="20"/>
  <c r="Z42" i="20" s="1"/>
  <c r="X43" i="20"/>
  <c r="Z43" i="20" s="1"/>
  <c r="X44" i="20"/>
  <c r="Z44" i="20" s="1"/>
  <c r="AD44" i="20" s="1"/>
  <c r="AI44" i="20" s="1"/>
  <c r="X45" i="20"/>
  <c r="Z45" i="20" s="1"/>
  <c r="AD45" i="20" s="1"/>
  <c r="AI45" i="20" s="1"/>
  <c r="X46" i="20"/>
  <c r="Z46" i="20" s="1"/>
  <c r="X47" i="20"/>
  <c r="Z47" i="20" s="1"/>
  <c r="AB47" i="20" s="1"/>
  <c r="AG47" i="20" s="1"/>
  <c r="X48" i="20"/>
  <c r="Z48" i="20" s="1"/>
  <c r="X49" i="20"/>
  <c r="Z49" i="20" s="1"/>
  <c r="AB49" i="20" s="1"/>
  <c r="AG49" i="20" s="1"/>
  <c r="X50" i="20"/>
  <c r="Z50" i="20" s="1"/>
  <c r="X51" i="20"/>
  <c r="Z51" i="20" s="1"/>
  <c r="X52" i="20"/>
  <c r="Z52" i="20" s="1"/>
  <c r="AB52" i="20" s="1"/>
  <c r="AG52" i="20" s="1"/>
  <c r="X53" i="20"/>
  <c r="Z53" i="20"/>
  <c r="AC53" i="20" s="1"/>
  <c r="AH53" i="20" s="1"/>
  <c r="X54" i="20"/>
  <c r="Z54" i="20" s="1"/>
  <c r="AE54" i="20"/>
  <c r="AJ54" i="20" s="1"/>
  <c r="X55" i="20"/>
  <c r="Z55" i="20" s="1"/>
  <c r="X56" i="20"/>
  <c r="Z56" i="20" s="1"/>
  <c r="AE56" i="20" s="1"/>
  <c r="AJ56" i="20" s="1"/>
  <c r="X57" i="20"/>
  <c r="Z57" i="20" s="1"/>
  <c r="AC57" i="20" s="1"/>
  <c r="AH57" i="20" s="1"/>
  <c r="X58" i="20"/>
  <c r="Z58" i="20" s="1"/>
  <c r="AB58" i="20" s="1"/>
  <c r="AG58" i="20" s="1"/>
  <c r="X59" i="20"/>
  <c r="Z59" i="20" s="1"/>
  <c r="X60" i="20"/>
  <c r="Z60" i="20" s="1"/>
  <c r="AA60" i="20" s="1"/>
  <c r="AF60" i="20" s="1"/>
  <c r="X61" i="20"/>
  <c r="Z61" i="20" s="1"/>
  <c r="X62" i="20"/>
  <c r="Z62" i="20" s="1"/>
  <c r="X63" i="20"/>
  <c r="Z63" i="20" s="1"/>
  <c r="X64" i="20"/>
  <c r="Z64" i="20" s="1"/>
  <c r="X65" i="20"/>
  <c r="Z65" i="20" s="1"/>
  <c r="X66" i="20"/>
  <c r="Z66" i="20" s="1"/>
  <c r="AA66" i="20" s="1"/>
  <c r="AF66" i="20" s="1"/>
  <c r="X67" i="20"/>
  <c r="Z67" i="20" s="1"/>
  <c r="AC67" i="20" s="1"/>
  <c r="AH67" i="20" s="1"/>
  <c r="X68" i="20"/>
  <c r="Z68" i="20" s="1"/>
  <c r="AD68" i="20" s="1"/>
  <c r="AI68" i="20" s="1"/>
  <c r="AN68" i="20" s="1"/>
  <c r="AK69" i="20"/>
  <c r="AL69" i="20"/>
  <c r="AM69" i="20"/>
  <c r="AN69" i="20"/>
  <c r="AO69" i="20"/>
  <c r="O6" i="19"/>
  <c r="O7" i="19"/>
  <c r="O8" i="19"/>
  <c r="O9" i="19"/>
  <c r="X9" i="19"/>
  <c r="Z9" i="19" s="1"/>
  <c r="O10" i="19"/>
  <c r="X10" i="19"/>
  <c r="Z10" i="19" s="1"/>
  <c r="AA10" i="19" s="1"/>
  <c r="AF10" i="19" s="1"/>
  <c r="O11" i="19"/>
  <c r="X11" i="19"/>
  <c r="Z11" i="19" s="1"/>
  <c r="AB11" i="19" s="1"/>
  <c r="AG11" i="19" s="1"/>
  <c r="O12" i="19"/>
  <c r="X12" i="19"/>
  <c r="Z12" i="19" s="1"/>
  <c r="AB12" i="19" s="1"/>
  <c r="AG12" i="19" s="1"/>
  <c r="O13" i="19"/>
  <c r="X13" i="19"/>
  <c r="Z13" i="19" s="1"/>
  <c r="O14" i="19"/>
  <c r="X14" i="19"/>
  <c r="Z14" i="19" s="1"/>
  <c r="O15" i="19"/>
  <c r="X15" i="19"/>
  <c r="Z15" i="19" s="1"/>
  <c r="O16" i="19"/>
  <c r="X16" i="19"/>
  <c r="Z16" i="19" s="1"/>
  <c r="O17" i="19"/>
  <c r="X17" i="19"/>
  <c r="Z17" i="19" s="1"/>
  <c r="O18" i="19"/>
  <c r="X18" i="19"/>
  <c r="Z18" i="19" s="1"/>
  <c r="AD18" i="19" s="1"/>
  <c r="AI18" i="19" s="1"/>
  <c r="O19" i="19"/>
  <c r="X19" i="19"/>
  <c r="Z19" i="19" s="1"/>
  <c r="O20" i="19"/>
  <c r="X20" i="19"/>
  <c r="Z20" i="19" s="1"/>
  <c r="AD20" i="19" s="1"/>
  <c r="AI20" i="19" s="1"/>
  <c r="O21" i="19"/>
  <c r="X21" i="19"/>
  <c r="Z21" i="19" s="1"/>
  <c r="O22" i="19"/>
  <c r="X22" i="19"/>
  <c r="Z22" i="19" s="1"/>
  <c r="O23" i="19"/>
  <c r="X23" i="19"/>
  <c r="Z23" i="19"/>
  <c r="O24" i="19"/>
  <c r="X24" i="19"/>
  <c r="Z24" i="19" s="1"/>
  <c r="O25" i="19"/>
  <c r="X25" i="19"/>
  <c r="Z25" i="19" s="1"/>
  <c r="O26" i="19"/>
  <c r="X26" i="19"/>
  <c r="Z26" i="19" s="1"/>
  <c r="AE26" i="19" s="1"/>
  <c r="AJ26" i="19" s="1"/>
  <c r="O27" i="19"/>
  <c r="X27" i="19"/>
  <c r="Z27" i="19" s="1"/>
  <c r="AE27" i="19" s="1"/>
  <c r="AJ27" i="19" s="1"/>
  <c r="O28" i="19"/>
  <c r="X28" i="19"/>
  <c r="Z28" i="19" s="1"/>
  <c r="O29" i="19"/>
  <c r="X29" i="19"/>
  <c r="Z29" i="19" s="1"/>
  <c r="O30" i="19"/>
  <c r="X30" i="19"/>
  <c r="Z30" i="19" s="1"/>
  <c r="O31" i="19"/>
  <c r="X31" i="19"/>
  <c r="Z31" i="19" s="1"/>
  <c r="AA31" i="19" s="1"/>
  <c r="AF31" i="19" s="1"/>
  <c r="O32" i="19"/>
  <c r="X32" i="19"/>
  <c r="Z32" i="19" s="1"/>
  <c r="AC32" i="19" s="1"/>
  <c r="AH32" i="19" s="1"/>
  <c r="O33" i="19"/>
  <c r="X33" i="19"/>
  <c r="Z33" i="19" s="1"/>
  <c r="AC33" i="19" s="1"/>
  <c r="AH33" i="19" s="1"/>
  <c r="O34" i="19"/>
  <c r="X34" i="19"/>
  <c r="Z34" i="19" s="1"/>
  <c r="O35" i="19"/>
  <c r="X35" i="19"/>
  <c r="Z35" i="19" s="1"/>
  <c r="AE35" i="19" s="1"/>
  <c r="AJ35" i="19" s="1"/>
  <c r="O36" i="19"/>
  <c r="X36" i="19"/>
  <c r="Z36" i="19" s="1"/>
  <c r="X37" i="19"/>
  <c r="Z37" i="19" s="1"/>
  <c r="X38" i="19"/>
  <c r="Z38" i="19" s="1"/>
  <c r="X39" i="19"/>
  <c r="Z39" i="19" s="1"/>
  <c r="AB39" i="19" s="1"/>
  <c r="AG39" i="19" s="1"/>
  <c r="X40" i="19"/>
  <c r="Z40" i="19" s="1"/>
  <c r="AC40" i="19" s="1"/>
  <c r="AH40" i="19" s="1"/>
  <c r="X41" i="19"/>
  <c r="Z41" i="19" s="1"/>
  <c r="X42" i="19"/>
  <c r="Z42" i="19" s="1"/>
  <c r="AB42" i="19" s="1"/>
  <c r="AG42" i="19" s="1"/>
  <c r="X43" i="19"/>
  <c r="Z43" i="19" s="1"/>
  <c r="AB43" i="19" s="1"/>
  <c r="AG43" i="19" s="1"/>
  <c r="X44" i="19"/>
  <c r="Z44" i="19" s="1"/>
  <c r="X45" i="19"/>
  <c r="Z45" i="19" s="1"/>
  <c r="X46" i="19"/>
  <c r="Z46" i="19" s="1"/>
  <c r="AE46" i="19" s="1"/>
  <c r="AJ46" i="19" s="1"/>
  <c r="X47" i="19"/>
  <c r="Z47" i="19" s="1"/>
  <c r="X48" i="19"/>
  <c r="Z48" i="19" s="1"/>
  <c r="X49" i="19"/>
  <c r="Z49" i="19" s="1"/>
  <c r="X50" i="19"/>
  <c r="Z50" i="19" s="1"/>
  <c r="X51" i="19"/>
  <c r="Z51" i="19" s="1"/>
  <c r="X52" i="19"/>
  <c r="Z52" i="19" s="1"/>
  <c r="AC52" i="19" s="1"/>
  <c r="AH52" i="19" s="1"/>
  <c r="X53" i="19"/>
  <c r="Z53" i="19" s="1"/>
  <c r="AD53" i="19" s="1"/>
  <c r="AI53" i="19" s="1"/>
  <c r="X54" i="19"/>
  <c r="Z54" i="19" s="1"/>
  <c r="X55" i="19"/>
  <c r="Z55" i="19"/>
  <c r="X56" i="19"/>
  <c r="Z56" i="19" s="1"/>
  <c r="X57" i="19"/>
  <c r="Z57" i="19" s="1"/>
  <c r="X58" i="19"/>
  <c r="Z58" i="19" s="1"/>
  <c r="X59" i="19"/>
  <c r="Z59" i="19" s="1"/>
  <c r="AE59" i="19" s="1"/>
  <c r="AJ59" i="19" s="1"/>
  <c r="X60" i="19"/>
  <c r="Z60" i="19" s="1"/>
  <c r="AA60" i="19" s="1"/>
  <c r="AF60" i="19" s="1"/>
  <c r="X61" i="19"/>
  <c r="Z61" i="19" s="1"/>
  <c r="AA61" i="19" s="1"/>
  <c r="AF61" i="19" s="1"/>
  <c r="X62" i="19"/>
  <c r="Z62" i="19" s="1"/>
  <c r="X63" i="19"/>
  <c r="Z63" i="19" s="1"/>
  <c r="AB63" i="19" s="1"/>
  <c r="AG63" i="19" s="1"/>
  <c r="X64" i="19"/>
  <c r="Z64" i="19" s="1"/>
  <c r="AD64" i="19" s="1"/>
  <c r="AI64" i="19" s="1"/>
  <c r="X65" i="19"/>
  <c r="Z65" i="19" s="1"/>
  <c r="AE65" i="19" s="1"/>
  <c r="AJ65" i="19" s="1"/>
  <c r="X66" i="19"/>
  <c r="Z66" i="19" s="1"/>
  <c r="AA66" i="19" s="1"/>
  <c r="AF66" i="19" s="1"/>
  <c r="X67" i="19"/>
  <c r="Z67" i="19" s="1"/>
  <c r="AC67" i="19" s="1"/>
  <c r="AH67" i="19" s="1"/>
  <c r="X68" i="19"/>
  <c r="Z68" i="19" s="1"/>
  <c r="AK69" i="19"/>
  <c r="AL69" i="19"/>
  <c r="AM69" i="19"/>
  <c r="AN69" i="19"/>
  <c r="AO69" i="19"/>
  <c r="M7" i="31"/>
  <c r="M8" i="31"/>
  <c r="M9" i="31"/>
  <c r="M10" i="31"/>
  <c r="W10" i="31"/>
  <c r="Y10" i="31" s="1"/>
  <c r="M11" i="31"/>
  <c r="W11" i="31"/>
  <c r="Y11" i="31" s="1"/>
  <c r="M12" i="31"/>
  <c r="W12" i="31"/>
  <c r="Y12" i="31" s="1"/>
  <c r="AA12" i="31" s="1"/>
  <c r="AF12" i="31" s="1"/>
  <c r="M13" i="31"/>
  <c r="W13" i="31"/>
  <c r="Y13" i="31" s="1"/>
  <c r="AA13" i="31" s="1"/>
  <c r="AF13" i="31" s="1"/>
  <c r="AK12" i="31" s="1"/>
  <c r="M14" i="31"/>
  <c r="W14" i="31"/>
  <c r="Y14" i="31" s="1"/>
  <c r="AB14" i="31" s="1"/>
  <c r="AG14" i="31" s="1"/>
  <c r="M15" i="31"/>
  <c r="W15" i="31"/>
  <c r="Y15" i="31" s="1"/>
  <c r="M16" i="31"/>
  <c r="W16" i="31"/>
  <c r="Y16" i="31"/>
  <c r="Z16" i="31" s="1"/>
  <c r="AE16" i="31" s="1"/>
  <c r="M17" i="31"/>
  <c r="H17" i="31" s="1"/>
  <c r="W17" i="31"/>
  <c r="Y17" i="31" s="1"/>
  <c r="AB57" i="31" s="1"/>
  <c r="AG57" i="31" s="1"/>
  <c r="M18" i="31"/>
  <c r="G18" i="31" s="1"/>
  <c r="W18" i="31"/>
  <c r="Y18" i="31" s="1"/>
  <c r="M19" i="31"/>
  <c r="W19" i="31"/>
  <c r="Y19" i="31" s="1"/>
  <c r="AC58" i="31" s="1"/>
  <c r="AH58" i="31" s="1"/>
  <c r="M20" i="31"/>
  <c r="W20" i="31"/>
  <c r="Y20" i="31" s="1"/>
  <c r="AA20" i="31" s="1"/>
  <c r="AF20" i="31" s="1"/>
  <c r="M21" i="31"/>
  <c r="W21" i="31"/>
  <c r="Y21" i="31"/>
  <c r="Z21" i="31" s="1"/>
  <c r="M22" i="31"/>
  <c r="W22" i="31"/>
  <c r="Y22" i="31" s="1"/>
  <c r="AC22" i="31" s="1"/>
  <c r="AH22" i="31"/>
  <c r="M23" i="31"/>
  <c r="W23" i="31"/>
  <c r="Y23" i="31"/>
  <c r="Z23" i="31" s="1"/>
  <c r="AE23" i="31" s="1"/>
  <c r="E30" i="31"/>
  <c r="M24" i="31"/>
  <c r="W24" i="31"/>
  <c r="Y24" i="31" s="1"/>
  <c r="M25" i="31"/>
  <c r="W25" i="31"/>
  <c r="Y25" i="31" s="1"/>
  <c r="AB25" i="31" s="1"/>
  <c r="AG25" i="31" s="1"/>
  <c r="M26" i="31"/>
  <c r="W26" i="31"/>
  <c r="Y26" i="31" s="1"/>
  <c r="M27" i="31"/>
  <c r="W27" i="31"/>
  <c r="Y27" i="31" s="1"/>
  <c r="AC27" i="31" s="1"/>
  <c r="AH27" i="31" s="1"/>
  <c r="M28" i="31"/>
  <c r="W28" i="31"/>
  <c r="Y28" i="31"/>
  <c r="Z28" i="31" s="1"/>
  <c r="AE28" i="31" s="1"/>
  <c r="M29" i="31"/>
  <c r="H29" i="31" s="1"/>
  <c r="W29" i="31"/>
  <c r="Y29" i="31" s="1"/>
  <c r="AD29" i="31" s="1"/>
  <c r="AI29" i="31" s="1"/>
  <c r="M30" i="31"/>
  <c r="W30" i="31"/>
  <c r="Y30" i="31" s="1"/>
  <c r="M31" i="31"/>
  <c r="W31" i="31"/>
  <c r="Y31" i="31" s="1"/>
  <c r="M32" i="31"/>
  <c r="W32" i="31"/>
  <c r="Y32" i="31" s="1"/>
  <c r="M33" i="31"/>
  <c r="W33" i="31"/>
  <c r="Y33" i="31"/>
  <c r="Z33" i="31"/>
  <c r="AE33" i="31" s="1"/>
  <c r="M34" i="31"/>
  <c r="W34" i="31"/>
  <c r="Y34" i="31" s="1"/>
  <c r="M35" i="31"/>
  <c r="W35" i="31"/>
  <c r="Y35" i="31" s="1"/>
  <c r="AA35" i="31" s="1"/>
  <c r="AF35" i="31" s="1"/>
  <c r="M36" i="31"/>
  <c r="W36" i="31"/>
  <c r="Y36" i="31" s="1"/>
  <c r="M37" i="31"/>
  <c r="F37" i="31" s="1"/>
  <c r="W37" i="31"/>
  <c r="Y37" i="31"/>
  <c r="Z37" i="31" s="1"/>
  <c r="AE37" i="31" s="1"/>
  <c r="W38" i="31"/>
  <c r="Y38" i="31" s="1"/>
  <c r="W39" i="31"/>
  <c r="Y39" i="31" s="1"/>
  <c r="W40" i="31"/>
  <c r="Y40" i="31" s="1"/>
  <c r="AC40" i="31" s="1"/>
  <c r="AH40" i="31" s="1"/>
  <c r="W41" i="31"/>
  <c r="Y41" i="31" s="1"/>
  <c r="AC41" i="31" s="1"/>
  <c r="AH41" i="31" s="1"/>
  <c r="W42" i="31"/>
  <c r="Y42" i="31" s="1"/>
  <c r="W43" i="31"/>
  <c r="Y43" i="31" s="1"/>
  <c r="AA43" i="31" s="1"/>
  <c r="AF43" i="31" s="1"/>
  <c r="W44" i="31"/>
  <c r="Y44" i="31" s="1"/>
  <c r="Z44" i="31" s="1"/>
  <c r="AE44" i="31" s="1"/>
  <c r="W45" i="31"/>
  <c r="Y45" i="31" s="1"/>
  <c r="W46" i="31"/>
  <c r="Y46" i="31" s="1"/>
  <c r="W47" i="31"/>
  <c r="Y47" i="31" s="1"/>
  <c r="W48" i="31"/>
  <c r="Y48" i="31" s="1"/>
  <c r="W49" i="31"/>
  <c r="Y49" i="31" s="1"/>
  <c r="AB49" i="31" s="1"/>
  <c r="AG49" i="31" s="1"/>
  <c r="AL49" i="31" s="1"/>
  <c r="W50" i="31"/>
  <c r="Y50" i="31" s="1"/>
  <c r="AC50" i="31" s="1"/>
  <c r="AH50" i="31"/>
  <c r="W51" i="31"/>
  <c r="Y51" i="31"/>
  <c r="AB51" i="31" s="1"/>
  <c r="AG51" i="31" s="1"/>
  <c r="W52" i="31"/>
  <c r="Y52" i="31" s="1"/>
  <c r="W53" i="31"/>
  <c r="Y53" i="31"/>
  <c r="Z53" i="31" s="1"/>
  <c r="AE53" i="31" s="1"/>
  <c r="W54" i="31"/>
  <c r="Y54" i="31" s="1"/>
  <c r="W55" i="31"/>
  <c r="Y55" i="31" s="1"/>
  <c r="W56" i="31"/>
  <c r="Y56" i="31" s="1"/>
  <c r="W57" i="31"/>
  <c r="Y57" i="31"/>
  <c r="AA57" i="31" s="1"/>
  <c r="AF57" i="31" s="1"/>
  <c r="W58" i="31"/>
  <c r="Y58" i="31" s="1"/>
  <c r="W59" i="31"/>
  <c r="Y59" i="31"/>
  <c r="AB59" i="31" s="1"/>
  <c r="AG59" i="31" s="1"/>
  <c r="W60" i="31"/>
  <c r="Y60" i="31" s="1"/>
  <c r="AD60" i="31" s="1"/>
  <c r="AI60" i="31" s="1"/>
  <c r="W61" i="31"/>
  <c r="Y61" i="31" s="1"/>
  <c r="Z61" i="31" s="1"/>
  <c r="AE61" i="31" s="1"/>
  <c r="W62" i="31"/>
  <c r="Y62" i="31" s="1"/>
  <c r="AC62" i="31" s="1"/>
  <c r="AH62" i="31" s="1"/>
  <c r="W63" i="31"/>
  <c r="Y63" i="31" s="1"/>
  <c r="W64" i="31"/>
  <c r="Y64" i="31" s="1"/>
  <c r="W65" i="31"/>
  <c r="Y65" i="31" s="1"/>
  <c r="AD65" i="31" s="1"/>
  <c r="AI65" i="31" s="1"/>
  <c r="W66" i="31"/>
  <c r="Y66" i="31" s="1"/>
  <c r="W67" i="31"/>
  <c r="Y67" i="31" s="1"/>
  <c r="Z67" i="31" s="1"/>
  <c r="AE67" i="31" s="1"/>
  <c r="W68" i="31"/>
  <c r="Y68" i="31" s="1"/>
  <c r="AA68" i="31" s="1"/>
  <c r="AF68" i="31" s="1"/>
  <c r="W69" i="31"/>
  <c r="Y69" i="31" s="1"/>
  <c r="AJ70" i="31"/>
  <c r="AK70" i="31"/>
  <c r="AL70" i="31"/>
  <c r="AM70" i="31"/>
  <c r="AN70" i="31"/>
  <c r="M7" i="30"/>
  <c r="M8" i="30"/>
  <c r="M9" i="30"/>
  <c r="M10" i="30"/>
  <c r="V10" i="30"/>
  <c r="X10" i="30"/>
  <c r="AC48" i="30" s="1"/>
  <c r="AH48" i="30" s="1"/>
  <c r="M11" i="30"/>
  <c r="V11" i="30"/>
  <c r="X11" i="30"/>
  <c r="Z11" i="30" s="1"/>
  <c r="AE11" i="30" s="1"/>
  <c r="M12" i="30"/>
  <c r="V12" i="30"/>
  <c r="X12" i="30"/>
  <c r="Y12" i="30" s="1"/>
  <c r="AD12" i="30" s="1"/>
  <c r="M13" i="30"/>
  <c r="V13" i="30"/>
  <c r="X13" i="30"/>
  <c r="M14" i="30"/>
  <c r="V14" i="30"/>
  <c r="X14" i="30"/>
  <c r="M15" i="30"/>
  <c r="V15" i="30"/>
  <c r="X15" i="30"/>
  <c r="M16" i="30"/>
  <c r="G16" i="30" s="1"/>
  <c r="V16" i="30"/>
  <c r="X16" i="30"/>
  <c r="AB16" i="30" s="1"/>
  <c r="AG16" i="30" s="1"/>
  <c r="M17" i="30"/>
  <c r="H17" i="30" s="1"/>
  <c r="V17" i="30"/>
  <c r="X17" i="30"/>
  <c r="AA17" i="30" s="1"/>
  <c r="AF17" i="30" s="1"/>
  <c r="M18" i="30"/>
  <c r="V18" i="30"/>
  <c r="X18" i="30"/>
  <c r="M19" i="30"/>
  <c r="V19" i="30"/>
  <c r="X19" i="30"/>
  <c r="AB19" i="30" s="1"/>
  <c r="AG19" i="30" s="1"/>
  <c r="M20" i="30"/>
  <c r="V20" i="30"/>
  <c r="X20" i="30"/>
  <c r="Y20" i="30" s="1"/>
  <c r="AD20" i="30" s="1"/>
  <c r="M21" i="30"/>
  <c r="V21" i="30"/>
  <c r="X21" i="30"/>
  <c r="AC21" i="30" s="1"/>
  <c r="AH21" i="30" s="1"/>
  <c r="M22" i="30"/>
  <c r="V22" i="30"/>
  <c r="X22" i="30"/>
  <c r="Y22" i="30" s="1"/>
  <c r="AD22" i="30" s="1"/>
  <c r="M23" i="30"/>
  <c r="I23" i="30" s="1"/>
  <c r="V23" i="30"/>
  <c r="X23" i="30"/>
  <c r="Z23" i="30" s="1"/>
  <c r="AE23" i="30" s="1"/>
  <c r="M24" i="30"/>
  <c r="V24" i="30"/>
  <c r="X24" i="30"/>
  <c r="Y24" i="30" s="1"/>
  <c r="AD24" i="30" s="1"/>
  <c r="M25" i="30"/>
  <c r="V25" i="30"/>
  <c r="X25" i="30"/>
  <c r="AB25" i="30" s="1"/>
  <c r="AG25" i="30" s="1"/>
  <c r="M26" i="30"/>
  <c r="V26" i="30"/>
  <c r="X26" i="30"/>
  <c r="AC26" i="30" s="1"/>
  <c r="AH26" i="30" s="1"/>
  <c r="M27" i="30"/>
  <c r="V27" i="30"/>
  <c r="X27" i="30"/>
  <c r="Z27" i="30" s="1"/>
  <c r="AE27" i="30" s="1"/>
  <c r="M28" i="30"/>
  <c r="V28" i="30"/>
  <c r="X28" i="30"/>
  <c r="Y28" i="30" s="1"/>
  <c r="AD28" i="30" s="1"/>
  <c r="AB28" i="30"/>
  <c r="AG28" i="30" s="1"/>
  <c r="AC28" i="30"/>
  <c r="AH28" i="30" s="1"/>
  <c r="I29" i="30"/>
  <c r="M29" i="30"/>
  <c r="F29" i="30"/>
  <c r="V29" i="30"/>
  <c r="X29" i="30"/>
  <c r="AC29" i="30" s="1"/>
  <c r="AH29" i="30" s="1"/>
  <c r="M30" i="30"/>
  <c r="V30" i="30"/>
  <c r="X30" i="30"/>
  <c r="Z30" i="30" s="1"/>
  <c r="AE30" i="30" s="1"/>
  <c r="M31" i="30"/>
  <c r="F31" i="30" s="1"/>
  <c r="V31" i="30"/>
  <c r="X31" i="30"/>
  <c r="Y31" i="30" s="1"/>
  <c r="AD31" i="30" s="1"/>
  <c r="M32" i="30"/>
  <c r="V32" i="30"/>
  <c r="X32" i="30"/>
  <c r="AB32" i="30" s="1"/>
  <c r="AG32" i="30" s="1"/>
  <c r="M33" i="30"/>
  <c r="V33" i="30"/>
  <c r="X33" i="30"/>
  <c r="Z33" i="30" s="1"/>
  <c r="AE33" i="30" s="1"/>
  <c r="M34" i="30"/>
  <c r="V34" i="30"/>
  <c r="X34" i="30"/>
  <c r="Z34" i="30" s="1"/>
  <c r="AE34" i="30" s="1"/>
  <c r="M35" i="30"/>
  <c r="V35" i="30"/>
  <c r="X35" i="30"/>
  <c r="Z35" i="30" s="1"/>
  <c r="AE35" i="30" s="1"/>
  <c r="M36" i="30"/>
  <c r="V36" i="30"/>
  <c r="X36" i="30"/>
  <c r="AB36" i="30" s="1"/>
  <c r="AG36" i="30" s="1"/>
  <c r="M37" i="30"/>
  <c r="V37" i="30"/>
  <c r="X37" i="30"/>
  <c r="AB37" i="30" s="1"/>
  <c r="AG37" i="30" s="1"/>
  <c r="V38" i="30"/>
  <c r="X38" i="30"/>
  <c r="Z38" i="30" s="1"/>
  <c r="AE38" i="30" s="1"/>
  <c r="V39" i="30"/>
  <c r="X39" i="30"/>
  <c r="Z39" i="30" s="1"/>
  <c r="AE39" i="30" s="1"/>
  <c r="V40" i="30"/>
  <c r="X40" i="30"/>
  <c r="AB40" i="30" s="1"/>
  <c r="AG40" i="30" s="1"/>
  <c r="V41" i="30"/>
  <c r="X41" i="30"/>
  <c r="Y41" i="30" s="1"/>
  <c r="AD41" i="30" s="1"/>
  <c r="V42" i="30"/>
  <c r="V43" i="30"/>
  <c r="V44" i="30"/>
  <c r="V45" i="30"/>
  <c r="V46" i="30"/>
  <c r="V47" i="30"/>
  <c r="V48" i="30"/>
  <c r="V49" i="30"/>
  <c r="V50" i="30"/>
  <c r="V51" i="30"/>
  <c r="V52" i="30"/>
  <c r="V53" i="30"/>
  <c r="V54" i="30"/>
  <c r="V55" i="30"/>
  <c r="V56" i="30"/>
  <c r="V57" i="30"/>
  <c r="V58" i="30"/>
  <c r="V59" i="30"/>
  <c r="V60" i="30"/>
  <c r="V61" i="30"/>
  <c r="V62" i="30"/>
  <c r="V63" i="30"/>
  <c r="V64" i="30"/>
  <c r="V65" i="30"/>
  <c r="V66" i="30"/>
  <c r="V67" i="30"/>
  <c r="V68" i="30"/>
  <c r="V69" i="30"/>
  <c r="AI70" i="30"/>
  <c r="AJ70" i="30"/>
  <c r="AK70" i="30"/>
  <c r="AL70" i="30"/>
  <c r="AM70" i="30"/>
  <c r="M5" i="29"/>
  <c r="M6" i="29"/>
  <c r="M7" i="29"/>
  <c r="M8" i="29"/>
  <c r="V8" i="29"/>
  <c r="X8" i="29" s="1"/>
  <c r="Z8" i="29" s="1"/>
  <c r="AE8" i="29" s="1"/>
  <c r="M9" i="29"/>
  <c r="V9" i="29"/>
  <c r="X9" i="29" s="1"/>
  <c r="M10" i="29"/>
  <c r="V10" i="29"/>
  <c r="X10" i="29" s="1"/>
  <c r="M11" i="29"/>
  <c r="V11" i="29"/>
  <c r="X11" i="29" s="1"/>
  <c r="Z11" i="29" s="1"/>
  <c r="AE11" i="29" s="1"/>
  <c r="M12" i="29"/>
  <c r="V12" i="29"/>
  <c r="X12" i="29" s="1"/>
  <c r="M13" i="29"/>
  <c r="V13" i="29"/>
  <c r="X13" i="29" s="1"/>
  <c r="M14" i="29"/>
  <c r="G14" i="29" s="1"/>
  <c r="V14" i="29"/>
  <c r="X14" i="29"/>
  <c r="AC14" i="29" s="1"/>
  <c r="AH14" i="29" s="1"/>
  <c r="M15" i="29"/>
  <c r="V15" i="29"/>
  <c r="X15" i="29" s="1"/>
  <c r="Y15" i="29" s="1"/>
  <c r="AD15" i="29" s="1"/>
  <c r="M16" i="29"/>
  <c r="V16" i="29"/>
  <c r="X16" i="29" s="1"/>
  <c r="Y16" i="29" s="1"/>
  <c r="AD16" i="29" s="1"/>
  <c r="M17" i="29"/>
  <c r="V17" i="29"/>
  <c r="X17" i="29" s="1"/>
  <c r="M18" i="29"/>
  <c r="V18" i="29"/>
  <c r="X18" i="29" s="1"/>
  <c r="AA18" i="29" s="1"/>
  <c r="AF18" i="29" s="1"/>
  <c r="M19" i="29"/>
  <c r="V19" i="29"/>
  <c r="X19" i="29" s="1"/>
  <c r="AA19" i="29" s="1"/>
  <c r="AF19" i="29" s="1"/>
  <c r="M20" i="29"/>
  <c r="V20" i="29"/>
  <c r="X20" i="29" s="1"/>
  <c r="AC20" i="29"/>
  <c r="AH20" i="29" s="1"/>
  <c r="M21" i="29"/>
  <c r="G21" i="29" s="1"/>
  <c r="V21" i="29"/>
  <c r="X21" i="29" s="1"/>
  <c r="Z21" i="29" s="1"/>
  <c r="AE21" i="29" s="1"/>
  <c r="M22" i="29"/>
  <c r="V22" i="29"/>
  <c r="X22" i="29" s="1"/>
  <c r="AB22" i="29" s="1"/>
  <c r="AG22" i="29" s="1"/>
  <c r="M23" i="29"/>
  <c r="V23" i="29"/>
  <c r="X23" i="29" s="1"/>
  <c r="M24" i="29"/>
  <c r="V24" i="29"/>
  <c r="X24" i="29" s="1"/>
  <c r="M25" i="29"/>
  <c r="V25" i="29"/>
  <c r="X25" i="29" s="1"/>
  <c r="Z25" i="29" s="1"/>
  <c r="AE25" i="29" s="1"/>
  <c r="M26" i="29"/>
  <c r="F26" i="29" s="1"/>
  <c r="V26" i="29"/>
  <c r="X26" i="29" s="1"/>
  <c r="Y26" i="29" s="1"/>
  <c r="AD26" i="29" s="1"/>
  <c r="M27" i="29"/>
  <c r="E27" i="29" s="1"/>
  <c r="V27" i="29"/>
  <c r="X27" i="29" s="1"/>
  <c r="M28" i="29"/>
  <c r="E28" i="29" s="1"/>
  <c r="V28" i="29"/>
  <c r="X28" i="29" s="1"/>
  <c r="AC28" i="29" s="1"/>
  <c r="AH28" i="29" s="1"/>
  <c r="M29" i="29"/>
  <c r="V29" i="29"/>
  <c r="X29" i="29" s="1"/>
  <c r="AA29" i="29" s="1"/>
  <c r="AF29" i="29" s="1"/>
  <c r="M30" i="29"/>
  <c r="V30" i="29"/>
  <c r="X30" i="29" s="1"/>
  <c r="M31" i="29"/>
  <c r="V31" i="29"/>
  <c r="X31" i="29" s="1"/>
  <c r="Z31" i="29" s="1"/>
  <c r="AE31" i="29" s="1"/>
  <c r="M32" i="29"/>
  <c r="V32" i="29"/>
  <c r="X32" i="29"/>
  <c r="AA32" i="29" s="1"/>
  <c r="AF32" i="29" s="1"/>
  <c r="M33" i="29"/>
  <c r="V33" i="29"/>
  <c r="X33" i="29"/>
  <c r="AA33" i="29" s="1"/>
  <c r="AF33" i="29" s="1"/>
  <c r="M34" i="29"/>
  <c r="V34" i="29"/>
  <c r="X34" i="29" s="1"/>
  <c r="M35" i="29"/>
  <c r="V35" i="29"/>
  <c r="X35" i="29" s="1"/>
  <c r="V36" i="29"/>
  <c r="X36" i="29" s="1"/>
  <c r="Z36" i="29" s="1"/>
  <c r="AE36" i="29" s="1"/>
  <c r="V37" i="29"/>
  <c r="X37" i="29" s="1"/>
  <c r="Y37" i="29" s="1"/>
  <c r="AD37" i="29" s="1"/>
  <c r="V38" i="29"/>
  <c r="X38" i="29" s="1"/>
  <c r="V39" i="29"/>
  <c r="X39" i="29" s="1"/>
  <c r="AB39" i="29" s="1"/>
  <c r="AG39" i="29" s="1"/>
  <c r="V40" i="29"/>
  <c r="X40" i="29" s="1"/>
  <c r="V41" i="29"/>
  <c r="X41" i="29" s="1"/>
  <c r="V42" i="29"/>
  <c r="X42" i="29" s="1"/>
  <c r="V43" i="29"/>
  <c r="X43" i="29" s="1"/>
  <c r="V44" i="29"/>
  <c r="X44" i="29" s="1"/>
  <c r="V45" i="29"/>
  <c r="X45" i="29" s="1"/>
  <c r="Y45" i="29" s="1"/>
  <c r="AD45" i="29" s="1"/>
  <c r="V46" i="29"/>
  <c r="X46" i="29"/>
  <c r="V47" i="29"/>
  <c r="X47" i="29" s="1"/>
  <c r="V48" i="29"/>
  <c r="X48" i="29" s="1"/>
  <c r="Z48" i="29" s="1"/>
  <c r="AE48" i="29" s="1"/>
  <c r="V49" i="29"/>
  <c r="X49" i="29" s="1"/>
  <c r="Y49" i="29" s="1"/>
  <c r="AD49" i="29" s="1"/>
  <c r="V50" i="29"/>
  <c r="X50" i="29" s="1"/>
  <c r="V51" i="29"/>
  <c r="X51" i="29" s="1"/>
  <c r="Z51" i="29" s="1"/>
  <c r="AE51" i="29" s="1"/>
  <c r="V52" i="29"/>
  <c r="X52" i="29" s="1"/>
  <c r="V53" i="29"/>
  <c r="X53" i="29" s="1"/>
  <c r="AC53" i="29" s="1"/>
  <c r="AH53" i="29" s="1"/>
  <c r="V54" i="29"/>
  <c r="X54" i="29" s="1"/>
  <c r="V55" i="29"/>
  <c r="X55" i="29" s="1"/>
  <c r="V56" i="29"/>
  <c r="X56" i="29" s="1"/>
  <c r="V57" i="29"/>
  <c r="X57" i="29" s="1"/>
  <c r="Y57" i="29" s="1"/>
  <c r="AD57" i="29" s="1"/>
  <c r="V58" i="29"/>
  <c r="X58" i="29" s="1"/>
  <c r="AB58" i="29" s="1"/>
  <c r="AG58" i="29" s="1"/>
  <c r="V59" i="29"/>
  <c r="X59" i="29" s="1"/>
  <c r="V60" i="29"/>
  <c r="X60" i="29" s="1"/>
  <c r="V61" i="29"/>
  <c r="X61" i="29" s="1"/>
  <c r="V62" i="29"/>
  <c r="X62" i="29" s="1"/>
  <c r="V63" i="29"/>
  <c r="X63" i="29" s="1"/>
  <c r="V64" i="29"/>
  <c r="X64" i="29" s="1"/>
  <c r="AB64" i="29" s="1"/>
  <c r="AG64" i="29" s="1"/>
  <c r="V65" i="29"/>
  <c r="X65" i="29" s="1"/>
  <c r="AB65" i="29" s="1"/>
  <c r="AG65" i="29" s="1"/>
  <c r="V66" i="29"/>
  <c r="X66" i="29" s="1"/>
  <c r="V67" i="29"/>
  <c r="X67" i="29" s="1"/>
  <c r="Y67" i="29" s="1"/>
  <c r="AD67" i="29" s="1"/>
  <c r="AI67" i="29" s="1"/>
  <c r="AI68" i="29"/>
  <c r="AJ68" i="29"/>
  <c r="AK68" i="29"/>
  <c r="AL68" i="29"/>
  <c r="AM68" i="29"/>
  <c r="M5" i="1"/>
  <c r="M6" i="1"/>
  <c r="G6" i="1" s="1"/>
  <c r="M7" i="1"/>
  <c r="E7" i="1" s="1"/>
  <c r="M8" i="1"/>
  <c r="V8" i="1"/>
  <c r="X8" i="1" s="1"/>
  <c r="M9" i="1"/>
  <c r="V9" i="1"/>
  <c r="X9" i="1" s="1"/>
  <c r="AB9" i="1" s="1"/>
  <c r="AG9" i="1" s="1"/>
  <c r="M10" i="1"/>
  <c r="V10" i="1"/>
  <c r="X10" i="1" s="1"/>
  <c r="M11" i="1"/>
  <c r="V11" i="1"/>
  <c r="X11" i="1"/>
  <c r="AA11" i="1" s="1"/>
  <c r="AF11" i="1" s="1"/>
  <c r="M12" i="1"/>
  <c r="V12" i="1"/>
  <c r="X12" i="1"/>
  <c r="AB12" i="1" s="1"/>
  <c r="AG12" i="1" s="1"/>
  <c r="M13" i="1"/>
  <c r="I13" i="1" s="1"/>
  <c r="V13" i="1"/>
  <c r="X13" i="1" s="1"/>
  <c r="Z13" i="1" s="1"/>
  <c r="AE13" i="1" s="1"/>
  <c r="M14" i="1"/>
  <c r="I14" i="1" s="1"/>
  <c r="V14" i="1"/>
  <c r="X14" i="1"/>
  <c r="AC14" i="1" s="1"/>
  <c r="AH14" i="1" s="1"/>
  <c r="M15" i="1"/>
  <c r="I15" i="1" s="1"/>
  <c r="V15" i="1"/>
  <c r="X15" i="1" s="1"/>
  <c r="Y15" i="1" s="1"/>
  <c r="AD15" i="1" s="1"/>
  <c r="M16" i="1"/>
  <c r="E16" i="1" s="1"/>
  <c r="V16" i="1"/>
  <c r="X16" i="1" s="1"/>
  <c r="M17" i="1"/>
  <c r="V17" i="1"/>
  <c r="X17" i="1" s="1"/>
  <c r="M18" i="1"/>
  <c r="V18" i="1"/>
  <c r="X18" i="1" s="1"/>
  <c r="Z18" i="1" s="1"/>
  <c r="AE18" i="1" s="1"/>
  <c r="M19" i="1"/>
  <c r="V19" i="1"/>
  <c r="X19" i="1" s="1"/>
  <c r="M20" i="1"/>
  <c r="V20" i="1"/>
  <c r="X20" i="1"/>
  <c r="AB20" i="1" s="1"/>
  <c r="M21" i="1"/>
  <c r="E21" i="1" s="1"/>
  <c r="V21" i="1"/>
  <c r="X21" i="1"/>
  <c r="Y21" i="1" s="1"/>
  <c r="AD21" i="1" s="1"/>
  <c r="M22" i="1"/>
  <c r="F22" i="1" s="1"/>
  <c r="V22" i="1"/>
  <c r="X22" i="1" s="1"/>
  <c r="M23" i="1"/>
  <c r="V23" i="1"/>
  <c r="X23" i="1" s="1"/>
  <c r="AC23" i="1" s="1"/>
  <c r="AH23" i="1" s="1"/>
  <c r="M24" i="1"/>
  <c r="V24" i="1"/>
  <c r="X24" i="1" s="1"/>
  <c r="Y24" i="1" s="1"/>
  <c r="AD24" i="1" s="1"/>
  <c r="M25" i="1"/>
  <c r="V25" i="1"/>
  <c r="X25" i="1" s="1"/>
  <c r="M26" i="1"/>
  <c r="F26" i="1" s="1"/>
  <c r="V26" i="1"/>
  <c r="X26" i="1"/>
  <c r="Z26" i="1" s="1"/>
  <c r="AE26" i="1" s="1"/>
  <c r="M27" i="1"/>
  <c r="I27" i="1" s="1"/>
  <c r="V27" i="1"/>
  <c r="X27" i="1"/>
  <c r="Z27" i="1" s="1"/>
  <c r="AE27" i="1" s="1"/>
  <c r="M28" i="1"/>
  <c r="E28" i="1" s="1"/>
  <c r="V28" i="1"/>
  <c r="X28" i="1" s="1"/>
  <c r="Z28" i="1" s="1"/>
  <c r="AE28" i="1" s="1"/>
  <c r="M29" i="1"/>
  <c r="E29" i="1" s="1"/>
  <c r="V29" i="1"/>
  <c r="X29" i="1" s="1"/>
  <c r="M30" i="1"/>
  <c r="V30" i="1"/>
  <c r="X30" i="1" s="1"/>
  <c r="M31" i="1"/>
  <c r="V31" i="1"/>
  <c r="X31" i="1" s="1"/>
  <c r="Z31" i="1" s="1"/>
  <c r="AE31" i="1" s="1"/>
  <c r="M32" i="1"/>
  <c r="V32" i="1"/>
  <c r="X32" i="1"/>
  <c r="AA32" i="1"/>
  <c r="AF32" i="1" s="1"/>
  <c r="M33" i="1"/>
  <c r="V33" i="1"/>
  <c r="X33" i="1" s="1"/>
  <c r="M34" i="1"/>
  <c r="V34" i="1"/>
  <c r="X34" i="1" s="1"/>
  <c r="M35" i="1"/>
  <c r="H35" i="1" s="1"/>
  <c r="V35" i="1"/>
  <c r="X35" i="1" s="1"/>
  <c r="Z35" i="1" s="1"/>
  <c r="AE35" i="1" s="1"/>
  <c r="V36" i="1"/>
  <c r="X36" i="1"/>
  <c r="AC36" i="1" s="1"/>
  <c r="AH36" i="1" s="1"/>
  <c r="V37" i="1"/>
  <c r="X37" i="1" s="1"/>
  <c r="V38" i="1"/>
  <c r="X38" i="1"/>
  <c r="Z38" i="1" s="1"/>
  <c r="AE38" i="1" s="1"/>
  <c r="V39" i="1"/>
  <c r="X39" i="1" s="1"/>
  <c r="AC39" i="1" s="1"/>
  <c r="AH39" i="1" s="1"/>
  <c r="AM39" i="1" s="1"/>
  <c r="V40" i="1"/>
  <c r="X40" i="1"/>
  <c r="Y40" i="1" s="1"/>
  <c r="AD40" i="1" s="1"/>
  <c r="Z40" i="1"/>
  <c r="AE40" i="1" s="1"/>
  <c r="V41" i="1"/>
  <c r="X41" i="1" s="1"/>
  <c r="V42" i="1"/>
  <c r="X42" i="1" s="1"/>
  <c r="V43" i="1"/>
  <c r="X43" i="1"/>
  <c r="Z43" i="1" s="1"/>
  <c r="AE43" i="1" s="1"/>
  <c r="V44" i="1"/>
  <c r="X44" i="1" s="1"/>
  <c r="V45" i="1"/>
  <c r="X45" i="1" s="1"/>
  <c r="V46" i="1"/>
  <c r="X46" i="1"/>
  <c r="AA46" i="1" s="1"/>
  <c r="AF46" i="1" s="1"/>
  <c r="V47" i="1"/>
  <c r="X47" i="1" s="1"/>
  <c r="V48" i="1"/>
  <c r="X48" i="1"/>
  <c r="AC48" i="1" s="1"/>
  <c r="AH48" i="1" s="1"/>
  <c r="V49" i="1"/>
  <c r="X49" i="1" s="1"/>
  <c r="V50" i="1"/>
  <c r="X50" i="1"/>
  <c r="Y50" i="1" s="1"/>
  <c r="AD50" i="1" s="1"/>
  <c r="V51" i="1"/>
  <c r="X51" i="1" s="1"/>
  <c r="V52" i="1"/>
  <c r="X52" i="1" s="1"/>
  <c r="V53" i="1"/>
  <c r="X53" i="1"/>
  <c r="V54" i="1"/>
  <c r="X54" i="1" s="1"/>
  <c r="V55" i="1"/>
  <c r="X55" i="1" s="1"/>
  <c r="V56" i="1"/>
  <c r="X56" i="1"/>
  <c r="Y56" i="1" s="1"/>
  <c r="AD56" i="1" s="1"/>
  <c r="V57" i="1"/>
  <c r="X57" i="1" s="1"/>
  <c r="V58" i="1"/>
  <c r="X58" i="1" s="1"/>
  <c r="AA58" i="1" s="1"/>
  <c r="AF58" i="1" s="1"/>
  <c r="AK58" i="1" s="1"/>
  <c r="V59" i="1"/>
  <c r="X59" i="1" s="1"/>
  <c r="AA59" i="1" s="1"/>
  <c r="AF59" i="1" s="1"/>
  <c r="V60" i="1"/>
  <c r="X60" i="1" s="1"/>
  <c r="AB60" i="1" s="1"/>
  <c r="AG60" i="1" s="1"/>
  <c r="V61" i="1"/>
  <c r="X61" i="1" s="1"/>
  <c r="V62" i="1"/>
  <c r="X62" i="1" s="1"/>
  <c r="AA62" i="1" s="1"/>
  <c r="AF62" i="1" s="1"/>
  <c r="V63" i="1"/>
  <c r="X63" i="1" s="1"/>
  <c r="V64" i="1"/>
  <c r="X64" i="1" s="1"/>
  <c r="AC64" i="1" s="1"/>
  <c r="AH64" i="1" s="1"/>
  <c r="V65" i="1"/>
  <c r="X65" i="1" s="1"/>
  <c r="Z65" i="1" s="1"/>
  <c r="AE65" i="1" s="1"/>
  <c r="V66" i="1"/>
  <c r="X66" i="1" s="1"/>
  <c r="Y66" i="1" s="1"/>
  <c r="AD66" i="1" s="1"/>
  <c r="V67" i="1"/>
  <c r="X67" i="1" s="1"/>
  <c r="AA67" i="1" s="1"/>
  <c r="AF67" i="1" s="1"/>
  <c r="AK67" i="1" s="1"/>
  <c r="F24" i="42"/>
  <c r="F17" i="40"/>
  <c r="AE47" i="23"/>
  <c r="AJ47" i="23" s="1"/>
  <c r="AA37" i="23"/>
  <c r="AF37" i="23" s="1"/>
  <c r="AK37" i="23" s="1"/>
  <c r="AE17" i="23"/>
  <c r="AJ17" i="23" s="1"/>
  <c r="AE12" i="23"/>
  <c r="AJ12" i="23" s="1"/>
  <c r="AE30" i="23"/>
  <c r="AJ30" i="23" s="1"/>
  <c r="AH17" i="23"/>
  <c r="AC12" i="23"/>
  <c r="AH12" i="23" s="1"/>
  <c r="AB41" i="23"/>
  <c r="AG41" i="23" s="1"/>
  <c r="AE20" i="23"/>
  <c r="AJ20" i="23" s="1"/>
  <c r="AB36" i="23"/>
  <c r="AG36" i="23" s="1"/>
  <c r="AC55" i="23"/>
  <c r="AH55" i="23" s="1"/>
  <c r="AB46" i="23"/>
  <c r="AG46" i="23" s="1"/>
  <c r="AE56" i="23"/>
  <c r="AJ56" i="23" s="1"/>
  <c r="AC48" i="23"/>
  <c r="AH48" i="23" s="1"/>
  <c r="AE57" i="23"/>
  <c r="AJ57" i="23" s="1"/>
  <c r="AD49" i="23"/>
  <c r="AI49" i="23" s="1"/>
  <c r="AB29" i="23"/>
  <c r="AG29" i="23"/>
  <c r="AB28" i="23"/>
  <c r="AG28" i="23" s="1"/>
  <c r="AC28" i="23"/>
  <c r="AH28" i="23" s="1"/>
  <c r="AD40" i="23"/>
  <c r="AI40" i="23" s="1"/>
  <c r="AA40" i="23"/>
  <c r="AF40" i="23" s="1"/>
  <c r="AE40" i="23"/>
  <c r="AJ40" i="23" s="1"/>
  <c r="AC30" i="23"/>
  <c r="AH30" i="23" s="1"/>
  <c r="AD30" i="23"/>
  <c r="AI30" i="23" s="1"/>
  <c r="AD13" i="23"/>
  <c r="AI13" i="23" s="1"/>
  <c r="AB13" i="23"/>
  <c r="AG13" i="23" s="1"/>
  <c r="G10" i="23" s="1"/>
  <c r="AD44" i="23"/>
  <c r="AI44" i="23" s="1"/>
  <c r="AE44" i="23"/>
  <c r="AJ44" i="23" s="1"/>
  <c r="AE39" i="23"/>
  <c r="AJ39" i="23" s="1"/>
  <c r="AC22" i="23"/>
  <c r="AH22" i="23" s="1"/>
  <c r="H19" i="23" s="1"/>
  <c r="AB17" i="23"/>
  <c r="AG17" i="23" s="1"/>
  <c r="G14" i="23" s="1"/>
  <c r="AB12" i="23"/>
  <c r="AG12" i="23" s="1"/>
  <c r="AD21" i="23"/>
  <c r="AI21" i="23" s="1"/>
  <c r="AB21" i="23"/>
  <c r="AG21" i="23" s="1"/>
  <c r="AA15" i="23"/>
  <c r="AF15" i="23" s="1"/>
  <c r="AB9" i="23"/>
  <c r="AG9" i="23" s="1"/>
  <c r="AC55" i="42"/>
  <c r="AH55" i="42" s="1"/>
  <c r="AB49" i="42"/>
  <c r="AG49" i="42" s="1"/>
  <c r="AA37" i="42"/>
  <c r="AF37" i="42" s="1"/>
  <c r="AE37" i="42"/>
  <c r="AJ37" i="42" s="1"/>
  <c r="AB37" i="42"/>
  <c r="AG37" i="42" s="1"/>
  <c r="AC37" i="42"/>
  <c r="AH37" i="42" s="1"/>
  <c r="AA30" i="42"/>
  <c r="AF30" i="42" s="1"/>
  <c r="F27" i="42" s="1"/>
  <c r="AB56" i="42"/>
  <c r="AG56" i="42" s="1"/>
  <c r="AB58" i="42"/>
  <c r="AG58" i="42" s="1"/>
  <c r="AB52" i="42"/>
  <c r="AG52" i="42" s="1"/>
  <c r="AC52" i="42"/>
  <c r="AH52" i="42" s="1"/>
  <c r="AE44" i="42"/>
  <c r="AJ44" i="42" s="1"/>
  <c r="AC44" i="42"/>
  <c r="AH44" i="42" s="1"/>
  <c r="AM43" i="42" s="1"/>
  <c r="AD44" i="42"/>
  <c r="AI44" i="42" s="1"/>
  <c r="AB44" i="42"/>
  <c r="AG44" i="42" s="1"/>
  <c r="AA53" i="42"/>
  <c r="AF53" i="42" s="1"/>
  <c r="AE46" i="42"/>
  <c r="AJ46" i="42" s="1"/>
  <c r="AA41" i="42"/>
  <c r="AF41" i="42" s="1"/>
  <c r="AE41" i="42"/>
  <c r="AJ41" i="42" s="1"/>
  <c r="AD41" i="42"/>
  <c r="AI41" i="42" s="1"/>
  <c r="AB47" i="42"/>
  <c r="AG47" i="42" s="1"/>
  <c r="AD40" i="42"/>
  <c r="AI40" i="42" s="1"/>
  <c r="AE34" i="42"/>
  <c r="AJ34" i="42" s="1"/>
  <c r="AE20" i="42"/>
  <c r="AJ20" i="42" s="1"/>
  <c r="AD20" i="42"/>
  <c r="AI20" i="42" s="1"/>
  <c r="I17" i="42" s="1"/>
  <c r="AA45" i="42"/>
  <c r="AF45" i="42" s="1"/>
  <c r="AA36" i="42"/>
  <c r="AF36" i="42" s="1"/>
  <c r="AC27" i="42"/>
  <c r="AH27" i="42" s="1"/>
  <c r="AB27" i="42"/>
  <c r="AG27" i="42" s="1"/>
  <c r="G24" i="42" s="1"/>
  <c r="AE27" i="42"/>
  <c r="AJ27" i="42" s="1"/>
  <c r="J24" i="42" s="1"/>
  <c r="AB26" i="42"/>
  <c r="AG26" i="42" s="1"/>
  <c r="AA33" i="42"/>
  <c r="AF33" i="42" s="1"/>
  <c r="F30" i="42" s="1"/>
  <c r="AB33" i="42"/>
  <c r="AG33" i="42" s="1"/>
  <c r="AD31" i="42"/>
  <c r="AI31" i="42" s="1"/>
  <c r="AA21" i="42"/>
  <c r="AF21" i="42" s="1"/>
  <c r="AE21" i="42"/>
  <c r="AJ21" i="42" s="1"/>
  <c r="AB21" i="42"/>
  <c r="AG21" i="42" s="1"/>
  <c r="AA18" i="42"/>
  <c r="AF18" i="42" s="1"/>
  <c r="AD18" i="42"/>
  <c r="AI18" i="42" s="1"/>
  <c r="I15" i="42" s="1"/>
  <c r="AC35" i="42"/>
  <c r="AH35" i="42" s="1"/>
  <c r="AA35" i="42"/>
  <c r="AF35" i="42" s="1"/>
  <c r="AE29" i="42"/>
  <c r="AJ29" i="42" s="1"/>
  <c r="J26" i="42" s="1"/>
  <c r="AD23" i="42"/>
  <c r="AI23" i="42" s="1"/>
  <c r="AC23" i="42"/>
  <c r="AH23" i="42" s="1"/>
  <c r="AC14" i="42"/>
  <c r="AH14" i="42" s="1"/>
  <c r="AE12" i="42"/>
  <c r="AJ12" i="42" s="1"/>
  <c r="J9" i="42" s="1"/>
  <c r="AC12" i="42"/>
  <c r="AH12" i="42" s="1"/>
  <c r="AD9" i="42"/>
  <c r="AI9" i="42" s="1"/>
  <c r="I6" i="42" s="1"/>
  <c r="AB9" i="42"/>
  <c r="AG9" i="42" s="1"/>
  <c r="AA15" i="42"/>
  <c r="AF15" i="42" s="1"/>
  <c r="AA11" i="42"/>
  <c r="AF11" i="42" s="1"/>
  <c r="F8" i="42" s="1"/>
  <c r="AB19" i="42"/>
  <c r="AG19" i="42" s="1"/>
  <c r="G16" i="42" s="1"/>
  <c r="AE10" i="42"/>
  <c r="AJ10" i="42" s="1"/>
  <c r="AA10" i="42"/>
  <c r="AF10" i="42" s="1"/>
  <c r="I13" i="40"/>
  <c r="I11" i="37"/>
  <c r="G28" i="37"/>
  <c r="AD33" i="23"/>
  <c r="AI33" i="23" s="1"/>
  <c r="I30" i="23" s="1"/>
  <c r="AB44" i="23"/>
  <c r="AG44" i="23" s="1"/>
  <c r="AC44" i="23"/>
  <c r="AH44" i="23" s="1"/>
  <c r="AC39" i="23"/>
  <c r="AH39" i="23" s="1"/>
  <c r="AM39" i="23" s="1"/>
  <c r="AA21" i="23"/>
  <c r="AF21" i="23" s="1"/>
  <c r="AA17" i="23"/>
  <c r="AF17" i="23" s="1"/>
  <c r="F14" i="23" s="1"/>
  <c r="I30" i="38"/>
  <c r="AB31" i="19"/>
  <c r="AG31" i="19" s="1"/>
  <c r="AD31" i="19"/>
  <c r="AI31" i="19" s="1"/>
  <c r="AE31" i="19"/>
  <c r="AJ31" i="19" s="1"/>
  <c r="AB37" i="19"/>
  <c r="AG37" i="19" s="1"/>
  <c r="AA37" i="19"/>
  <c r="AF37" i="19" s="1"/>
  <c r="AD56" i="19"/>
  <c r="AI56" i="19" s="1"/>
  <c r="AC47" i="19"/>
  <c r="AH47" i="19" s="1"/>
  <c r="AB47" i="19"/>
  <c r="AG47" i="19" s="1"/>
  <c r="AD29" i="19"/>
  <c r="AI29" i="19" s="1"/>
  <c r="AA28" i="19"/>
  <c r="AF28" i="19" s="1"/>
  <c r="AC45" i="19"/>
  <c r="AH45" i="19" s="1"/>
  <c r="AE32" i="19"/>
  <c r="AJ32" i="19" s="1"/>
  <c r="AA26" i="19"/>
  <c r="AF26" i="19" s="1"/>
  <c r="AA20" i="19"/>
  <c r="AF20" i="19" s="1"/>
  <c r="AE20" i="19"/>
  <c r="AJ20" i="19" s="1"/>
  <c r="AC20" i="19"/>
  <c r="AH20" i="19" s="1"/>
  <c r="H17" i="19" s="1"/>
  <c r="AB46" i="19"/>
  <c r="AG46" i="19" s="1"/>
  <c r="AE45" i="19"/>
  <c r="AJ45" i="19" s="1"/>
  <c r="AC42" i="19"/>
  <c r="AH42" i="19" s="1"/>
  <c r="AD40" i="19"/>
  <c r="AI40" i="19" s="1"/>
  <c r="AD21" i="19"/>
  <c r="AI21" i="19" s="1"/>
  <c r="AB16" i="19"/>
  <c r="AG16" i="19" s="1"/>
  <c r="AC10" i="19"/>
  <c r="AH10" i="19" s="1"/>
  <c r="AD10" i="19"/>
  <c r="AI10" i="19" s="1"/>
  <c r="AA22" i="19"/>
  <c r="AF22" i="19" s="1"/>
  <c r="AE22" i="19"/>
  <c r="AJ22" i="19" s="1"/>
  <c r="G21" i="36"/>
  <c r="H9" i="30"/>
  <c r="H6" i="1"/>
  <c r="G27" i="29"/>
  <c r="H15" i="39"/>
  <c r="F24" i="31"/>
  <c r="E27" i="1"/>
  <c r="AA48" i="1"/>
  <c r="AF48" i="1" s="1"/>
  <c r="AB48" i="1"/>
  <c r="AG48" i="1" s="1"/>
  <c r="Y30" i="1"/>
  <c r="AD30" i="1" s="1"/>
  <c r="Z30" i="1"/>
  <c r="AE30" i="1" s="1"/>
  <c r="AJ30" i="1" s="1"/>
  <c r="Z17" i="1"/>
  <c r="AE17" i="1" s="1"/>
  <c r="AJ17" i="1" s="1"/>
  <c r="AB17" i="1"/>
  <c r="AG17" i="1" s="1"/>
  <c r="AA26" i="1"/>
  <c r="AF26" i="1" s="1"/>
  <c r="AC26" i="1"/>
  <c r="AH26" i="1" s="1"/>
  <c r="Z23" i="1"/>
  <c r="AE23" i="1" s="1"/>
  <c r="AA56" i="1"/>
  <c r="AF56" i="1" s="1"/>
  <c r="AA53" i="1"/>
  <c r="AF53" i="1" s="1"/>
  <c r="AA31" i="1"/>
  <c r="AF31" i="1" s="1"/>
  <c r="AK31" i="1" s="1"/>
  <c r="H28" i="1"/>
  <c r="Z21" i="1"/>
  <c r="AE21" i="1" s="1"/>
  <c r="F28" i="1"/>
  <c r="G6" i="42"/>
  <c r="AL52" i="42"/>
  <c r="AA43" i="1"/>
  <c r="AF43" i="1" s="1"/>
  <c r="AC43" i="1"/>
  <c r="AH43" i="1" s="1"/>
  <c r="Z53" i="1"/>
  <c r="AE53" i="1" s="1"/>
  <c r="Y49" i="1"/>
  <c r="AD49" i="1" s="1"/>
  <c r="AI49" i="1" s="1"/>
  <c r="AB40" i="1"/>
  <c r="AG40" i="1" s="1"/>
  <c r="AB32" i="1"/>
  <c r="AG32" i="1" s="1"/>
  <c r="AB28" i="1"/>
  <c r="AG28" i="1" s="1"/>
  <c r="AC24" i="1"/>
  <c r="AH24" i="1" s="1"/>
  <c r="Y17" i="1"/>
  <c r="AD17" i="1"/>
  <c r="AA17" i="1"/>
  <c r="AF17" i="1" s="1"/>
  <c r="AC45" i="29"/>
  <c r="AH45" i="29" s="1"/>
  <c r="AC41" i="29"/>
  <c r="AH41" i="29" s="1"/>
  <c r="AB34" i="29"/>
  <c r="AG34" i="29" s="1"/>
  <c r="Y30" i="29"/>
  <c r="AD30" i="29" s="1"/>
  <c r="AC30" i="29"/>
  <c r="AH30" i="29" s="1"/>
  <c r="AM30" i="29" s="1"/>
  <c r="AB29" i="29"/>
  <c r="AG29" i="29" s="1"/>
  <c r="Z22" i="29"/>
  <c r="AE22" i="29" s="1"/>
  <c r="H29" i="29"/>
  <c r="AB14" i="29"/>
  <c r="AG14" i="29" s="1"/>
  <c r="Y30" i="30"/>
  <c r="AD30" i="30" s="1"/>
  <c r="H29" i="30"/>
  <c r="Z15" i="30"/>
  <c r="AE15" i="30" s="1"/>
  <c r="AA55" i="31"/>
  <c r="AF55" i="31" s="1"/>
  <c r="AB55" i="31"/>
  <c r="AG55" i="31" s="1"/>
  <c r="Z47" i="1"/>
  <c r="AE47" i="1" s="1"/>
  <c r="Z32" i="1"/>
  <c r="AE32" i="1" s="1"/>
  <c r="Y31" i="1"/>
  <c r="AD31" i="1"/>
  <c r="AC31" i="1"/>
  <c r="AH31" i="1" s="1"/>
  <c r="AA28" i="1"/>
  <c r="AF28" i="1"/>
  <c r="AA24" i="1"/>
  <c r="AF24" i="1" s="1"/>
  <c r="AC18" i="1"/>
  <c r="AH18" i="1" s="1"/>
  <c r="Z15" i="1"/>
  <c r="AE15" i="1" s="1"/>
  <c r="AB15" i="1"/>
  <c r="AG15" i="1" s="1"/>
  <c r="Y14" i="1"/>
  <c r="AD14" i="1" s="1"/>
  <c r="AA57" i="29"/>
  <c r="AF57" i="29" s="1"/>
  <c r="AA53" i="29"/>
  <c r="AF53" i="29" s="1"/>
  <c r="AB48" i="29"/>
  <c r="AG48" i="29" s="1"/>
  <c r="AB44" i="29"/>
  <c r="AG44" i="29" s="1"/>
  <c r="Z37" i="29"/>
  <c r="AE37" i="29" s="1"/>
  <c r="AB37" i="29"/>
  <c r="AG37" i="29" s="1"/>
  <c r="AB33" i="29"/>
  <c r="AG33" i="29" s="1"/>
  <c r="Z33" i="29"/>
  <c r="AE33" i="29" s="1"/>
  <c r="AA28" i="29"/>
  <c r="AF28" i="29" s="1"/>
  <c r="I27" i="29"/>
  <c r="AA26" i="29"/>
  <c r="AF26" i="29" s="1"/>
  <c r="AC26" i="29"/>
  <c r="AH26" i="29" s="1"/>
  <c r="Y24" i="29"/>
  <c r="AD24" i="29" s="1"/>
  <c r="AC24" i="29"/>
  <c r="AH24" i="29" s="1"/>
  <c r="AA24" i="29"/>
  <c r="AF24" i="29" s="1"/>
  <c r="AB20" i="29"/>
  <c r="AG20" i="29" s="1"/>
  <c r="Z20" i="29"/>
  <c r="AE20" i="29" s="1"/>
  <c r="AA16" i="29"/>
  <c r="AF16" i="29" s="1"/>
  <c r="AC13" i="29"/>
  <c r="AH13" i="29" s="1"/>
  <c r="AB8" i="29"/>
  <c r="AG8" i="29" s="1"/>
  <c r="AA40" i="30"/>
  <c r="AF40" i="30" s="1"/>
  <c r="Z40" i="30"/>
  <c r="AE40" i="30" s="1"/>
  <c r="Z32" i="30"/>
  <c r="AE32" i="30" s="1"/>
  <c r="E29" i="30"/>
  <c r="AC19" i="30"/>
  <c r="AH19" i="30" s="1"/>
  <c r="Z19" i="30"/>
  <c r="AE19" i="30" s="1"/>
  <c r="AA16" i="30"/>
  <c r="AF16" i="30" s="1"/>
  <c r="Y16" i="30"/>
  <c r="AD16" i="30" s="1"/>
  <c r="I17" i="30"/>
  <c r="Z16" i="30"/>
  <c r="AE16" i="30" s="1"/>
  <c r="F9" i="30"/>
  <c r="Y47" i="1"/>
  <c r="AD47" i="1" s="1"/>
  <c r="Y32" i="1"/>
  <c r="AD32" i="1" s="1"/>
  <c r="AG20" i="1"/>
  <c r="AC15" i="1"/>
  <c r="AH15" i="1" s="1"/>
  <c r="AA9" i="1"/>
  <c r="AF9" i="1" s="1"/>
  <c r="Y9" i="1"/>
  <c r="AD9" i="1" s="1"/>
  <c r="AC9" i="1"/>
  <c r="AH9" i="1" s="1"/>
  <c r="Y39" i="29"/>
  <c r="AD39" i="29" s="1"/>
  <c r="AC39" i="29"/>
  <c r="AH39" i="29" s="1"/>
  <c r="AA39" i="29"/>
  <c r="AF39" i="29" s="1"/>
  <c r="Y32" i="29"/>
  <c r="AD32" i="29" s="1"/>
  <c r="H27" i="29"/>
  <c r="AB19" i="29"/>
  <c r="AG19" i="29" s="1"/>
  <c r="AB18" i="29"/>
  <c r="AG18" i="29" s="1"/>
  <c r="Y17" i="29"/>
  <c r="AD17" i="29" s="1"/>
  <c r="G30" i="30"/>
  <c r="AC40" i="1"/>
  <c r="AH40" i="1" s="1"/>
  <c r="AC28" i="1"/>
  <c r="AH28" i="1" s="1"/>
  <c r="AB24" i="1"/>
  <c r="AG24" i="1" s="1"/>
  <c r="AA13" i="1"/>
  <c r="AF13" i="1" s="1"/>
  <c r="Y10" i="1"/>
  <c r="AD10" i="1" s="1"/>
  <c r="Y55" i="29"/>
  <c r="AD55" i="29" s="1"/>
  <c r="AC48" i="29"/>
  <c r="AH48" i="29" s="1"/>
  <c r="AA48" i="29"/>
  <c r="AF48" i="29" s="1"/>
  <c r="AA44" i="29"/>
  <c r="AF44" i="29" s="1"/>
  <c r="Y44" i="29"/>
  <c r="AD44" i="29" s="1"/>
  <c r="AC44" i="29"/>
  <c r="AH44" i="29" s="1"/>
  <c r="AA31" i="29"/>
  <c r="AF31" i="29" s="1"/>
  <c r="Y31" i="29"/>
  <c r="AD31" i="29" s="1"/>
  <c r="AI30" i="29" s="1"/>
  <c r="AC31" i="29"/>
  <c r="AH31" i="29" s="1"/>
  <c r="Y11" i="29"/>
  <c r="AD11" i="29" s="1"/>
  <c r="AC11" i="29"/>
  <c r="AH11" i="29" s="1"/>
  <c r="AB10" i="29"/>
  <c r="AG10" i="29" s="1"/>
  <c r="AA8" i="29"/>
  <c r="AF8" i="29" s="1"/>
  <c r="AC8" i="29"/>
  <c r="AH8" i="29" s="1"/>
  <c r="E31" i="30"/>
  <c r="H31" i="30"/>
  <c r="F30" i="30"/>
  <c r="Z59" i="31"/>
  <c r="AE59" i="31" s="1"/>
  <c r="AA53" i="31"/>
  <c r="AF53" i="31" s="1"/>
  <c r="AB48" i="31"/>
  <c r="AG48" i="31" s="1"/>
  <c r="Z48" i="31"/>
  <c r="AE48" i="31" s="1"/>
  <c r="AD48" i="31"/>
  <c r="AI48" i="31" s="1"/>
  <c r="AB40" i="31"/>
  <c r="AG40" i="31"/>
  <c r="AC35" i="31"/>
  <c r="AH35" i="31" s="1"/>
  <c r="AB33" i="31"/>
  <c r="AG33" i="31" s="1"/>
  <c r="AC31" i="31"/>
  <c r="AH31" i="31"/>
  <c r="G31" i="31"/>
  <c r="E31" i="31"/>
  <c r="I31" i="31"/>
  <c r="AB30" i="31"/>
  <c r="AG30" i="31" s="1"/>
  <c r="AL30" i="31" s="1"/>
  <c r="Z27" i="31"/>
  <c r="AE27" i="31" s="1"/>
  <c r="AD27" i="31"/>
  <c r="AI27" i="31" s="1"/>
  <c r="AN27" i="31" s="1"/>
  <c r="AC25" i="31"/>
  <c r="AH25" i="31" s="1"/>
  <c r="AA25" i="31"/>
  <c r="AF25" i="31" s="1"/>
  <c r="Z22" i="31"/>
  <c r="AE22" i="31"/>
  <c r="AD22" i="31"/>
  <c r="AI22" i="31" s="1"/>
  <c r="AC20" i="31"/>
  <c r="AH20" i="31"/>
  <c r="H24" i="31" s="1"/>
  <c r="AA14" i="31"/>
  <c r="AF14" i="31" s="1"/>
  <c r="AC13" i="31"/>
  <c r="AH13" i="31" s="1"/>
  <c r="AB22" i="19"/>
  <c r="AG22" i="19" s="1"/>
  <c r="AC22" i="19"/>
  <c r="AH22" i="19" s="1"/>
  <c r="AD58" i="20"/>
  <c r="AI58" i="20" s="1"/>
  <c r="AD51" i="20"/>
  <c r="AI51" i="20" s="1"/>
  <c r="AE49" i="20"/>
  <c r="AJ49" i="20" s="1"/>
  <c r="AE47" i="20"/>
  <c r="AJ47" i="20" s="1"/>
  <c r="AC45" i="20"/>
  <c r="AH45" i="20"/>
  <c r="AA45" i="20"/>
  <c r="AF45" i="20" s="1"/>
  <c r="AE45" i="20"/>
  <c r="AJ45" i="20" s="1"/>
  <c r="AE44" i="20"/>
  <c r="AJ44" i="20" s="1"/>
  <c r="AC44" i="20"/>
  <c r="AH44" i="20" s="1"/>
  <c r="AC35" i="20"/>
  <c r="AH35" i="20" s="1"/>
  <c r="AA32" i="20"/>
  <c r="AF32" i="20" s="1"/>
  <c r="F29" i="20" s="1"/>
  <c r="AE32" i="20"/>
  <c r="AJ32" i="20"/>
  <c r="J29" i="20" s="1"/>
  <c r="AC22" i="20"/>
  <c r="AH22" i="20" s="1"/>
  <c r="AD58" i="21"/>
  <c r="AI58" i="21" s="1"/>
  <c r="AC45" i="21"/>
  <c r="AH45" i="21" s="1"/>
  <c r="AD45" i="21"/>
  <c r="AI45" i="21" s="1"/>
  <c r="AA45" i="21"/>
  <c r="AF45" i="21" s="1"/>
  <c r="AE45" i="21"/>
  <c r="AJ45" i="21" s="1"/>
  <c r="AD35" i="21"/>
  <c r="AI35" i="21" s="1"/>
  <c r="AA35" i="21"/>
  <c r="AF35" i="21"/>
  <c r="AE35" i="21"/>
  <c r="AJ35" i="21" s="1"/>
  <c r="AC35" i="21"/>
  <c r="AH35" i="21" s="1"/>
  <c r="H32" i="21" s="1"/>
  <c r="AD31" i="21"/>
  <c r="AI31" i="21" s="1"/>
  <c r="AE31" i="21"/>
  <c r="AJ31" i="21" s="1"/>
  <c r="AB31" i="21"/>
  <c r="AG31" i="21"/>
  <c r="AC29" i="21"/>
  <c r="AH29" i="21" s="1"/>
  <c r="AE34" i="22"/>
  <c r="AJ34" i="22" s="1"/>
  <c r="AC34" i="22"/>
  <c r="AH34" i="22" s="1"/>
  <c r="G29" i="29"/>
  <c r="AA39" i="30"/>
  <c r="AF39" i="30" s="1"/>
  <c r="AA33" i="30"/>
  <c r="AF33" i="30" s="1"/>
  <c r="AA31" i="30"/>
  <c r="AF31" i="30" s="1"/>
  <c r="I30" i="30"/>
  <c r="E30" i="30"/>
  <c r="AA24" i="30"/>
  <c r="AF24" i="30" s="1"/>
  <c r="AA20" i="30"/>
  <c r="AF20" i="30" s="1"/>
  <c r="AA12" i="30"/>
  <c r="AF12" i="30" s="1"/>
  <c r="AB58" i="31"/>
  <c r="AG58" i="31" s="1"/>
  <c r="Z57" i="31"/>
  <c r="AE57" i="31" s="1"/>
  <c r="AA56" i="31"/>
  <c r="AF56" i="31" s="1"/>
  <c r="AC49" i="31"/>
  <c r="AH49" i="31" s="1"/>
  <c r="AM49" i="31" s="1"/>
  <c r="AA49" i="31"/>
  <c r="AF49" i="31" s="1"/>
  <c r="AD45" i="31"/>
  <c r="AI45" i="31"/>
  <c r="AB45" i="31"/>
  <c r="AG45" i="31" s="1"/>
  <c r="AB43" i="31"/>
  <c r="AG43" i="31" s="1"/>
  <c r="Z43" i="31"/>
  <c r="AE43" i="31"/>
  <c r="AD43" i="31"/>
  <c r="AI43" i="31" s="1"/>
  <c r="Z42" i="31"/>
  <c r="AE42" i="31" s="1"/>
  <c r="AD42" i="31"/>
  <c r="AI42" i="31" s="1"/>
  <c r="AD41" i="31"/>
  <c r="AI41" i="31" s="1"/>
  <c r="AB39" i="31"/>
  <c r="AG39" i="31" s="1"/>
  <c r="AB38" i="31"/>
  <c r="AG38" i="31"/>
  <c r="AD38" i="31"/>
  <c r="AI38" i="31" s="1"/>
  <c r="AA34" i="31"/>
  <c r="AF34" i="31" s="1"/>
  <c r="AC34" i="31"/>
  <c r="AH34" i="31" s="1"/>
  <c r="AB28" i="31"/>
  <c r="AG28" i="31" s="1"/>
  <c r="AD28" i="31"/>
  <c r="AI28" i="31" s="1"/>
  <c r="AD25" i="31"/>
  <c r="AI25" i="31" s="1"/>
  <c r="AC24" i="31"/>
  <c r="AH24" i="31" s="1"/>
  <c r="AA24" i="31"/>
  <c r="AF24" i="31" s="1"/>
  <c r="Z15" i="31"/>
  <c r="AE15" i="31" s="1"/>
  <c r="AD15" i="31"/>
  <c r="AI15" i="31" s="1"/>
  <c r="AD14" i="31"/>
  <c r="AI14" i="31" s="1"/>
  <c r="AB12" i="31"/>
  <c r="AG12" i="31" s="1"/>
  <c r="Z12" i="31"/>
  <c r="AE12" i="31" s="1"/>
  <c r="E11" i="31" s="1"/>
  <c r="AD12" i="31"/>
  <c r="AI12" i="31" s="1"/>
  <c r="AA11" i="31"/>
  <c r="AF11" i="31" s="1"/>
  <c r="AC11" i="31"/>
  <c r="AH11" i="31"/>
  <c r="AD50" i="19"/>
  <c r="AI50" i="19" s="1"/>
  <c r="AA46" i="19"/>
  <c r="AF46" i="19" s="1"/>
  <c r="AD46" i="19"/>
  <c r="AI46" i="19" s="1"/>
  <c r="AE40" i="19"/>
  <c r="AJ40" i="19" s="1"/>
  <c r="AA40" i="19"/>
  <c r="AF40" i="19" s="1"/>
  <c r="AB23" i="19"/>
  <c r="AG23" i="19" s="1"/>
  <c r="AA21" i="19"/>
  <c r="AF21" i="19" s="1"/>
  <c r="AE21" i="19"/>
  <c r="AJ21" i="19" s="1"/>
  <c r="AB21" i="19"/>
  <c r="AG21" i="19" s="1"/>
  <c r="AA56" i="20"/>
  <c r="AF56" i="20" s="1"/>
  <c r="AD54" i="20"/>
  <c r="AI54" i="20" s="1"/>
  <c r="AD46" i="20"/>
  <c r="AI46" i="20" s="1"/>
  <c r="AN45" i="20" s="1"/>
  <c r="AB46" i="20"/>
  <c r="AG46" i="20" s="1"/>
  <c r="AA20" i="20"/>
  <c r="AF20" i="20" s="1"/>
  <c r="AD18" i="20"/>
  <c r="AI18" i="20" s="1"/>
  <c r="AB18" i="20"/>
  <c r="AG18" i="20" s="1"/>
  <c r="AC18" i="20"/>
  <c r="AH18" i="20" s="1"/>
  <c r="H15" i="20" s="1"/>
  <c r="AB16" i="20"/>
  <c r="AG16" i="20" s="1"/>
  <c r="AA52" i="21"/>
  <c r="AF52" i="21" s="1"/>
  <c r="AE52" i="21"/>
  <c r="AJ52" i="21" s="1"/>
  <c r="AB52" i="21"/>
  <c r="AG52" i="21" s="1"/>
  <c r="AC58" i="22"/>
  <c r="AH58" i="22" s="1"/>
  <c r="AD58" i="22"/>
  <c r="AI58" i="22" s="1"/>
  <c r="AC52" i="22"/>
  <c r="AH52" i="22" s="1"/>
  <c r="AB52" i="22"/>
  <c r="AG52" i="22" s="1"/>
  <c r="Z54" i="31"/>
  <c r="AE54" i="31" s="1"/>
  <c r="AA40" i="31"/>
  <c r="AF40" i="31"/>
  <c r="AB35" i="31"/>
  <c r="AG35" i="31"/>
  <c r="AD35" i="31"/>
  <c r="AI35" i="31" s="1"/>
  <c r="AA33" i="31"/>
  <c r="AF33" i="31"/>
  <c r="AB31" i="31"/>
  <c r="AG31" i="31" s="1"/>
  <c r="Z31" i="31"/>
  <c r="AE31" i="31" s="1"/>
  <c r="AD31" i="31"/>
  <c r="AI31" i="31" s="1"/>
  <c r="AC30" i="31"/>
  <c r="AH30" i="31"/>
  <c r="AA30" i="31"/>
  <c r="AF30" i="31" s="1"/>
  <c r="AC29" i="31"/>
  <c r="AH29" i="31" s="1"/>
  <c r="AB20" i="31"/>
  <c r="AG20" i="31" s="1"/>
  <c r="G24" i="31" s="1"/>
  <c r="AD20" i="31"/>
  <c r="AI20" i="31"/>
  <c r="I24" i="31" s="1"/>
  <c r="Z13" i="31"/>
  <c r="AE13" i="31"/>
  <c r="AD13" i="31"/>
  <c r="AI13" i="31" s="1"/>
  <c r="AB13" i="31"/>
  <c r="AG13" i="31" s="1"/>
  <c r="AE24" i="19"/>
  <c r="AJ24" i="19" s="1"/>
  <c r="AA58" i="20"/>
  <c r="AF58" i="20" s="1"/>
  <c r="AC58" i="20"/>
  <c r="AH58" i="20" s="1"/>
  <c r="AA51" i="20"/>
  <c r="AF51" i="20" s="1"/>
  <c r="AN44" i="20"/>
  <c r="AE37" i="20"/>
  <c r="AJ37" i="20" s="1"/>
  <c r="J34" i="20" s="1"/>
  <c r="AB23" i="20"/>
  <c r="AG23" i="20" s="1"/>
  <c r="AD23" i="20"/>
  <c r="AI23" i="20"/>
  <c r="I20" i="20" s="1"/>
  <c r="AA23" i="20"/>
  <c r="AF23" i="20" s="1"/>
  <c r="AD13" i="20"/>
  <c r="AI13" i="20" s="1"/>
  <c r="AA13" i="20"/>
  <c r="AF13" i="20" s="1"/>
  <c r="AB13" i="20"/>
  <c r="AG13" i="20" s="1"/>
  <c r="AC13" i="20"/>
  <c r="AH13" i="20" s="1"/>
  <c r="AC10" i="20"/>
  <c r="AH10" i="20" s="1"/>
  <c r="AD10" i="20"/>
  <c r="AI10" i="20" s="1"/>
  <c r="AA10" i="20"/>
  <c r="AF10" i="20" s="1"/>
  <c r="AE10" i="20"/>
  <c r="AJ10" i="20" s="1"/>
  <c r="J7" i="20" s="1"/>
  <c r="AD34" i="21"/>
  <c r="AI34" i="21" s="1"/>
  <c r="I31" i="21" s="1"/>
  <c r="AC32" i="21"/>
  <c r="AH32" i="21" s="1"/>
  <c r="AA30" i="21"/>
  <c r="AF30" i="21" s="1"/>
  <c r="AE30" i="21"/>
  <c r="AJ30" i="21" s="1"/>
  <c r="AC30" i="21"/>
  <c r="AH30" i="21" s="1"/>
  <c r="AA18" i="21"/>
  <c r="AF18" i="21" s="1"/>
  <c r="AC18" i="21"/>
  <c r="AH18" i="21" s="1"/>
  <c r="AD18" i="21"/>
  <c r="AI18" i="21" s="1"/>
  <c r="AB13" i="21"/>
  <c r="AG13" i="21" s="1"/>
  <c r="AD13" i="21"/>
  <c r="AI13" i="21" s="1"/>
  <c r="E29" i="29"/>
  <c r="AC31" i="30"/>
  <c r="AH31" i="30" s="1"/>
  <c r="AC20" i="30"/>
  <c r="AH20" i="30" s="1"/>
  <c r="Z58" i="31"/>
  <c r="AE58" i="31" s="1"/>
  <c r="AC57" i="31"/>
  <c r="AH57" i="31" s="1"/>
  <c r="AC54" i="31"/>
  <c r="AH54" i="31" s="1"/>
  <c r="AB53" i="31"/>
  <c r="AG53" i="31" s="1"/>
  <c r="Z51" i="31"/>
  <c r="AE51" i="31" s="1"/>
  <c r="AD51" i="31"/>
  <c r="AI51" i="31" s="1"/>
  <c r="AB50" i="31"/>
  <c r="AG50" i="31"/>
  <c r="AD50" i="31"/>
  <c r="AI50" i="31" s="1"/>
  <c r="AA48" i="31"/>
  <c r="AF48" i="31"/>
  <c r="AA46" i="31"/>
  <c r="AF46" i="31"/>
  <c r="AD44" i="31"/>
  <c r="AI44" i="31" s="1"/>
  <c r="AN43" i="31" s="1"/>
  <c r="AD40" i="31"/>
  <c r="AI40" i="31" s="1"/>
  <c r="AN40" i="31" s="1"/>
  <c r="AC37" i="31"/>
  <c r="AH37" i="31" s="1"/>
  <c r="AA37" i="31"/>
  <c r="AF37" i="31" s="1"/>
  <c r="AD33" i="31"/>
  <c r="AI33" i="31"/>
  <c r="AD30" i="31"/>
  <c r="AI30" i="31" s="1"/>
  <c r="H30" i="31"/>
  <c r="AA27" i="31"/>
  <c r="AF27" i="31" s="1"/>
  <c r="AA22" i="31"/>
  <c r="AF22" i="31"/>
  <c r="AB21" i="31"/>
  <c r="AG21" i="31" s="1"/>
  <c r="AE21" i="31"/>
  <c r="AD21" i="31"/>
  <c r="AI21" i="31" s="1"/>
  <c r="AA19" i="31"/>
  <c r="AF19" i="31" s="1"/>
  <c r="Z18" i="31"/>
  <c r="AE18" i="31" s="1"/>
  <c r="AC16" i="31"/>
  <c r="AH16" i="31" s="1"/>
  <c r="Z14" i="31"/>
  <c r="AE14" i="31" s="1"/>
  <c r="Z10" i="31"/>
  <c r="AE10" i="31" s="1"/>
  <c r="AD10" i="31"/>
  <c r="AI10" i="31" s="1"/>
  <c r="AB10" i="31"/>
  <c r="AG10" i="31" s="1"/>
  <c r="AA53" i="19"/>
  <c r="AF53" i="19" s="1"/>
  <c r="AA51" i="19"/>
  <c r="AF51" i="19" s="1"/>
  <c r="AE47" i="19"/>
  <c r="AJ47" i="19" s="1"/>
  <c r="AA47" i="19"/>
  <c r="AF47" i="19" s="1"/>
  <c r="AC35" i="19"/>
  <c r="AH35" i="19" s="1"/>
  <c r="AA53" i="20"/>
  <c r="AF53" i="20" s="1"/>
  <c r="AB44" i="20"/>
  <c r="AG44" i="20" s="1"/>
  <c r="AA42" i="20"/>
  <c r="AF42" i="20" s="1"/>
  <c r="AA41" i="20"/>
  <c r="AF41" i="20" s="1"/>
  <c r="AE41" i="20"/>
  <c r="AJ41" i="20" s="1"/>
  <c r="AA40" i="20"/>
  <c r="AF40" i="20" s="1"/>
  <c r="AD39" i="20"/>
  <c r="AI39" i="20" s="1"/>
  <c r="AE35" i="20"/>
  <c r="AJ35" i="20" s="1"/>
  <c r="AA22" i="20"/>
  <c r="AF22" i="20" s="1"/>
  <c r="F19" i="20" s="1"/>
  <c r="AB19" i="20"/>
  <c r="AG19" i="20" s="1"/>
  <c r="AD19" i="20"/>
  <c r="AI19" i="20" s="1"/>
  <c r="AE19" i="20"/>
  <c r="AJ19" i="20" s="1"/>
  <c r="AB17" i="20"/>
  <c r="AG17" i="20" s="1"/>
  <c r="G14" i="20" s="1"/>
  <c r="F15" i="20"/>
  <c r="AB48" i="21"/>
  <c r="AG48" i="21" s="1"/>
  <c r="AC48" i="21"/>
  <c r="AH48" i="21" s="1"/>
  <c r="AD48" i="21"/>
  <c r="AI48" i="21" s="1"/>
  <c r="AA48" i="21"/>
  <c r="AF48" i="21" s="1"/>
  <c r="AD46" i="21"/>
  <c r="AI46" i="21" s="1"/>
  <c r="AB23" i="21"/>
  <c r="AG23" i="21" s="1"/>
  <c r="G20" i="21" s="1"/>
  <c r="AC23" i="21"/>
  <c r="AH23" i="21" s="1"/>
  <c r="AD23" i="21"/>
  <c r="AI23" i="21" s="1"/>
  <c r="AA23" i="21"/>
  <c r="AF23" i="21" s="1"/>
  <c r="AA55" i="22"/>
  <c r="AF55" i="22" s="1"/>
  <c r="AE55" i="22"/>
  <c r="AJ55" i="22" s="1"/>
  <c r="AC55" i="22"/>
  <c r="AH55" i="22" s="1"/>
  <c r="AD55" i="22"/>
  <c r="AI55" i="22" s="1"/>
  <c r="AB51" i="21"/>
  <c r="AG51" i="21" s="1"/>
  <c r="AB37" i="21"/>
  <c r="AG37" i="21" s="1"/>
  <c r="G34" i="21" s="1"/>
  <c r="AB28" i="21"/>
  <c r="AG28" i="21" s="1"/>
  <c r="AB19" i="21"/>
  <c r="AG19" i="21" s="1"/>
  <c r="AE14" i="21"/>
  <c r="AJ14" i="21" s="1"/>
  <c r="AA45" i="22"/>
  <c r="AF45" i="22"/>
  <c r="AE45" i="22"/>
  <c r="AJ45" i="22" s="1"/>
  <c r="AE35" i="22"/>
  <c r="AJ35" i="22" s="1"/>
  <c r="J32" i="22" s="1"/>
  <c r="AC33" i="22"/>
  <c r="AH33" i="22" s="1"/>
  <c r="AD33" i="22"/>
  <c r="AI33" i="22" s="1"/>
  <c r="AE25" i="22"/>
  <c r="AJ25" i="22" s="1"/>
  <c r="AB21" i="22"/>
  <c r="AG21" i="22" s="1"/>
  <c r="AC18" i="22"/>
  <c r="AH18" i="22" s="1"/>
  <c r="H15" i="22" s="1"/>
  <c r="AD16" i="22"/>
  <c r="AI16" i="22" s="1"/>
  <c r="AC15" i="22"/>
  <c r="AH15" i="22" s="1"/>
  <c r="AA15" i="22"/>
  <c r="AF15" i="22" s="1"/>
  <c r="F12" i="22" s="1"/>
  <c r="AD15" i="22"/>
  <c r="AI15" i="22" s="1"/>
  <c r="AA12" i="22"/>
  <c r="AF12" i="22" s="1"/>
  <c r="AE12" i="22"/>
  <c r="AJ12" i="22" s="1"/>
  <c r="AD12" i="22"/>
  <c r="AI12" i="22" s="1"/>
  <c r="AN11" i="22" s="1"/>
  <c r="AA11" i="22"/>
  <c r="AF11" i="22" s="1"/>
  <c r="F8" i="22" s="1"/>
  <c r="AB11" i="22"/>
  <c r="AG11" i="22"/>
  <c r="AL11" i="22" s="1"/>
  <c r="AD11" i="22"/>
  <c r="AI11" i="22" s="1"/>
  <c r="F30" i="31"/>
  <c r="AC27" i="20"/>
  <c r="AH27" i="20" s="1"/>
  <c r="AC55" i="21"/>
  <c r="AH55" i="21" s="1"/>
  <c r="AC53" i="21"/>
  <c r="AH53" i="21" s="1"/>
  <c r="AE51" i="21"/>
  <c r="AJ51" i="21" s="1"/>
  <c r="AA51" i="21"/>
  <c r="AF51" i="21" s="1"/>
  <c r="AE42" i="21"/>
  <c r="AJ42" i="21" s="1"/>
  <c r="AH39" i="21"/>
  <c r="AC38" i="21"/>
  <c r="AH38" i="21" s="1"/>
  <c r="H35" i="21" s="1"/>
  <c r="AE36" i="21"/>
  <c r="AJ36" i="21" s="1"/>
  <c r="AA28" i="21"/>
  <c r="AF28" i="21" s="1"/>
  <c r="F25" i="21" s="1"/>
  <c r="AD14" i="21"/>
  <c r="AI14" i="21" s="1"/>
  <c r="AA10" i="21"/>
  <c r="AF10" i="21" s="1"/>
  <c r="AD56" i="22"/>
  <c r="AI56" i="22" s="1"/>
  <c r="AD51" i="22"/>
  <c r="AI51" i="22" s="1"/>
  <c r="AA32" i="22"/>
  <c r="AF32" i="22" s="1"/>
  <c r="AE32" i="22"/>
  <c r="AJ32" i="22" s="1"/>
  <c r="AD31" i="22"/>
  <c r="AI31" i="22" s="1"/>
  <c r="I28" i="22" s="1"/>
  <c r="AA31" i="22"/>
  <c r="AF31" i="22" s="1"/>
  <c r="F28" i="22" s="1"/>
  <c r="AD30" i="22"/>
  <c r="AI30" i="22" s="1"/>
  <c r="I27" i="22" s="1"/>
  <c r="AE30" i="22"/>
  <c r="AJ30" i="22" s="1"/>
  <c r="AC55" i="24"/>
  <c r="AH55" i="24" s="1"/>
  <c r="AA55" i="24"/>
  <c r="AF55" i="24" s="1"/>
  <c r="AD55" i="24"/>
  <c r="AI55" i="24" s="1"/>
  <c r="AE54" i="24"/>
  <c r="AJ54" i="24" s="1"/>
  <c r="AB54" i="24"/>
  <c r="AG54" i="24" s="1"/>
  <c r="AC54" i="24"/>
  <c r="AH54" i="24" s="1"/>
  <c r="AM54" i="24" s="1"/>
  <c r="AB51" i="24"/>
  <c r="AG51" i="24" s="1"/>
  <c r="AC16" i="21"/>
  <c r="AH16" i="21" s="1"/>
  <c r="H14" i="21"/>
  <c r="AD46" i="22"/>
  <c r="AI46" i="22" s="1"/>
  <c r="AA46" i="22"/>
  <c r="AF46" i="22" s="1"/>
  <c r="AD35" i="22"/>
  <c r="AI35" i="22" s="1"/>
  <c r="I32" i="22" s="1"/>
  <c r="AB33" i="22"/>
  <c r="AG33" i="22" s="1"/>
  <c r="AD19" i="22"/>
  <c r="AI19" i="22" s="1"/>
  <c r="AB18" i="22"/>
  <c r="AG18" i="22" s="1"/>
  <c r="AD18" i="22"/>
  <c r="AI18" i="22" s="1"/>
  <c r="AC9" i="22"/>
  <c r="AH9" i="22" s="1"/>
  <c r="AA9" i="22"/>
  <c r="AF9" i="22" s="1"/>
  <c r="AD9" i="22"/>
  <c r="AI9" i="22" s="1"/>
  <c r="I6" i="22" s="1"/>
  <c r="AB58" i="24"/>
  <c r="AG58" i="24" s="1"/>
  <c r="AD58" i="24"/>
  <c r="AI58" i="24" s="1"/>
  <c r="AA58" i="24"/>
  <c r="AF58" i="24" s="1"/>
  <c r="AA41" i="24"/>
  <c r="AF41" i="24" s="1"/>
  <c r="AC37" i="24"/>
  <c r="AH37" i="24" s="1"/>
  <c r="AE27" i="20"/>
  <c r="AJ27" i="20" s="1"/>
  <c r="AE21" i="20"/>
  <c r="AJ21" i="20" s="1"/>
  <c r="AE40" i="21"/>
  <c r="AJ40" i="21" s="1"/>
  <c r="AE39" i="21"/>
  <c r="AJ39" i="21" s="1"/>
  <c r="AE24" i="21"/>
  <c r="AJ24" i="21" s="1"/>
  <c r="J21" i="21" s="1"/>
  <c r="AE21" i="21"/>
  <c r="AJ21" i="21" s="1"/>
  <c r="AC19" i="21"/>
  <c r="AH19" i="21" s="1"/>
  <c r="AA17" i="21"/>
  <c r="AF17" i="21" s="1"/>
  <c r="AB14" i="21"/>
  <c r="AG14" i="21" s="1"/>
  <c r="AD10" i="21"/>
  <c r="AI10" i="21" s="1"/>
  <c r="AA56" i="22"/>
  <c r="AF56" i="22" s="1"/>
  <c r="AA51" i="22"/>
  <c r="AF51" i="22" s="1"/>
  <c r="AB49" i="22"/>
  <c r="AG49" i="22" s="1"/>
  <c r="AC45" i="22"/>
  <c r="AH45" i="22" s="1"/>
  <c r="AB44" i="22"/>
  <c r="AG44" i="22" s="1"/>
  <c r="AC42" i="22"/>
  <c r="AH42" i="22" s="1"/>
  <c r="AB41" i="22"/>
  <c r="AG41" i="22" s="1"/>
  <c r="AD40" i="22"/>
  <c r="AI40" i="22" s="1"/>
  <c r="AE40" i="22"/>
  <c r="AJ40" i="22" s="1"/>
  <c r="AD39" i="22"/>
  <c r="AI39" i="22" s="1"/>
  <c r="AB36" i="22"/>
  <c r="AG36" i="22" s="1"/>
  <c r="AC32" i="22"/>
  <c r="AH32" i="22" s="1"/>
  <c r="AC30" i="22"/>
  <c r="AH30" i="22" s="1"/>
  <c r="H27" i="22" s="1"/>
  <c r="AE24" i="22"/>
  <c r="AJ24" i="22" s="1"/>
  <c r="AE15" i="22"/>
  <c r="AJ15" i="22" s="1"/>
  <c r="AC12" i="22"/>
  <c r="AH12" i="22" s="1"/>
  <c r="AE11" i="22"/>
  <c r="AJ11" i="22" s="1"/>
  <c r="AB46" i="24"/>
  <c r="AG46" i="24" s="1"/>
  <c r="AE46" i="24"/>
  <c r="AJ46" i="24" s="1"/>
  <c r="AA45" i="24"/>
  <c r="AF45" i="24" s="1"/>
  <c r="AD39" i="24"/>
  <c r="AI39" i="24" s="1"/>
  <c r="AE35" i="24"/>
  <c r="AJ35" i="24" s="1"/>
  <c r="J32" i="24" s="1"/>
  <c r="AD35" i="24"/>
  <c r="AI35" i="24" s="1"/>
  <c r="AD15" i="24"/>
  <c r="AI15" i="24" s="1"/>
  <c r="AE15" i="24"/>
  <c r="AJ15" i="24" s="1"/>
  <c r="J12" i="24" s="1"/>
  <c r="AE14" i="24"/>
  <c r="AJ14" i="24" s="1"/>
  <c r="AB14" i="24"/>
  <c r="AG14" i="24" s="1"/>
  <c r="G11" i="24" s="1"/>
  <c r="AB12" i="24"/>
  <c r="AG12" i="24" s="1"/>
  <c r="AE57" i="33"/>
  <c r="AJ57" i="33" s="1"/>
  <c r="AD56" i="33"/>
  <c r="AI56" i="33" s="1"/>
  <c r="AA56" i="33"/>
  <c r="AF56" i="33" s="1"/>
  <c r="AC35" i="33"/>
  <c r="AH35" i="33" s="1"/>
  <c r="AB33" i="33"/>
  <c r="AG33" i="33" s="1"/>
  <c r="AC33" i="33"/>
  <c r="AH33" i="33" s="1"/>
  <c r="AA33" i="33"/>
  <c r="AF33" i="33" s="1"/>
  <c r="AC27" i="33"/>
  <c r="AH27" i="33" s="1"/>
  <c r="AE27" i="33"/>
  <c r="AJ27" i="33" s="1"/>
  <c r="AB49" i="32"/>
  <c r="AG49" i="32" s="1"/>
  <c r="AD49" i="32"/>
  <c r="AI49" i="32" s="1"/>
  <c r="AA20" i="22"/>
  <c r="AF20" i="22" s="1"/>
  <c r="F17" i="22" s="1"/>
  <c r="AD49" i="24"/>
  <c r="AI49" i="24" s="1"/>
  <c r="AH39" i="24"/>
  <c r="AA36" i="24"/>
  <c r="AF36" i="24" s="1"/>
  <c r="F33" i="24" s="1"/>
  <c r="AA25" i="24"/>
  <c r="AF25" i="24" s="1"/>
  <c r="AE25" i="24"/>
  <c r="AJ25" i="24" s="1"/>
  <c r="AD25" i="24"/>
  <c r="AI25" i="24" s="1"/>
  <c r="AB23" i="24"/>
  <c r="AG23" i="24" s="1"/>
  <c r="AC18" i="24"/>
  <c r="AH18" i="24" s="1"/>
  <c r="AD58" i="33"/>
  <c r="AI58" i="33" s="1"/>
  <c r="AA58" i="33"/>
  <c r="AF58" i="33" s="1"/>
  <c r="AC55" i="33"/>
  <c r="AH55" i="33" s="1"/>
  <c r="AB53" i="33"/>
  <c r="AG53" i="33" s="1"/>
  <c r="AA51" i="33"/>
  <c r="AF51" i="33" s="1"/>
  <c r="AE51" i="33"/>
  <c r="AJ51" i="33" s="1"/>
  <c r="AB51" i="33"/>
  <c r="AG51" i="33" s="1"/>
  <c r="AC43" i="33"/>
  <c r="AH43" i="33" s="1"/>
  <c r="AD43" i="33"/>
  <c r="AI43" i="33" s="1"/>
  <c r="AA30" i="33"/>
  <c r="AF30" i="33" s="1"/>
  <c r="AD23" i="33"/>
  <c r="AI23" i="33" s="1"/>
  <c r="I20" i="33" s="1"/>
  <c r="AB23" i="33"/>
  <c r="AG23" i="33" s="1"/>
  <c r="AE20" i="33"/>
  <c r="AJ20" i="33" s="1"/>
  <c r="AA22" i="32"/>
  <c r="AF22" i="32" s="1"/>
  <c r="F19" i="32" s="1"/>
  <c r="AB22" i="32"/>
  <c r="AG22" i="32" s="1"/>
  <c r="G19" i="32" s="1"/>
  <c r="AC26" i="22"/>
  <c r="AH26" i="22" s="1"/>
  <c r="H23" i="22" s="1"/>
  <c r="AB49" i="24"/>
  <c r="AG49" i="24" s="1"/>
  <c r="AC45" i="24"/>
  <c r="AH45" i="24" s="1"/>
  <c r="AB29" i="24"/>
  <c r="AG29" i="24" s="1"/>
  <c r="G26" i="24" s="1"/>
  <c r="AA17" i="24"/>
  <c r="AF17" i="24" s="1"/>
  <c r="AD14" i="24"/>
  <c r="AI14" i="24" s="1"/>
  <c r="I11" i="24" s="1"/>
  <c r="AD11" i="24"/>
  <c r="AI11" i="24" s="1"/>
  <c r="I8" i="24" s="1"/>
  <c r="AA11" i="24"/>
  <c r="AF11" i="24" s="1"/>
  <c r="F10" i="24"/>
  <c r="AB57" i="33"/>
  <c r="AG57" i="33" s="1"/>
  <c r="AA22" i="33"/>
  <c r="AF22" i="33" s="1"/>
  <c r="AE22" i="33"/>
  <c r="AJ22" i="33" s="1"/>
  <c r="AC22" i="33"/>
  <c r="AH22" i="33" s="1"/>
  <c r="AA9" i="33"/>
  <c r="AF9" i="33" s="1"/>
  <c r="F6" i="33" s="1"/>
  <c r="AB9" i="33"/>
  <c r="AG9" i="33" s="1"/>
  <c r="G6" i="33" s="1"/>
  <c r="AC9" i="33"/>
  <c r="AH9" i="33" s="1"/>
  <c r="AD9" i="33"/>
  <c r="AI9" i="33" s="1"/>
  <c r="AA52" i="32"/>
  <c r="AF52" i="32" s="1"/>
  <c r="AE26" i="24"/>
  <c r="AJ26" i="24" s="1"/>
  <c r="AD23" i="24"/>
  <c r="AI23" i="24" s="1"/>
  <c r="AC23" i="24"/>
  <c r="AH23" i="24" s="1"/>
  <c r="AE21" i="24"/>
  <c r="AJ21" i="24" s="1"/>
  <c r="AB13" i="24"/>
  <c r="AG13" i="24" s="1"/>
  <c r="AC13" i="24"/>
  <c r="AH13" i="24" s="1"/>
  <c r="AD13" i="24"/>
  <c r="AI13" i="24" s="1"/>
  <c r="AA9" i="24"/>
  <c r="AF9" i="24" s="1"/>
  <c r="AE9" i="24"/>
  <c r="AJ9" i="24" s="1"/>
  <c r="AE54" i="33"/>
  <c r="AJ54" i="33" s="1"/>
  <c r="AC52" i="33"/>
  <c r="AH52" i="33" s="1"/>
  <c r="AA52" i="33"/>
  <c r="AF52" i="33" s="1"/>
  <c r="AK51" i="33" s="1"/>
  <c r="AA27" i="32"/>
  <c r="AF27" i="32" s="1"/>
  <c r="AE27" i="32"/>
  <c r="AJ27" i="32" s="1"/>
  <c r="AB27" i="32"/>
  <c r="AG27" i="32" s="1"/>
  <c r="AC27" i="32"/>
  <c r="AH27" i="32" s="1"/>
  <c r="AE14" i="32"/>
  <c r="AJ14" i="32" s="1"/>
  <c r="J11" i="32" s="1"/>
  <c r="AB14" i="32"/>
  <c r="AG14" i="32" s="1"/>
  <c r="G11" i="32" s="1"/>
  <c r="AC14" i="32"/>
  <c r="AH14" i="32" s="1"/>
  <c r="AD14" i="32"/>
  <c r="AI14" i="32" s="1"/>
  <c r="AB46" i="32"/>
  <c r="AG46" i="32" s="1"/>
  <c r="AL46" i="32" s="1"/>
  <c r="AA45" i="32"/>
  <c r="AF45" i="32" s="1"/>
  <c r="AE45" i="32"/>
  <c r="AJ45" i="32" s="1"/>
  <c r="AC43" i="32"/>
  <c r="AH43" i="32" s="1"/>
  <c r="AD43" i="32"/>
  <c r="AI43" i="32" s="1"/>
  <c r="AC42" i="32"/>
  <c r="AH42" i="32" s="1"/>
  <c r="AA41" i="32"/>
  <c r="AF41" i="32" s="1"/>
  <c r="AE41" i="32"/>
  <c r="AJ41" i="32" s="1"/>
  <c r="AB41" i="32"/>
  <c r="AG41" i="32" s="1"/>
  <c r="AD36" i="32"/>
  <c r="AI36" i="32" s="1"/>
  <c r="AA31" i="34"/>
  <c r="AF31" i="34" s="1"/>
  <c r="F28" i="34" s="1"/>
  <c r="AB31" i="34"/>
  <c r="AG31" i="34" s="1"/>
  <c r="AD31" i="34"/>
  <c r="AI31" i="34" s="1"/>
  <c r="AA46" i="35"/>
  <c r="AF46" i="35" s="1"/>
  <c r="AK45" i="35" s="1"/>
  <c r="AA40" i="35"/>
  <c r="AF40" i="35" s="1"/>
  <c r="AE40" i="35"/>
  <c r="AJ40" i="35" s="1"/>
  <c r="AD30" i="35"/>
  <c r="AI30" i="35" s="1"/>
  <c r="AA30" i="35"/>
  <c r="AF30" i="35" s="1"/>
  <c r="AE30" i="35"/>
  <c r="AJ30" i="35" s="1"/>
  <c r="AC30" i="35"/>
  <c r="AH30" i="35" s="1"/>
  <c r="AD24" i="35"/>
  <c r="AI24" i="35" s="1"/>
  <c r="AE19" i="35"/>
  <c r="AJ19" i="35" s="1"/>
  <c r="AB38" i="36"/>
  <c r="AG38" i="36" s="1"/>
  <c r="AA32" i="36"/>
  <c r="AF32" i="36" s="1"/>
  <c r="AE32" i="36"/>
  <c r="AJ32" i="36" s="1"/>
  <c r="AB32" i="36"/>
  <c r="AG32" i="36" s="1"/>
  <c r="AC32" i="36"/>
  <c r="AH32" i="36" s="1"/>
  <c r="AA30" i="36"/>
  <c r="AF30" i="36" s="1"/>
  <c r="AE30" i="36"/>
  <c r="AJ30" i="36" s="1"/>
  <c r="AD30" i="36"/>
  <c r="AI30" i="36" s="1"/>
  <c r="AA28" i="36"/>
  <c r="AF28" i="36" s="1"/>
  <c r="AB28" i="36"/>
  <c r="AG28" i="36" s="1"/>
  <c r="G25" i="36" s="1"/>
  <c r="AC28" i="36"/>
  <c r="AH28" i="36" s="1"/>
  <c r="AD28" i="36"/>
  <c r="AI28" i="36" s="1"/>
  <c r="AC16" i="36"/>
  <c r="AH16" i="36" s="1"/>
  <c r="AC50" i="37"/>
  <c r="AH50" i="37" s="1"/>
  <c r="AD50" i="37"/>
  <c r="AI50" i="37" s="1"/>
  <c r="AC28" i="37"/>
  <c r="AH28" i="37" s="1"/>
  <c r="H25" i="37" s="1"/>
  <c r="AA26" i="38"/>
  <c r="AF26" i="38" s="1"/>
  <c r="AD36" i="33"/>
  <c r="AI36" i="33" s="1"/>
  <c r="AA36" i="33"/>
  <c r="AF36" i="33" s="1"/>
  <c r="AE36" i="33"/>
  <c r="AJ36" i="33" s="1"/>
  <c r="J33" i="33" s="1"/>
  <c r="AD31" i="33"/>
  <c r="AI31" i="33"/>
  <c r="AA31" i="33"/>
  <c r="AF31" i="33" s="1"/>
  <c r="AE31" i="33"/>
  <c r="AJ31" i="33" s="1"/>
  <c r="AC24" i="33"/>
  <c r="AH24" i="33" s="1"/>
  <c r="AD21" i="33"/>
  <c r="AI21" i="33" s="1"/>
  <c r="AC19" i="33"/>
  <c r="AH19" i="33" s="1"/>
  <c r="H16" i="33" s="1"/>
  <c r="AD19" i="33"/>
  <c r="AI19" i="33" s="1"/>
  <c r="AB16" i="33"/>
  <c r="AG16" i="33" s="1"/>
  <c r="AD51" i="32"/>
  <c r="AI51" i="32" s="1"/>
  <c r="AC50" i="32"/>
  <c r="AH50" i="32" s="1"/>
  <c r="AD48" i="32"/>
  <c r="AI48" i="32" s="1"/>
  <c r="AA48" i="32"/>
  <c r="AF48" i="32" s="1"/>
  <c r="AA47" i="32"/>
  <c r="AF47" i="32" s="1"/>
  <c r="AE47" i="32"/>
  <c r="AJ47" i="32" s="1"/>
  <c r="AE46" i="32"/>
  <c r="AJ46" i="32" s="1"/>
  <c r="AC39" i="32"/>
  <c r="AH39" i="32" s="1"/>
  <c r="AD39" i="32"/>
  <c r="AI39" i="32" s="1"/>
  <c r="J36" i="32"/>
  <c r="AJ35" i="32"/>
  <c r="AD34" i="32"/>
  <c r="AI34" i="32" s="1"/>
  <c r="AE34" i="32"/>
  <c r="AJ34" i="32" s="1"/>
  <c r="AE31" i="32"/>
  <c r="AJ31" i="32" s="1"/>
  <c r="J28" i="32" s="1"/>
  <c r="I15" i="32"/>
  <c r="AB58" i="34"/>
  <c r="AG58" i="34" s="1"/>
  <c r="AD58" i="34"/>
  <c r="AI58" i="34" s="1"/>
  <c r="AA58" i="34"/>
  <c r="AF58" i="34" s="1"/>
  <c r="AA53" i="34"/>
  <c r="AF53" i="34" s="1"/>
  <c r="AA40" i="34"/>
  <c r="AF40" i="34" s="1"/>
  <c r="AK40" i="34" s="1"/>
  <c r="AC38" i="34"/>
  <c r="AH38" i="34" s="1"/>
  <c r="H35" i="34" s="1"/>
  <c r="AA38" i="34"/>
  <c r="AF38" i="34" s="1"/>
  <c r="F35" i="34" s="1"/>
  <c r="AB38" i="34"/>
  <c r="AG38" i="34" s="1"/>
  <c r="G35" i="34" s="1"/>
  <c r="AD38" i="34"/>
  <c r="AI38" i="34" s="1"/>
  <c r="I35" i="34" s="1"/>
  <c r="AD35" i="34"/>
  <c r="AI35" i="34" s="1"/>
  <c r="AA35" i="34"/>
  <c r="AF35" i="34" s="1"/>
  <c r="AC35" i="34"/>
  <c r="AH35" i="34" s="1"/>
  <c r="H32" i="34" s="1"/>
  <c r="AE24" i="34"/>
  <c r="AJ24" i="34" s="1"/>
  <c r="AB24" i="34"/>
  <c r="AG24" i="34" s="1"/>
  <c r="G21" i="34" s="1"/>
  <c r="AC24" i="34"/>
  <c r="AH24" i="34" s="1"/>
  <c r="AB22" i="34"/>
  <c r="AG22" i="34" s="1"/>
  <c r="AE22" i="34"/>
  <c r="AJ22" i="34" s="1"/>
  <c r="AA22" i="34"/>
  <c r="AF22" i="34" s="1"/>
  <c r="F19" i="34" s="1"/>
  <c r="AD21" i="34"/>
  <c r="AI21" i="34" s="1"/>
  <c r="I18" i="34" s="1"/>
  <c r="AD56" i="35"/>
  <c r="AI56" i="35" s="1"/>
  <c r="AD43" i="35"/>
  <c r="AI43" i="35" s="1"/>
  <c r="AA43" i="35"/>
  <c r="AF43" i="35"/>
  <c r="AB43" i="35"/>
  <c r="AG43" i="35" s="1"/>
  <c r="AC43" i="35"/>
  <c r="AH43" i="35" s="1"/>
  <c r="AA41" i="35"/>
  <c r="AF41" i="35" s="1"/>
  <c r="AE41" i="35"/>
  <c r="AJ41" i="35" s="1"/>
  <c r="AB41" i="35"/>
  <c r="AG41" i="35" s="1"/>
  <c r="AD41" i="35"/>
  <c r="AI41" i="35" s="1"/>
  <c r="AD38" i="35"/>
  <c r="AI38" i="35" s="1"/>
  <c r="AA38" i="35"/>
  <c r="AF38" i="35" s="1"/>
  <c r="AB38" i="35"/>
  <c r="AG38" i="35" s="1"/>
  <c r="AC38" i="35"/>
  <c r="AH38" i="35" s="1"/>
  <c r="AE31" i="35"/>
  <c r="AJ31" i="35" s="1"/>
  <c r="AA25" i="35"/>
  <c r="AF25" i="35" s="1"/>
  <c r="F22" i="35" s="1"/>
  <c r="AE25" i="35"/>
  <c r="AJ25" i="35" s="1"/>
  <c r="AA21" i="35"/>
  <c r="AF21" i="35" s="1"/>
  <c r="AB21" i="35"/>
  <c r="AG21" i="35" s="1"/>
  <c r="AD15" i="35"/>
  <c r="AI15" i="35" s="1"/>
  <c r="AB14" i="35"/>
  <c r="AG14" i="35" s="1"/>
  <c r="AC14" i="35"/>
  <c r="AH14" i="35" s="1"/>
  <c r="H11" i="35" s="1"/>
  <c r="AD14" i="35"/>
  <c r="AI14" i="35" s="1"/>
  <c r="AE14" i="35"/>
  <c r="AJ14" i="35" s="1"/>
  <c r="AB53" i="36"/>
  <c r="AG53" i="36" s="1"/>
  <c r="AC53" i="36"/>
  <c r="AH53" i="36" s="1"/>
  <c r="AD53" i="36"/>
  <c r="AI53" i="36" s="1"/>
  <c r="AA37" i="36"/>
  <c r="AF37" i="36"/>
  <c r="F34" i="36" s="1"/>
  <c r="AE37" i="36"/>
  <c r="AJ37" i="36" s="1"/>
  <c r="AB37" i="36"/>
  <c r="AG37" i="36" s="1"/>
  <c r="AC37" i="36"/>
  <c r="AH37" i="36" s="1"/>
  <c r="AD56" i="37"/>
  <c r="AI56" i="37" s="1"/>
  <c r="AA56" i="37"/>
  <c r="AF56" i="37" s="1"/>
  <c r="AB56" i="37"/>
  <c r="AG56" i="37" s="1"/>
  <c r="AE56" i="37"/>
  <c r="AJ56" i="37" s="1"/>
  <c r="AD14" i="33"/>
  <c r="AI14" i="33" s="1"/>
  <c r="AE14" i="33"/>
  <c r="AJ14" i="33" s="1"/>
  <c r="AA12" i="33"/>
  <c r="AF12" i="33" s="1"/>
  <c r="AD58" i="32"/>
  <c r="AI58" i="32" s="1"/>
  <c r="AA58" i="32"/>
  <c r="AF58" i="32" s="1"/>
  <c r="AA57" i="32"/>
  <c r="AF57" i="32" s="1"/>
  <c r="AK56" i="32" s="1"/>
  <c r="AJ57" i="32"/>
  <c r="AD56" i="32"/>
  <c r="AI56" i="32" s="1"/>
  <c r="AA56" i="32"/>
  <c r="AF56" i="32" s="1"/>
  <c r="AE56" i="32"/>
  <c r="AJ56" i="32" s="1"/>
  <c r="AD55" i="32"/>
  <c r="AI55" i="32" s="1"/>
  <c r="AA55" i="32"/>
  <c r="AF55" i="32" s="1"/>
  <c r="AE55" i="32"/>
  <c r="AJ55" i="32" s="1"/>
  <c r="AC54" i="32"/>
  <c r="AH54" i="32" s="1"/>
  <c r="AD54" i="32"/>
  <c r="AI54" i="32"/>
  <c r="AD46" i="32"/>
  <c r="AI46" i="32"/>
  <c r="AD45" i="32"/>
  <c r="AI45" i="32" s="1"/>
  <c r="AG43" i="32"/>
  <c r="AD41" i="32"/>
  <c r="AI41" i="32" s="1"/>
  <c r="AA32" i="32"/>
  <c r="AF32" i="32" s="1"/>
  <c r="F29" i="32" s="1"/>
  <c r="AE32" i="32"/>
  <c r="AJ32" i="32"/>
  <c r="J29" i="32" s="1"/>
  <c r="AB32" i="32"/>
  <c r="AG32" i="32" s="1"/>
  <c r="AD31" i="32"/>
  <c r="AI31" i="32" s="1"/>
  <c r="AC28" i="32"/>
  <c r="AH28" i="32" s="1"/>
  <c r="AD28" i="32"/>
  <c r="AI28" i="32" s="1"/>
  <c r="I25" i="32" s="1"/>
  <c r="AD26" i="32"/>
  <c r="AI26" i="32" s="1"/>
  <c r="AA18" i="32"/>
  <c r="AF18" i="32" s="1"/>
  <c r="AK17" i="32" s="1"/>
  <c r="AB18" i="32"/>
  <c r="AG18" i="32" s="1"/>
  <c r="AC18" i="32"/>
  <c r="AH18" i="32" s="1"/>
  <c r="H15" i="32" s="1"/>
  <c r="AA16" i="32"/>
  <c r="AF16" i="32" s="1"/>
  <c r="AE16" i="32"/>
  <c r="AJ16" i="32" s="1"/>
  <c r="J13" i="32" s="1"/>
  <c r="AB16" i="32"/>
  <c r="AG16" i="32" s="1"/>
  <c r="AA12" i="32"/>
  <c r="AF12" i="32" s="1"/>
  <c r="AE12" i="32"/>
  <c r="AJ12" i="32" s="1"/>
  <c r="AB12" i="32"/>
  <c r="AG12" i="32" s="1"/>
  <c r="G9" i="32" s="1"/>
  <c r="AC12" i="32"/>
  <c r="AH12" i="32" s="1"/>
  <c r="AA10" i="32"/>
  <c r="AF10" i="32" s="1"/>
  <c r="AE10" i="32"/>
  <c r="AJ10" i="32" s="1"/>
  <c r="AC10" i="32"/>
  <c r="AH10" i="32" s="1"/>
  <c r="H7" i="32" s="1"/>
  <c r="AC55" i="34"/>
  <c r="AH55" i="34" s="1"/>
  <c r="AA55" i="34"/>
  <c r="AF55" i="34" s="1"/>
  <c r="AD55" i="34"/>
  <c r="AI55" i="34" s="1"/>
  <c r="AE54" i="34"/>
  <c r="AJ54" i="34" s="1"/>
  <c r="AO54" i="34" s="1"/>
  <c r="AB54" i="34"/>
  <c r="AG54" i="34" s="1"/>
  <c r="AC54" i="34"/>
  <c r="AH54" i="34" s="1"/>
  <c r="AA42" i="34"/>
  <c r="AF42" i="34" s="1"/>
  <c r="AJ42" i="34"/>
  <c r="AB42" i="34"/>
  <c r="AG42" i="34" s="1"/>
  <c r="AC42" i="34"/>
  <c r="AH42" i="34" s="1"/>
  <c r="AD41" i="34"/>
  <c r="AI41" i="34" s="1"/>
  <c r="AA41" i="34"/>
  <c r="AF41" i="34" s="1"/>
  <c r="AB41" i="34"/>
  <c r="AG41" i="34" s="1"/>
  <c r="AE30" i="34"/>
  <c r="AJ30" i="34" s="1"/>
  <c r="AA30" i="34"/>
  <c r="AF30" i="34" s="1"/>
  <c r="AC30" i="34"/>
  <c r="AH30" i="34" s="1"/>
  <c r="AC29" i="34"/>
  <c r="AH29" i="34" s="1"/>
  <c r="H26" i="34" s="1"/>
  <c r="AA11" i="34"/>
  <c r="AF11" i="34" s="1"/>
  <c r="AE11" i="34"/>
  <c r="AJ11" i="34" s="1"/>
  <c r="AB11" i="34"/>
  <c r="AG11" i="34" s="1"/>
  <c r="AD11" i="34"/>
  <c r="AI11" i="34" s="1"/>
  <c r="AD51" i="35"/>
  <c r="AI51" i="35" s="1"/>
  <c r="AB51" i="35"/>
  <c r="AG51" i="35" s="1"/>
  <c r="AB28" i="35"/>
  <c r="AG28" i="35" s="1"/>
  <c r="AC17" i="35"/>
  <c r="AH17" i="35" s="1"/>
  <c r="H14" i="35" s="1"/>
  <c r="AA17" i="35"/>
  <c r="AF17" i="35" s="1"/>
  <c r="F14" i="35" s="1"/>
  <c r="AC58" i="36"/>
  <c r="AH58" i="36" s="1"/>
  <c r="AD58" i="36"/>
  <c r="AI58" i="36" s="1"/>
  <c r="AB36" i="36"/>
  <c r="AG36" i="36" s="1"/>
  <c r="G33" i="36" s="1"/>
  <c r="AE36" i="36"/>
  <c r="AJ36" i="36" s="1"/>
  <c r="J33" i="36" s="1"/>
  <c r="AA36" i="36"/>
  <c r="AF36" i="36"/>
  <c r="AD36" i="36"/>
  <c r="AI36" i="36" s="1"/>
  <c r="AA33" i="36"/>
  <c r="AF33" i="36" s="1"/>
  <c r="AB33" i="36"/>
  <c r="AG33" i="36" s="1"/>
  <c r="AD29" i="36"/>
  <c r="AI29" i="36" s="1"/>
  <c r="I26" i="36" s="1"/>
  <c r="AB19" i="36"/>
  <c r="AG19" i="36" s="1"/>
  <c r="AC19" i="36"/>
  <c r="AH19" i="36" s="1"/>
  <c r="AD19" i="36"/>
  <c r="AI19" i="36" s="1"/>
  <c r="I16" i="36" s="1"/>
  <c r="AE19" i="36"/>
  <c r="AJ19" i="36" s="1"/>
  <c r="AC50" i="33"/>
  <c r="AH50" i="33" s="1"/>
  <c r="AD50" i="33"/>
  <c r="AI50" i="33" s="1"/>
  <c r="AB48" i="33"/>
  <c r="AG48" i="33" s="1"/>
  <c r="AC48" i="33"/>
  <c r="AH48" i="33" s="1"/>
  <c r="AA47" i="33"/>
  <c r="AF47" i="33" s="1"/>
  <c r="AC45" i="33"/>
  <c r="AH45" i="33" s="1"/>
  <c r="AD45" i="33"/>
  <c r="AI45" i="33" s="1"/>
  <c r="AC42" i="33"/>
  <c r="AH42" i="33" s="1"/>
  <c r="AB41" i="33"/>
  <c r="AG41" i="33" s="1"/>
  <c r="AD40" i="33"/>
  <c r="AI40" i="33" s="1"/>
  <c r="AA40" i="33"/>
  <c r="AF40" i="33" s="1"/>
  <c r="AE40" i="33"/>
  <c r="AJ40" i="33" s="1"/>
  <c r="AC32" i="33"/>
  <c r="AH32" i="33" s="1"/>
  <c r="AB29" i="33"/>
  <c r="AG29" i="33" s="1"/>
  <c r="G26" i="33" s="1"/>
  <c r="G28" i="33"/>
  <c r="AD24" i="33"/>
  <c r="AI24" i="33" s="1"/>
  <c r="AB19" i="33"/>
  <c r="AG19" i="33" s="1"/>
  <c r="AD16" i="33"/>
  <c r="AI16" i="33" s="1"/>
  <c r="AB13" i="33"/>
  <c r="AG13" i="33"/>
  <c r="G10" i="33" s="1"/>
  <c r="AC13" i="33"/>
  <c r="AH13" i="33" s="1"/>
  <c r="H10" i="33" s="1"/>
  <c r="AE54" i="32"/>
  <c r="AJ54" i="32" s="1"/>
  <c r="AD50" i="32"/>
  <c r="AI50" i="32" s="1"/>
  <c r="AC48" i="32"/>
  <c r="AH48" i="32" s="1"/>
  <c r="AC47" i="32"/>
  <c r="AH47" i="32" s="1"/>
  <c r="AA46" i="32"/>
  <c r="AF46" i="32" s="1"/>
  <c r="AC45" i="32"/>
  <c r="AH45" i="32" s="1"/>
  <c r="AA43" i="32"/>
  <c r="AF43" i="32" s="1"/>
  <c r="AC40" i="32"/>
  <c r="AH40" i="32" s="1"/>
  <c r="AB39" i="32"/>
  <c r="AG39" i="32" s="1"/>
  <c r="AD38" i="32"/>
  <c r="AI38" i="32" s="1"/>
  <c r="AC37" i="32"/>
  <c r="AH37" i="32" s="1"/>
  <c r="AC35" i="32"/>
  <c r="AH35" i="32" s="1"/>
  <c r="H32" i="32" s="1"/>
  <c r="AC34" i="32"/>
  <c r="AH34" i="32" s="1"/>
  <c r="AD30" i="32"/>
  <c r="AI30" i="32"/>
  <c r="AA30" i="32"/>
  <c r="AF30" i="32" s="1"/>
  <c r="AE30" i="32"/>
  <c r="AJ30" i="32" s="1"/>
  <c r="AE26" i="32"/>
  <c r="AJ26" i="32" s="1"/>
  <c r="J23" i="32" s="1"/>
  <c r="AC25" i="32"/>
  <c r="AH25" i="32" s="1"/>
  <c r="AD25" i="32"/>
  <c r="AI25" i="32" s="1"/>
  <c r="I22" i="32" s="1"/>
  <c r="AC47" i="34"/>
  <c r="AH47" i="34" s="1"/>
  <c r="AE31" i="34"/>
  <c r="AJ31" i="34" s="1"/>
  <c r="J28" i="34" s="1"/>
  <c r="AA20" i="34"/>
  <c r="AF20" i="34" s="1"/>
  <c r="AE20" i="34"/>
  <c r="AJ20" i="34"/>
  <c r="AD20" i="34"/>
  <c r="AI20" i="34" s="1"/>
  <c r="AA18" i="34"/>
  <c r="AF18" i="34" s="1"/>
  <c r="AD18" i="34"/>
  <c r="AI18" i="34" s="1"/>
  <c r="I15" i="34" s="1"/>
  <c r="AA17" i="34"/>
  <c r="AF17" i="34" s="1"/>
  <c r="F14" i="34" s="1"/>
  <c r="AE17" i="34"/>
  <c r="AJ17" i="34" s="1"/>
  <c r="AB17" i="34"/>
  <c r="AG17" i="34" s="1"/>
  <c r="AA12" i="34"/>
  <c r="AF12" i="34" s="1"/>
  <c r="F9" i="34" s="1"/>
  <c r="AB12" i="34"/>
  <c r="AG12" i="34" s="1"/>
  <c r="G9" i="34" s="1"/>
  <c r="AC12" i="34"/>
  <c r="AH12" i="34" s="1"/>
  <c r="H9" i="34" s="1"/>
  <c r="AD12" i="34"/>
  <c r="AI12" i="34" s="1"/>
  <c r="AB37" i="35"/>
  <c r="AG37" i="35" s="1"/>
  <c r="G34" i="35" s="1"/>
  <c r="AE37" i="35"/>
  <c r="AJ37" i="35" s="1"/>
  <c r="J34" i="35" s="1"/>
  <c r="AD29" i="35"/>
  <c r="AI29" i="35" s="1"/>
  <c r="AE29" i="35"/>
  <c r="AJ29" i="35" s="1"/>
  <c r="AB29" i="35"/>
  <c r="AG29" i="35" s="1"/>
  <c r="AL28" i="35" s="1"/>
  <c r="AC29" i="35"/>
  <c r="AH29" i="35" s="1"/>
  <c r="AM29" i="35" s="1"/>
  <c r="AA23" i="35"/>
  <c r="AF23" i="35" s="1"/>
  <c r="AB23" i="35"/>
  <c r="AG23" i="35" s="1"/>
  <c r="AB17" i="36"/>
  <c r="AG17" i="36" s="1"/>
  <c r="AA17" i="36"/>
  <c r="AF17" i="36" s="1"/>
  <c r="AC17" i="36"/>
  <c r="AH17" i="36" s="1"/>
  <c r="AE17" i="36"/>
  <c r="AJ17" i="36" s="1"/>
  <c r="AD53" i="37"/>
  <c r="AI53" i="37" s="1"/>
  <c r="AA53" i="37"/>
  <c r="AF53" i="37" s="1"/>
  <c r="AB53" i="37"/>
  <c r="AG53" i="37" s="1"/>
  <c r="AC53" i="37"/>
  <c r="AH53" i="37" s="1"/>
  <c r="AA46" i="37"/>
  <c r="AF46" i="37"/>
  <c r="AE46" i="37"/>
  <c r="AJ46" i="37" s="1"/>
  <c r="AO46" i="37" s="1"/>
  <c r="AB46" i="37"/>
  <c r="AG46" i="37" s="1"/>
  <c r="AL46" i="37" s="1"/>
  <c r="AD46" i="37"/>
  <c r="AI46" i="37" s="1"/>
  <c r="AE39" i="34"/>
  <c r="AJ39" i="34" s="1"/>
  <c r="AA33" i="34"/>
  <c r="AF33" i="34" s="1"/>
  <c r="AC15" i="34"/>
  <c r="AH15" i="34" s="1"/>
  <c r="AD15" i="34"/>
  <c r="AI15" i="34" s="1"/>
  <c r="AC52" i="35"/>
  <c r="AH52" i="35" s="1"/>
  <c r="AM52" i="35" s="1"/>
  <c r="AC48" i="35"/>
  <c r="AH48" i="35"/>
  <c r="AD48" i="35"/>
  <c r="AI48" i="35" s="1"/>
  <c r="AC45" i="35"/>
  <c r="AH45" i="35" s="1"/>
  <c r="AC44" i="35"/>
  <c r="AH44" i="35" s="1"/>
  <c r="AD44" i="35"/>
  <c r="AI44" i="35" s="1"/>
  <c r="AC39" i="35"/>
  <c r="AH39" i="35" s="1"/>
  <c r="AD39" i="35"/>
  <c r="AI39" i="35"/>
  <c r="AA22" i="35"/>
  <c r="AF22" i="35" s="1"/>
  <c r="AE22" i="35"/>
  <c r="AJ22" i="35" s="1"/>
  <c r="AB22" i="35"/>
  <c r="AG22" i="35" s="1"/>
  <c r="AA13" i="35"/>
  <c r="AF13" i="35" s="1"/>
  <c r="F10" i="35" s="1"/>
  <c r="AB13" i="35"/>
  <c r="AG13" i="35" s="1"/>
  <c r="AA48" i="36"/>
  <c r="AF48" i="36" s="1"/>
  <c r="AD48" i="36"/>
  <c r="AI48" i="36" s="1"/>
  <c r="AB48" i="36"/>
  <c r="AG48" i="36" s="1"/>
  <c r="AB44" i="36"/>
  <c r="AG44" i="36" s="1"/>
  <c r="AD44" i="36"/>
  <c r="AI44" i="36" s="1"/>
  <c r="AE44" i="36"/>
  <c r="AJ44" i="36" s="1"/>
  <c r="AO44" i="36" s="1"/>
  <c r="AE25" i="36"/>
  <c r="AJ25" i="36" s="1"/>
  <c r="AA25" i="36"/>
  <c r="AF25" i="36" s="1"/>
  <c r="F22" i="36" s="1"/>
  <c r="AC25" i="36"/>
  <c r="AH25" i="36" s="1"/>
  <c r="H22" i="36" s="1"/>
  <c r="AA15" i="36"/>
  <c r="AF15" i="36" s="1"/>
  <c r="AC15" i="36"/>
  <c r="AH15" i="36" s="1"/>
  <c r="H12" i="36" s="1"/>
  <c r="AD15" i="36"/>
  <c r="AI15" i="36" s="1"/>
  <c r="AB57" i="37"/>
  <c r="AG57" i="37" s="1"/>
  <c r="AC57" i="37"/>
  <c r="AH57" i="37" s="1"/>
  <c r="AA57" i="37"/>
  <c r="AF57" i="37" s="1"/>
  <c r="AK57" i="37" s="1"/>
  <c r="AE57" i="37"/>
  <c r="AJ57" i="37" s="1"/>
  <c r="AE54" i="37"/>
  <c r="AJ54" i="37" s="1"/>
  <c r="AB54" i="37"/>
  <c r="AG54" i="37"/>
  <c r="AC54" i="37"/>
  <c r="AH54" i="37" s="1"/>
  <c r="AD54" i="37"/>
  <c r="AI54" i="37" s="1"/>
  <c r="AC38" i="37"/>
  <c r="AH38" i="37" s="1"/>
  <c r="AC35" i="37"/>
  <c r="AH35" i="37"/>
  <c r="AE24" i="37"/>
  <c r="AJ24" i="37" s="1"/>
  <c r="AB24" i="37"/>
  <c r="AG24" i="37" s="1"/>
  <c r="AC24" i="37"/>
  <c r="AH24" i="37" s="1"/>
  <c r="AD24" i="37"/>
  <c r="AI24" i="37" s="1"/>
  <c r="AA21" i="37"/>
  <c r="AF21" i="37" s="1"/>
  <c r="AB21" i="37"/>
  <c r="AG21" i="37" s="1"/>
  <c r="G18" i="37" s="1"/>
  <c r="AB58" i="40"/>
  <c r="AG58" i="40" s="1"/>
  <c r="AC58" i="40"/>
  <c r="AH58" i="40" s="1"/>
  <c r="AD58" i="40"/>
  <c r="AI58" i="40" s="1"/>
  <c r="AA58" i="40"/>
  <c r="AF58" i="40" s="1"/>
  <c r="AC54" i="40"/>
  <c r="AH54" i="40" s="1"/>
  <c r="AD54" i="40"/>
  <c r="AI54" i="40" s="1"/>
  <c r="AE54" i="40"/>
  <c r="AJ54" i="40" s="1"/>
  <c r="AB54" i="40"/>
  <c r="AG54" i="40" s="1"/>
  <c r="F14" i="32"/>
  <c r="F10" i="32"/>
  <c r="I7" i="32"/>
  <c r="AC57" i="34"/>
  <c r="AH57" i="34" s="1"/>
  <c r="AM57" i="34" s="1"/>
  <c r="AD51" i="34"/>
  <c r="AI51" i="34" s="1"/>
  <c r="AC48" i="34"/>
  <c r="AH48" i="34" s="1"/>
  <c r="AD39" i="34"/>
  <c r="AI39" i="34" s="1"/>
  <c r="AD33" i="34"/>
  <c r="AI33" i="34" s="1"/>
  <c r="AD23" i="34"/>
  <c r="AI23" i="34" s="1"/>
  <c r="AN23" i="34" s="1"/>
  <c r="AE15" i="34"/>
  <c r="AJ15" i="34" s="1"/>
  <c r="AD14" i="34"/>
  <c r="AI14" i="34" s="1"/>
  <c r="AE14" i="34"/>
  <c r="AJ14" i="34" s="1"/>
  <c r="AA57" i="35"/>
  <c r="AF57" i="35" s="1"/>
  <c r="AE57" i="35"/>
  <c r="AJ57" i="35" s="1"/>
  <c r="AC53" i="35"/>
  <c r="AH53" i="35" s="1"/>
  <c r="AE45" i="35"/>
  <c r="AJ45" i="35" s="1"/>
  <c r="AE39" i="35"/>
  <c r="AJ39" i="35" s="1"/>
  <c r="AE36" i="35"/>
  <c r="AJ36" i="35" s="1"/>
  <c r="AC27" i="35"/>
  <c r="AH27" i="35" s="1"/>
  <c r="AE16" i="35"/>
  <c r="AJ16" i="35"/>
  <c r="AD11" i="35"/>
  <c r="AI11" i="35" s="1"/>
  <c r="I8" i="35" s="1"/>
  <c r="AE11" i="35"/>
  <c r="AJ11" i="35" s="1"/>
  <c r="J8" i="35" s="1"/>
  <c r="AD10" i="35"/>
  <c r="AI10" i="35" s="1"/>
  <c r="I7" i="35" s="1"/>
  <c r="AE46" i="36"/>
  <c r="AJ46" i="36" s="1"/>
  <c r="AD46" i="36"/>
  <c r="AI46" i="36" s="1"/>
  <c r="AD45" i="36"/>
  <c r="AI45" i="36" s="1"/>
  <c r="AA45" i="36"/>
  <c r="AF45" i="36" s="1"/>
  <c r="AC45" i="36"/>
  <c r="AH45" i="36" s="1"/>
  <c r="AE41" i="36"/>
  <c r="AJ41" i="36" s="1"/>
  <c r="AA41" i="36"/>
  <c r="AF41" i="36" s="1"/>
  <c r="AB22" i="36"/>
  <c r="AG22" i="36" s="1"/>
  <c r="AC22" i="36"/>
  <c r="AH22" i="36" s="1"/>
  <c r="AC12" i="36"/>
  <c r="AH12" i="36" s="1"/>
  <c r="AD12" i="36"/>
  <c r="AI12" i="36" s="1"/>
  <c r="I9" i="36" s="1"/>
  <c r="AE52" i="37"/>
  <c r="AJ52" i="37" s="1"/>
  <c r="AC52" i="37"/>
  <c r="AH52" i="37" s="1"/>
  <c r="AE39" i="37"/>
  <c r="AJ39" i="37" s="1"/>
  <c r="AB39" i="37"/>
  <c r="AG39" i="37" s="1"/>
  <c r="AC39" i="37"/>
  <c r="AH39" i="37" s="1"/>
  <c r="AD39" i="37"/>
  <c r="AI39" i="37" s="1"/>
  <c r="AD36" i="37"/>
  <c r="AI36" i="37"/>
  <c r="AA36" i="37"/>
  <c r="AF36" i="37" s="1"/>
  <c r="AE36" i="37"/>
  <c r="AJ36" i="37" s="1"/>
  <c r="J33" i="37" s="1"/>
  <c r="AB36" i="37"/>
  <c r="AG36" i="37" s="1"/>
  <c r="AA27" i="38"/>
  <c r="AF27" i="38" s="1"/>
  <c r="AB57" i="34"/>
  <c r="AG57" i="34" s="1"/>
  <c r="AB56" i="34"/>
  <c r="AG56" i="34" s="1"/>
  <c r="AC39" i="34"/>
  <c r="AH39" i="34" s="1"/>
  <c r="AG37" i="34"/>
  <c r="AC33" i="34"/>
  <c r="AH33" i="34" s="1"/>
  <c r="AC23" i="34"/>
  <c r="AH23" i="34" s="1"/>
  <c r="AC10" i="34"/>
  <c r="AH10" i="34" s="1"/>
  <c r="H7" i="34" s="1"/>
  <c r="AD10" i="34"/>
  <c r="AI10" i="34" s="1"/>
  <c r="I7" i="34" s="1"/>
  <c r="AB9" i="34"/>
  <c r="AG9" i="34" s="1"/>
  <c r="G6" i="34" s="1"/>
  <c r="AC9" i="34"/>
  <c r="AH9" i="34" s="1"/>
  <c r="AC55" i="35"/>
  <c r="AH55" i="35" s="1"/>
  <c r="AC54" i="35"/>
  <c r="AH54" i="35" s="1"/>
  <c r="AD54" i="35"/>
  <c r="AI54" i="35" s="1"/>
  <c r="AB48" i="35"/>
  <c r="AG48" i="35" s="1"/>
  <c r="AD45" i="35"/>
  <c r="AI45" i="35" s="1"/>
  <c r="AB44" i="35"/>
  <c r="AG44" i="35" s="1"/>
  <c r="AB39" i="35"/>
  <c r="AG39" i="35" s="1"/>
  <c r="AB36" i="35"/>
  <c r="AG36" i="35" s="1"/>
  <c r="AD35" i="35"/>
  <c r="AI35" i="35" s="1"/>
  <c r="I32" i="35" s="1"/>
  <c r="AC33" i="35"/>
  <c r="AH33" i="35" s="1"/>
  <c r="AD33" i="35"/>
  <c r="AI33" i="35" s="1"/>
  <c r="AD20" i="35"/>
  <c r="AI20" i="35" s="1"/>
  <c r="AA20" i="35"/>
  <c r="AF20" i="35" s="1"/>
  <c r="AE20" i="35"/>
  <c r="AJ20" i="35" s="1"/>
  <c r="J17" i="35" s="1"/>
  <c r="AB16" i="35"/>
  <c r="AG16" i="35" s="1"/>
  <c r="G13" i="35" s="1"/>
  <c r="AD13" i="35"/>
  <c r="AI13" i="35" s="1"/>
  <c r="AB12" i="35"/>
  <c r="AG12" i="35" s="1"/>
  <c r="AC12" i="35"/>
  <c r="AH12" i="35" s="1"/>
  <c r="AM12" i="35" s="1"/>
  <c r="H10" i="35"/>
  <c r="AD50" i="36"/>
  <c r="AI50" i="36" s="1"/>
  <c r="AN50" i="36" s="1"/>
  <c r="AA50" i="36"/>
  <c r="AF50" i="36" s="1"/>
  <c r="AC50" i="36"/>
  <c r="AH50" i="36" s="1"/>
  <c r="I23" i="36"/>
  <c r="AE49" i="37"/>
  <c r="AJ49" i="37" s="1"/>
  <c r="AB49" i="37"/>
  <c r="AG49" i="37" s="1"/>
  <c r="AC49" i="37"/>
  <c r="AH49" i="37"/>
  <c r="AM49" i="37" s="1"/>
  <c r="AD49" i="37"/>
  <c r="AI49" i="37" s="1"/>
  <c r="AA32" i="37"/>
  <c r="AF32" i="37" s="1"/>
  <c r="AE32" i="37"/>
  <c r="AJ32" i="37" s="1"/>
  <c r="AB32" i="37"/>
  <c r="AG32" i="37" s="1"/>
  <c r="AC32" i="37"/>
  <c r="AH32" i="37" s="1"/>
  <c r="H29" i="37" s="1"/>
  <c r="AE9" i="38"/>
  <c r="AJ9" i="38" s="1"/>
  <c r="J6" i="38" s="1"/>
  <c r="AA9" i="38"/>
  <c r="AF9" i="38" s="1"/>
  <c r="AK9" i="38" s="1"/>
  <c r="AC9" i="38"/>
  <c r="AH9" i="38" s="1"/>
  <c r="H6" i="38" s="1"/>
  <c r="AD9" i="38"/>
  <c r="AI9" i="38" s="1"/>
  <c r="I6" i="38" s="1"/>
  <c r="AA14" i="38"/>
  <c r="AF14" i="38" s="1"/>
  <c r="F11" i="38" s="1"/>
  <c r="AC11" i="38"/>
  <c r="AH11" i="38" s="1"/>
  <c r="AM10" i="38" s="1"/>
  <c r="AA52" i="39"/>
  <c r="AF52" i="39" s="1"/>
  <c r="AK51" i="39" s="1"/>
  <c r="AE52" i="39"/>
  <c r="AJ52" i="39" s="1"/>
  <c r="AB52" i="39"/>
  <c r="AG52" i="39" s="1"/>
  <c r="AC52" i="39"/>
  <c r="AH52" i="39" s="1"/>
  <c r="AA43" i="36"/>
  <c r="AF43" i="36" s="1"/>
  <c r="AC21" i="36"/>
  <c r="AH21" i="36"/>
  <c r="AM20" i="36" s="1"/>
  <c r="AD10" i="36"/>
  <c r="AI10" i="36" s="1"/>
  <c r="I7" i="36" s="1"/>
  <c r="AA10" i="36"/>
  <c r="AF10" i="36" s="1"/>
  <c r="F7" i="36" s="1"/>
  <c r="AE10" i="36"/>
  <c r="AJ10" i="36" s="1"/>
  <c r="AB58" i="37"/>
  <c r="AG58" i="37" s="1"/>
  <c r="AC58" i="37"/>
  <c r="AH58" i="37" s="1"/>
  <c r="AA42" i="37"/>
  <c r="AF42" i="37" s="1"/>
  <c r="AE42" i="37"/>
  <c r="AJ42" i="37" s="1"/>
  <c r="AB42" i="37"/>
  <c r="AG42" i="37" s="1"/>
  <c r="AL41" i="37" s="1"/>
  <c r="AD41" i="37"/>
  <c r="AI41" i="37" s="1"/>
  <c r="AA41" i="37"/>
  <c r="AF41" i="37" s="1"/>
  <c r="AK40" i="37" s="1"/>
  <c r="AE41" i="37"/>
  <c r="AJ41" i="37" s="1"/>
  <c r="AC40" i="37"/>
  <c r="AH40" i="37" s="1"/>
  <c r="AD40" i="37"/>
  <c r="AI40" i="37" s="1"/>
  <c r="AB34" i="37"/>
  <c r="AG34" i="37" s="1"/>
  <c r="G31" i="37" s="1"/>
  <c r="AC34" i="37"/>
  <c r="AH34" i="37" s="1"/>
  <c r="AD31" i="37"/>
  <c r="AI31" i="37" s="1"/>
  <c r="AA31" i="37"/>
  <c r="AF31" i="37" s="1"/>
  <c r="AE31" i="37"/>
  <c r="AJ31" i="37" s="1"/>
  <c r="AD20" i="37"/>
  <c r="AI20" i="37" s="1"/>
  <c r="I17" i="37" s="1"/>
  <c r="AA20" i="37"/>
  <c r="AF20" i="37" s="1"/>
  <c r="F17" i="37" s="1"/>
  <c r="AE20" i="37"/>
  <c r="AJ20" i="37" s="1"/>
  <c r="J17" i="37" s="1"/>
  <c r="AA55" i="38"/>
  <c r="AF55" i="38" s="1"/>
  <c r="AC55" i="38"/>
  <c r="AH55" i="38" s="1"/>
  <c r="AD55" i="38"/>
  <c r="AI55" i="38" s="1"/>
  <c r="AN54" i="38" s="1"/>
  <c r="AO49" i="38"/>
  <c r="AE40" i="38"/>
  <c r="AJ40" i="38" s="1"/>
  <c r="AO39" i="38" s="1"/>
  <c r="AE39" i="38"/>
  <c r="AJ39" i="38" s="1"/>
  <c r="AD39" i="38"/>
  <c r="AI39" i="38" s="1"/>
  <c r="I36" i="38" s="1"/>
  <c r="AB39" i="38"/>
  <c r="AG39" i="38" s="1"/>
  <c r="AA38" i="38"/>
  <c r="AF38" i="38" s="1"/>
  <c r="AD38" i="38"/>
  <c r="AI38" i="38" s="1"/>
  <c r="AN38" i="38" s="1"/>
  <c r="AB38" i="38"/>
  <c r="AG38" i="38" s="1"/>
  <c r="AA36" i="38"/>
  <c r="AF36" i="38" s="1"/>
  <c r="AE36" i="38"/>
  <c r="AJ36" i="38" s="1"/>
  <c r="J33" i="38" s="1"/>
  <c r="AD36" i="38"/>
  <c r="AI36" i="38" s="1"/>
  <c r="AB36" i="38"/>
  <c r="AG36" i="38"/>
  <c r="AA35" i="38"/>
  <c r="AF35" i="38" s="1"/>
  <c r="AD35" i="38"/>
  <c r="AI35" i="38" s="1"/>
  <c r="AB34" i="38"/>
  <c r="AG34" i="38" s="1"/>
  <c r="AE34" i="38"/>
  <c r="AJ34" i="38" s="1"/>
  <c r="AC34" i="38"/>
  <c r="AH34" i="38" s="1"/>
  <c r="AA33" i="38"/>
  <c r="AF33" i="38" s="1"/>
  <c r="F30" i="38" s="1"/>
  <c r="AB33" i="38"/>
  <c r="AG33" i="38" s="1"/>
  <c r="AC33" i="38"/>
  <c r="AH33" i="38" s="1"/>
  <c r="H30" i="38" s="1"/>
  <c r="AC32" i="38"/>
  <c r="AH32" i="38" s="1"/>
  <c r="AA31" i="38"/>
  <c r="AF31" i="38" s="1"/>
  <c r="AA9" i="35"/>
  <c r="AF9" i="35"/>
  <c r="F6" i="35" s="1"/>
  <c r="AD56" i="36"/>
  <c r="AI56" i="36" s="1"/>
  <c r="AD51" i="36"/>
  <c r="AI51" i="36" s="1"/>
  <c r="AD43" i="36"/>
  <c r="AI43" i="36" s="1"/>
  <c r="AC42" i="36"/>
  <c r="AH42" i="36" s="1"/>
  <c r="AA20" i="36"/>
  <c r="AF20" i="36" s="1"/>
  <c r="AA18" i="36"/>
  <c r="AF18" i="36" s="1"/>
  <c r="AC13" i="36"/>
  <c r="AH13" i="36" s="1"/>
  <c r="AB11" i="36"/>
  <c r="AG11" i="36" s="1"/>
  <c r="AC11" i="36"/>
  <c r="AH11" i="36" s="1"/>
  <c r="AB9" i="36"/>
  <c r="AG9" i="36" s="1"/>
  <c r="AC9" i="36"/>
  <c r="AH9" i="36" s="1"/>
  <c r="AE55" i="37"/>
  <c r="AJ55" i="37" s="1"/>
  <c r="AD51" i="37"/>
  <c r="AI51" i="37" s="1"/>
  <c r="AE51" i="37"/>
  <c r="AJ51" i="37" s="1"/>
  <c r="AD44" i="37"/>
  <c r="AI44" i="37" s="1"/>
  <c r="AN44" i="37" s="1"/>
  <c r="AE44" i="37"/>
  <c r="AJ44" i="37" s="1"/>
  <c r="AC43" i="37"/>
  <c r="AH43" i="37" s="1"/>
  <c r="AM43" i="37" s="1"/>
  <c r="AD43" i="37"/>
  <c r="AI43" i="37" s="1"/>
  <c r="AE40" i="37"/>
  <c r="AJ40" i="37" s="1"/>
  <c r="AE34" i="37"/>
  <c r="AJ34" i="37" s="1"/>
  <c r="J31" i="37" s="1"/>
  <c r="AB26" i="37"/>
  <c r="AG26" i="37" s="1"/>
  <c r="G23" i="37" s="1"/>
  <c r="AE19" i="37"/>
  <c r="AJ19" i="37" s="1"/>
  <c r="AC19" i="37"/>
  <c r="AH19" i="37" s="1"/>
  <c r="H16" i="37" s="1"/>
  <c r="AB17" i="37"/>
  <c r="AG17" i="37" s="1"/>
  <c r="G14" i="37" s="1"/>
  <c r="AE17" i="37"/>
  <c r="AJ17" i="37" s="1"/>
  <c r="AA17" i="37"/>
  <c r="AF17" i="37" s="1"/>
  <c r="AA16" i="37"/>
  <c r="AF16" i="37" s="1"/>
  <c r="F13" i="37" s="1"/>
  <c r="AB16" i="37"/>
  <c r="AG16" i="37" s="1"/>
  <c r="G13" i="37" s="1"/>
  <c r="AD16" i="37"/>
  <c r="AI16" i="37"/>
  <c r="I13" i="37" s="1"/>
  <c r="AA57" i="38"/>
  <c r="AF57" i="38" s="1"/>
  <c r="AE57" i="38"/>
  <c r="AJ57" i="38"/>
  <c r="AB57" i="38"/>
  <c r="AG57" i="38" s="1"/>
  <c r="AB52" i="38"/>
  <c r="AG52" i="38" s="1"/>
  <c r="AE52" i="38"/>
  <c r="AJ52" i="38" s="1"/>
  <c r="AA52" i="38"/>
  <c r="AF52" i="38" s="1"/>
  <c r="AC50" i="38"/>
  <c r="AH50" i="38" s="1"/>
  <c r="AA50" i="38"/>
  <c r="AF50" i="38" s="1"/>
  <c r="AD50" i="38"/>
  <c r="AI50" i="38" s="1"/>
  <c r="AB49" i="38"/>
  <c r="AG49" i="38" s="1"/>
  <c r="AC49" i="38"/>
  <c r="AH49" i="38" s="1"/>
  <c r="AD49" i="38"/>
  <c r="AI49" i="38" s="1"/>
  <c r="AB29" i="38"/>
  <c r="AG29" i="38" s="1"/>
  <c r="AD29" i="38"/>
  <c r="AI29" i="38" s="1"/>
  <c r="AE29" i="38"/>
  <c r="AJ29" i="38"/>
  <c r="AC28" i="38"/>
  <c r="AH28" i="38" s="1"/>
  <c r="AA28" i="38"/>
  <c r="AF28" i="38" s="1"/>
  <c r="AB28" i="38"/>
  <c r="AG28" i="38" s="1"/>
  <c r="AD28" i="38"/>
  <c r="AI28" i="38" s="1"/>
  <c r="I25" i="38" s="1"/>
  <c r="AC43" i="36"/>
  <c r="AH43" i="36"/>
  <c r="AM43" i="36" s="1"/>
  <c r="AB42" i="36"/>
  <c r="AG42" i="36" s="1"/>
  <c r="AL42" i="36" s="1"/>
  <c r="G34" i="36"/>
  <c r="J8" i="36"/>
  <c r="AC10" i="36"/>
  <c r="AH10" i="36" s="1"/>
  <c r="AM9" i="36" s="1"/>
  <c r="AD58" i="37"/>
  <c r="AI58" i="37" s="1"/>
  <c r="AA47" i="37"/>
  <c r="AF47" i="37" s="1"/>
  <c r="AE47" i="37"/>
  <c r="AJ47" i="37" s="1"/>
  <c r="AC45" i="37"/>
  <c r="AH45" i="37" s="1"/>
  <c r="AM44" i="37" s="1"/>
  <c r="AD45" i="37"/>
  <c r="AI45" i="37" s="1"/>
  <c r="AD34" i="37"/>
  <c r="AI34" i="37" s="1"/>
  <c r="I31" i="37" s="1"/>
  <c r="AB33" i="37"/>
  <c r="AG33" i="37" s="1"/>
  <c r="AC33" i="37"/>
  <c r="AH33" i="37" s="1"/>
  <c r="H30" i="37" s="1"/>
  <c r="AD30" i="37"/>
  <c r="AI30" i="37" s="1"/>
  <c r="I27" i="37" s="1"/>
  <c r="AB58" i="38"/>
  <c r="AG58" i="38" s="1"/>
  <c r="AA58" i="38"/>
  <c r="AF58" i="38" s="1"/>
  <c r="AC58" i="38"/>
  <c r="AH58" i="38" s="1"/>
  <c r="AB13" i="38"/>
  <c r="AG13" i="38" s="1"/>
  <c r="AL12" i="38" s="1"/>
  <c r="AE13" i="38"/>
  <c r="AJ13" i="38" s="1"/>
  <c r="J10" i="38" s="1"/>
  <c r="AA13" i="38"/>
  <c r="AF13" i="38" s="1"/>
  <c r="AC13" i="38"/>
  <c r="AH13" i="38"/>
  <c r="AD13" i="38"/>
  <c r="AI13" i="38"/>
  <c r="AA25" i="38"/>
  <c r="AF25" i="38" s="1"/>
  <c r="AE25" i="38"/>
  <c r="AJ25" i="38" s="1"/>
  <c r="AA23" i="38"/>
  <c r="AF23" i="38" s="1"/>
  <c r="AA21" i="38"/>
  <c r="AF21" i="38" s="1"/>
  <c r="AE21" i="38"/>
  <c r="AJ21" i="38" s="1"/>
  <c r="J18" i="38" s="1"/>
  <c r="G20" i="38"/>
  <c r="AA17" i="38"/>
  <c r="AF17" i="38"/>
  <c r="F14" i="38" s="1"/>
  <c r="AE17" i="38"/>
  <c r="AJ17" i="38" s="1"/>
  <c r="AD14" i="38"/>
  <c r="AI14" i="38" s="1"/>
  <c r="AC14" i="38"/>
  <c r="AH14" i="38" s="1"/>
  <c r="AD10" i="38"/>
  <c r="AI10" i="38" s="1"/>
  <c r="AC10" i="38"/>
  <c r="AH10" i="38" s="1"/>
  <c r="AA53" i="39"/>
  <c r="AF53" i="39" s="1"/>
  <c r="AD29" i="39"/>
  <c r="AI29" i="39" s="1"/>
  <c r="AB29" i="39"/>
  <c r="AG29" i="39" s="1"/>
  <c r="AB57" i="40"/>
  <c r="AG57" i="40" s="1"/>
  <c r="AL57" i="40" s="1"/>
  <c r="AC57" i="40"/>
  <c r="AH57" i="40" s="1"/>
  <c r="AA57" i="40"/>
  <c r="AF57" i="40" s="1"/>
  <c r="AE57" i="40"/>
  <c r="AJ57" i="40" s="1"/>
  <c r="AA53" i="40"/>
  <c r="AF53" i="40" s="1"/>
  <c r="AB53" i="40"/>
  <c r="AG53" i="40" s="1"/>
  <c r="AC53" i="40"/>
  <c r="AH53" i="40" s="1"/>
  <c r="AD53" i="40"/>
  <c r="AI53" i="40" s="1"/>
  <c r="AC39" i="40"/>
  <c r="AH39" i="40" s="1"/>
  <c r="H36" i="40" s="1"/>
  <c r="AE39" i="40"/>
  <c r="AJ39" i="40" s="1"/>
  <c r="AC25" i="37"/>
  <c r="AH25" i="37" s="1"/>
  <c r="H22" i="37" s="1"/>
  <c r="AA48" i="38"/>
  <c r="AF48" i="38" s="1"/>
  <c r="AA46" i="38"/>
  <c r="AF46" i="38" s="1"/>
  <c r="AD45" i="38"/>
  <c r="AI45" i="38" s="1"/>
  <c r="AD44" i="38"/>
  <c r="AI44" i="38" s="1"/>
  <c r="AA42" i="38"/>
  <c r="AF42" i="38" s="1"/>
  <c r="AD30" i="38"/>
  <c r="AI30" i="38" s="1"/>
  <c r="AD25" i="38"/>
  <c r="AI25" i="38" s="1"/>
  <c r="I22" i="38" s="1"/>
  <c r="AD23" i="38"/>
  <c r="AI23" i="38" s="1"/>
  <c r="AD21" i="38"/>
  <c r="AI21" i="38" s="1"/>
  <c r="I18" i="38" s="1"/>
  <c r="AA20" i="38"/>
  <c r="AF20" i="38" s="1"/>
  <c r="AD19" i="38"/>
  <c r="AI19" i="38" s="1"/>
  <c r="I16" i="38" s="1"/>
  <c r="AA18" i="38"/>
  <c r="AF18" i="38" s="1"/>
  <c r="AE15" i="38"/>
  <c r="AJ15" i="38" s="1"/>
  <c r="AE11" i="38"/>
  <c r="AJ11" i="38" s="1"/>
  <c r="J8" i="38" s="1"/>
  <c r="AE10" i="38"/>
  <c r="AJ10" i="38" s="1"/>
  <c r="AA56" i="39"/>
  <c r="AF56" i="39"/>
  <c r="AB56" i="39"/>
  <c r="AG56" i="39" s="1"/>
  <c r="AD56" i="39"/>
  <c r="AI56" i="39" s="1"/>
  <c r="AD41" i="39"/>
  <c r="AI41" i="39" s="1"/>
  <c r="AA41" i="39"/>
  <c r="AF41" i="39" s="1"/>
  <c r="AB41" i="39"/>
  <c r="AG41" i="39" s="1"/>
  <c r="AE41" i="39"/>
  <c r="AJ41" i="39" s="1"/>
  <c r="AD38" i="39"/>
  <c r="AI38" i="39" s="1"/>
  <c r="AA38" i="39"/>
  <c r="AF38" i="39" s="1"/>
  <c r="F35" i="39" s="1"/>
  <c r="AB38" i="39"/>
  <c r="AG38" i="39" s="1"/>
  <c r="G35" i="39" s="1"/>
  <c r="AC38" i="39"/>
  <c r="AH38" i="39" s="1"/>
  <c r="AB36" i="39"/>
  <c r="AG36" i="39" s="1"/>
  <c r="G33" i="39" s="1"/>
  <c r="AE36" i="39"/>
  <c r="AJ36" i="39" s="1"/>
  <c r="J33" i="39" s="1"/>
  <c r="AB31" i="39"/>
  <c r="AG31" i="39" s="1"/>
  <c r="AD31" i="39"/>
  <c r="AI31" i="39" s="1"/>
  <c r="AA31" i="39"/>
  <c r="AF31" i="39" s="1"/>
  <c r="AE31" i="39"/>
  <c r="AJ31" i="39" s="1"/>
  <c r="AD26" i="39"/>
  <c r="AI26" i="39" s="1"/>
  <c r="AA26" i="39"/>
  <c r="AF26" i="39" s="1"/>
  <c r="AE26" i="39"/>
  <c r="AJ26" i="39" s="1"/>
  <c r="J23" i="39" s="1"/>
  <c r="AB26" i="39"/>
  <c r="AG26" i="39" s="1"/>
  <c r="AL26" i="39" s="1"/>
  <c r="I20" i="39"/>
  <c r="AD56" i="40"/>
  <c r="AI56" i="40" s="1"/>
  <c r="AA56" i="40"/>
  <c r="AF56" i="40" s="1"/>
  <c r="AE56" i="40"/>
  <c r="AJ56" i="40" s="1"/>
  <c r="AB56" i="40"/>
  <c r="AG56" i="40" s="1"/>
  <c r="AB13" i="40"/>
  <c r="AG13" i="40" s="1"/>
  <c r="G10" i="40" s="1"/>
  <c r="AC13" i="40"/>
  <c r="AH13" i="40" s="1"/>
  <c r="H10" i="40" s="1"/>
  <c r="AE13" i="40"/>
  <c r="AJ13" i="40" s="1"/>
  <c r="AB15" i="40"/>
  <c r="AG15" i="40" s="1"/>
  <c r="AB51" i="38"/>
  <c r="AG51" i="38"/>
  <c r="AC45" i="38"/>
  <c r="AH45" i="38" s="1"/>
  <c r="AC44" i="38"/>
  <c r="AH44" i="38" s="1"/>
  <c r="AC25" i="38"/>
  <c r="AH25" i="38" s="1"/>
  <c r="H22" i="38" s="1"/>
  <c r="AC23" i="38"/>
  <c r="AH23" i="38" s="1"/>
  <c r="H20" i="38" s="1"/>
  <c r="AC17" i="38"/>
  <c r="AH17" i="38" s="1"/>
  <c r="H14" i="38" s="1"/>
  <c r="AD12" i="38"/>
  <c r="AI12" i="38" s="1"/>
  <c r="AC12" i="38"/>
  <c r="AH12" i="38" s="1"/>
  <c r="AB10" i="38"/>
  <c r="AG10" i="38" s="1"/>
  <c r="G7" i="38" s="1"/>
  <c r="AA54" i="39"/>
  <c r="AF54" i="39" s="1"/>
  <c r="AE54" i="39"/>
  <c r="AJ54" i="39" s="1"/>
  <c r="AB54" i="39"/>
  <c r="AG54" i="39" s="1"/>
  <c r="AC54" i="39"/>
  <c r="AH54" i="39" s="1"/>
  <c r="AD54" i="39"/>
  <c r="AI54" i="39" s="1"/>
  <c r="AA39" i="39"/>
  <c r="AF39" i="39" s="1"/>
  <c r="AE39" i="39"/>
  <c r="AJ39" i="39" s="1"/>
  <c r="AB39" i="39"/>
  <c r="AG39" i="39" s="1"/>
  <c r="AC39" i="39"/>
  <c r="AH39" i="39" s="1"/>
  <c r="AD39" i="39"/>
  <c r="AI39" i="39" s="1"/>
  <c r="AB19" i="39"/>
  <c r="AG19" i="39" s="1"/>
  <c r="AC19" i="39"/>
  <c r="AH19" i="39" s="1"/>
  <c r="AC55" i="40"/>
  <c r="AH55" i="40" s="1"/>
  <c r="AD55" i="40"/>
  <c r="AI55" i="40" s="1"/>
  <c r="AA55" i="40"/>
  <c r="AF55" i="40" s="1"/>
  <c r="AK55" i="40" s="1"/>
  <c r="AE55" i="40"/>
  <c r="AJ55" i="40" s="1"/>
  <c r="AA52" i="40"/>
  <c r="AF52" i="40" s="1"/>
  <c r="AK52" i="40" s="1"/>
  <c r="AE52" i="40"/>
  <c r="AJ52" i="40" s="1"/>
  <c r="AC14" i="40"/>
  <c r="AH14" i="40" s="1"/>
  <c r="AM14" i="40" s="1"/>
  <c r="AB14" i="40"/>
  <c r="AG14" i="40" s="1"/>
  <c r="AD14" i="40"/>
  <c r="AI14" i="40"/>
  <c r="AE14" i="40"/>
  <c r="AJ14" i="40" s="1"/>
  <c r="J11" i="40" s="1"/>
  <c r="AB51" i="39"/>
  <c r="AG51" i="39" s="1"/>
  <c r="AA47" i="39"/>
  <c r="AF47" i="39" s="1"/>
  <c r="AE47" i="39"/>
  <c r="AJ47" i="39" s="1"/>
  <c r="AD45" i="39"/>
  <c r="AI45" i="39" s="1"/>
  <c r="AA45" i="39"/>
  <c r="AF45" i="39" s="1"/>
  <c r="AE45" i="39"/>
  <c r="AJ45" i="39" s="1"/>
  <c r="AC44" i="39"/>
  <c r="AH44" i="39" s="1"/>
  <c r="AD44" i="39"/>
  <c r="AI44" i="39"/>
  <c r="AN44" i="39" s="1"/>
  <c r="AB43" i="39"/>
  <c r="AG43" i="39" s="1"/>
  <c r="AL43" i="39" s="1"/>
  <c r="AC43" i="39"/>
  <c r="AH43" i="39" s="1"/>
  <c r="AD42" i="39"/>
  <c r="AI42" i="39" s="1"/>
  <c r="AC35" i="39"/>
  <c r="AH35" i="39" s="1"/>
  <c r="H32" i="39" s="1"/>
  <c r="AD35" i="39"/>
  <c r="AI35" i="39" s="1"/>
  <c r="AA35" i="39"/>
  <c r="AF35" i="39" s="1"/>
  <c r="AE35" i="39"/>
  <c r="AJ35" i="39" s="1"/>
  <c r="J32" i="39" s="1"/>
  <c r="AA32" i="39"/>
  <c r="AF32" i="39" s="1"/>
  <c r="F29" i="39" s="1"/>
  <c r="AE32" i="39"/>
  <c r="AJ32" i="39" s="1"/>
  <c r="AB32" i="39"/>
  <c r="AG32" i="39" s="1"/>
  <c r="AL31" i="39" s="1"/>
  <c r="AC32" i="39"/>
  <c r="AH32" i="39" s="1"/>
  <c r="H31" i="39"/>
  <c r="AA28" i="39"/>
  <c r="AF28" i="39"/>
  <c r="AB28" i="39"/>
  <c r="AG28" i="39" s="1"/>
  <c r="AC28" i="39"/>
  <c r="AH28" i="39" s="1"/>
  <c r="H25" i="39" s="1"/>
  <c r="AA25" i="39"/>
  <c r="AF25" i="39" s="1"/>
  <c r="F22" i="39" s="1"/>
  <c r="AE25" i="39"/>
  <c r="AJ25" i="39" s="1"/>
  <c r="AB25" i="39"/>
  <c r="AG25" i="39" s="1"/>
  <c r="AL25" i="39" s="1"/>
  <c r="AC25" i="39"/>
  <c r="AH25" i="39" s="1"/>
  <c r="H22" i="39" s="1"/>
  <c r="AA23" i="39"/>
  <c r="AF23" i="39" s="1"/>
  <c r="F20" i="39" s="1"/>
  <c r="AB23" i="39"/>
  <c r="AG23" i="39" s="1"/>
  <c r="AC23" i="39"/>
  <c r="AH23" i="39" s="1"/>
  <c r="H20" i="39" s="1"/>
  <c r="AD18" i="39"/>
  <c r="AI18" i="39" s="1"/>
  <c r="I15" i="39" s="1"/>
  <c r="AA18" i="39"/>
  <c r="AF18" i="39" s="1"/>
  <c r="AB18" i="39"/>
  <c r="AG18" i="39" s="1"/>
  <c r="G15" i="39" s="1"/>
  <c r="AB16" i="39"/>
  <c r="AG16" i="39" s="1"/>
  <c r="G13" i="39" s="1"/>
  <c r="AC16" i="39"/>
  <c r="AH16" i="39" s="1"/>
  <c r="AE15" i="39"/>
  <c r="AJ15" i="39" s="1"/>
  <c r="AD14" i="39"/>
  <c r="AI14" i="39" s="1"/>
  <c r="I11" i="39" s="1"/>
  <c r="AE14" i="39"/>
  <c r="AJ14" i="39" s="1"/>
  <c r="J11" i="39" s="1"/>
  <c r="AE13" i="39"/>
  <c r="AJ13" i="39" s="1"/>
  <c r="AC12" i="39"/>
  <c r="AH12" i="39" s="1"/>
  <c r="H9" i="39" s="1"/>
  <c r="AD12" i="39"/>
  <c r="AI12" i="39" s="1"/>
  <c r="I9" i="39" s="1"/>
  <c r="AA12" i="39"/>
  <c r="AF12" i="39" s="1"/>
  <c r="AE12" i="39"/>
  <c r="AJ12" i="39" s="1"/>
  <c r="AC10" i="39"/>
  <c r="AH10" i="39" s="1"/>
  <c r="H7" i="39" s="1"/>
  <c r="AD10" i="39"/>
  <c r="AI10" i="39" s="1"/>
  <c r="I7" i="39" s="1"/>
  <c r="AA10" i="39"/>
  <c r="AF10" i="39" s="1"/>
  <c r="AE10" i="39"/>
  <c r="AJ10" i="39" s="1"/>
  <c r="AB51" i="40"/>
  <c r="AG51" i="40" s="1"/>
  <c r="AD51" i="40"/>
  <c r="AI51" i="40" s="1"/>
  <c r="AC50" i="40"/>
  <c r="AH50" i="40" s="1"/>
  <c r="AE50" i="40"/>
  <c r="AJ50" i="40" s="1"/>
  <c r="AD49" i="40"/>
  <c r="AI49" i="40" s="1"/>
  <c r="AE49" i="40"/>
  <c r="AJ49" i="40" s="1"/>
  <c r="AB49" i="40"/>
  <c r="AG49" i="40" s="1"/>
  <c r="AB48" i="40"/>
  <c r="AG48" i="40" s="1"/>
  <c r="AL48" i="40" s="1"/>
  <c r="AC48" i="40"/>
  <c r="AH48" i="40" s="1"/>
  <c r="AM48" i="40" s="1"/>
  <c r="AD48" i="40"/>
  <c r="AI48" i="40" s="1"/>
  <c r="AA43" i="40"/>
  <c r="AF43" i="40"/>
  <c r="AD43" i="40"/>
  <c r="AI43" i="40" s="1"/>
  <c r="AB43" i="40"/>
  <c r="AG43" i="40" s="1"/>
  <c r="J33" i="40"/>
  <c r="AA16" i="40"/>
  <c r="AF16" i="40" s="1"/>
  <c r="AE16" i="40"/>
  <c r="AJ16" i="40" s="1"/>
  <c r="AB16" i="40"/>
  <c r="AG16" i="40"/>
  <c r="G13" i="40" s="1"/>
  <c r="AA58" i="41"/>
  <c r="AF58" i="41" s="1"/>
  <c r="AB58" i="41"/>
  <c r="AG58" i="41" s="1"/>
  <c r="AC58" i="41"/>
  <c r="AH58" i="41" s="1"/>
  <c r="AM58" i="41" s="1"/>
  <c r="AD58" i="41"/>
  <c r="AI58" i="41"/>
  <c r="AC45" i="41"/>
  <c r="AH45" i="41" s="1"/>
  <c r="AD45" i="41"/>
  <c r="AI45" i="41" s="1"/>
  <c r="AA45" i="41"/>
  <c r="AF45" i="41" s="1"/>
  <c r="AE45" i="41"/>
  <c r="AJ45" i="41" s="1"/>
  <c r="AA58" i="39"/>
  <c r="AF58" i="39" s="1"/>
  <c r="AA55" i="39"/>
  <c r="AF55" i="39" s="1"/>
  <c r="AE51" i="39"/>
  <c r="AJ51" i="39" s="1"/>
  <c r="AC50" i="39"/>
  <c r="AH50" i="39" s="1"/>
  <c r="AM49" i="39" s="1"/>
  <c r="AD49" i="39"/>
  <c r="AI49" i="39" s="1"/>
  <c r="AE49" i="39"/>
  <c r="AJ49" i="39" s="1"/>
  <c r="AC48" i="39"/>
  <c r="AH48" i="39" s="1"/>
  <c r="AM48" i="39" s="1"/>
  <c r="AD48" i="39"/>
  <c r="AI48" i="39" s="1"/>
  <c r="AE44" i="39"/>
  <c r="AJ44" i="39" s="1"/>
  <c r="AO44" i="39" s="1"/>
  <c r="AE42" i="39"/>
  <c r="AJ42" i="39" s="1"/>
  <c r="AE40" i="39"/>
  <c r="AJ40" i="39"/>
  <c r="AO39" i="39" s="1"/>
  <c r="AD34" i="39"/>
  <c r="AI34" i="39" s="1"/>
  <c r="AA34" i="39"/>
  <c r="AF34" i="39" s="1"/>
  <c r="AE34" i="39"/>
  <c r="AJ34" i="39" s="1"/>
  <c r="AB34" i="39"/>
  <c r="AG34" i="39" s="1"/>
  <c r="G31" i="39" s="1"/>
  <c r="AD30" i="39"/>
  <c r="AI30" i="39" s="1"/>
  <c r="AA21" i="39"/>
  <c r="AF21" i="39" s="1"/>
  <c r="AE21" i="39"/>
  <c r="AJ21" i="39" s="1"/>
  <c r="AA17" i="39"/>
  <c r="AF17" i="39" s="1"/>
  <c r="AE17" i="39"/>
  <c r="AJ17" i="39" s="1"/>
  <c r="AB17" i="39"/>
  <c r="AG17" i="39" s="1"/>
  <c r="AC17" i="39"/>
  <c r="AH17" i="39" s="1"/>
  <c r="AA11" i="39"/>
  <c r="AF11" i="39" s="1"/>
  <c r="AE11" i="39"/>
  <c r="AJ11" i="39" s="1"/>
  <c r="AB11" i="39"/>
  <c r="AG11" i="39" s="1"/>
  <c r="AC11" i="39"/>
  <c r="AH11" i="39" s="1"/>
  <c r="F10" i="39"/>
  <c r="AA9" i="39"/>
  <c r="AF9" i="39" s="1"/>
  <c r="F6" i="39" s="1"/>
  <c r="AE9" i="39"/>
  <c r="AJ9" i="39" s="1"/>
  <c r="J6" i="39" s="1"/>
  <c r="AB9" i="39"/>
  <c r="AG9" i="39" s="1"/>
  <c r="G6" i="39" s="1"/>
  <c r="AC9" i="39"/>
  <c r="AH9" i="39" s="1"/>
  <c r="H6" i="39" s="1"/>
  <c r="AA45" i="40"/>
  <c r="AF45" i="40" s="1"/>
  <c r="AK45" i="40" s="1"/>
  <c r="AE45" i="40"/>
  <c r="AJ45" i="40" s="1"/>
  <c r="AC45" i="40"/>
  <c r="AH45" i="40" s="1"/>
  <c r="AD45" i="40"/>
  <c r="AI45" i="40" s="1"/>
  <c r="AE44" i="40"/>
  <c r="AJ44" i="40" s="1"/>
  <c r="AD44" i="40"/>
  <c r="AI44" i="40" s="1"/>
  <c r="AN44" i="40" s="1"/>
  <c r="AD27" i="40"/>
  <c r="AI27" i="40" s="1"/>
  <c r="I24" i="40" s="1"/>
  <c r="AB27" i="40"/>
  <c r="AG27" i="40" s="1"/>
  <c r="G24" i="40" s="1"/>
  <c r="AC27" i="40"/>
  <c r="AH27" i="40" s="1"/>
  <c r="AA27" i="40"/>
  <c r="AF27" i="40" s="1"/>
  <c r="F24" i="40" s="1"/>
  <c r="AB22" i="40"/>
  <c r="AG22" i="40" s="1"/>
  <c r="AA22" i="40"/>
  <c r="AF22" i="40" s="1"/>
  <c r="AC22" i="40"/>
  <c r="AH22" i="40" s="1"/>
  <c r="H19" i="40" s="1"/>
  <c r="AB17" i="40"/>
  <c r="AG17" i="40" s="1"/>
  <c r="G14" i="40" s="1"/>
  <c r="AA17" i="40"/>
  <c r="AF17" i="40" s="1"/>
  <c r="AC17" i="40"/>
  <c r="AH17" i="40" s="1"/>
  <c r="AD51" i="39"/>
  <c r="AI51" i="39" s="1"/>
  <c r="AC47" i="39"/>
  <c r="AH47" i="39" s="1"/>
  <c r="AM47" i="39" s="1"/>
  <c r="AD46" i="39"/>
  <c r="AI46" i="39" s="1"/>
  <c r="AE46" i="39"/>
  <c r="AJ46" i="39" s="1"/>
  <c r="AC45" i="39"/>
  <c r="AH45" i="39" s="1"/>
  <c r="AB44" i="39"/>
  <c r="AG44" i="39" s="1"/>
  <c r="AD43" i="39"/>
  <c r="AI43" i="39" s="1"/>
  <c r="AB42" i="39"/>
  <c r="AG42" i="39" s="1"/>
  <c r="AB40" i="39"/>
  <c r="AG40" i="39" s="1"/>
  <c r="AA33" i="39"/>
  <c r="AF33" i="39" s="1"/>
  <c r="AB33" i="39"/>
  <c r="AG33" i="39"/>
  <c r="AC33" i="39"/>
  <c r="AH33" i="39" s="1"/>
  <c r="H30" i="39" s="1"/>
  <c r="AA27" i="39"/>
  <c r="AF27" i="39" s="1"/>
  <c r="AE27" i="39"/>
  <c r="AJ27" i="39" s="1"/>
  <c r="J24" i="39" s="1"/>
  <c r="AB27" i="39"/>
  <c r="AG27" i="39" s="1"/>
  <c r="AE24" i="39"/>
  <c r="AJ24" i="39" s="1"/>
  <c r="AB24" i="39"/>
  <c r="AG24" i="39" s="1"/>
  <c r="G21" i="39" s="1"/>
  <c r="AC24" i="39"/>
  <c r="AH24" i="39" s="1"/>
  <c r="AA22" i="39"/>
  <c r="AF22" i="39" s="1"/>
  <c r="AK21" i="39" s="1"/>
  <c r="AE22" i="39"/>
  <c r="AJ22" i="39" s="1"/>
  <c r="AB22" i="39"/>
  <c r="AG22" i="39" s="1"/>
  <c r="G19" i="39" s="1"/>
  <c r="AC22" i="39"/>
  <c r="AH22" i="39" s="1"/>
  <c r="I21" i="39"/>
  <c r="AC20" i="39"/>
  <c r="AH20" i="39" s="1"/>
  <c r="AD20" i="39"/>
  <c r="AI20" i="39" s="1"/>
  <c r="I17" i="39" s="1"/>
  <c r="AA20" i="39"/>
  <c r="AF20" i="39" s="1"/>
  <c r="AE20" i="39"/>
  <c r="AJ20" i="39" s="1"/>
  <c r="AC15" i="39"/>
  <c r="AH15" i="39" s="1"/>
  <c r="AD15" i="39"/>
  <c r="AI15" i="39" s="1"/>
  <c r="I12" i="39" s="1"/>
  <c r="AB13" i="39"/>
  <c r="AG13" i="39" s="1"/>
  <c r="AC13" i="39"/>
  <c r="AH13" i="39"/>
  <c r="H10" i="39" s="1"/>
  <c r="AD13" i="39"/>
  <c r="AI13" i="39" s="1"/>
  <c r="I10" i="39" s="1"/>
  <c r="AA37" i="40"/>
  <c r="AF37" i="40" s="1"/>
  <c r="AB37" i="40"/>
  <c r="AG37" i="40" s="1"/>
  <c r="AC37" i="40"/>
  <c r="AH37" i="40" s="1"/>
  <c r="AB32" i="40"/>
  <c r="AG32" i="40" s="1"/>
  <c r="G29" i="40" s="1"/>
  <c r="AA32" i="40"/>
  <c r="AF32" i="40" s="1"/>
  <c r="AD32" i="40"/>
  <c r="AI32" i="40" s="1"/>
  <c r="AN31" i="40" s="1"/>
  <c r="AA18" i="40"/>
  <c r="AF18" i="40" s="1"/>
  <c r="AB18" i="40"/>
  <c r="AG18" i="40" s="1"/>
  <c r="AC18" i="40"/>
  <c r="AH18" i="40" s="1"/>
  <c r="H15" i="40" s="1"/>
  <c r="AD18" i="40"/>
  <c r="AI18" i="40" s="1"/>
  <c r="AB11" i="40"/>
  <c r="AG11" i="40" s="1"/>
  <c r="AD11" i="40"/>
  <c r="AI11" i="40" s="1"/>
  <c r="AA11" i="40"/>
  <c r="AF11" i="40" s="1"/>
  <c r="AE47" i="40"/>
  <c r="AJ47" i="40"/>
  <c r="AB46" i="40"/>
  <c r="AG46" i="40" s="1"/>
  <c r="AB41" i="40"/>
  <c r="AG41" i="40" s="1"/>
  <c r="AA35" i="40"/>
  <c r="AF35" i="40" s="1"/>
  <c r="F32" i="40" s="1"/>
  <c r="AE35" i="40"/>
  <c r="AJ35" i="40" s="1"/>
  <c r="AO35" i="40" s="1"/>
  <c r="AD35" i="40"/>
  <c r="AI35" i="40" s="1"/>
  <c r="AD30" i="40"/>
  <c r="AI30" i="40" s="1"/>
  <c r="I27" i="40" s="1"/>
  <c r="AE26" i="40"/>
  <c r="AJ26" i="40" s="1"/>
  <c r="AO26" i="40" s="1"/>
  <c r="AC25" i="40"/>
  <c r="AH25" i="40" s="1"/>
  <c r="H22" i="40" s="1"/>
  <c r="AC20" i="40"/>
  <c r="AH20" i="40" s="1"/>
  <c r="H17" i="40" s="1"/>
  <c r="AE12" i="40"/>
  <c r="AJ12" i="40" s="1"/>
  <c r="AE10" i="40"/>
  <c r="AJ10" i="40" s="1"/>
  <c r="AO9" i="40" s="1"/>
  <c r="AA46" i="40"/>
  <c r="AF46" i="40" s="1"/>
  <c r="AD31" i="40"/>
  <c r="AI31" i="40" s="1"/>
  <c r="AB19" i="40"/>
  <c r="AG19" i="40" s="1"/>
  <c r="G16" i="40" s="1"/>
  <c r="AE19" i="40"/>
  <c r="AJ19" i="40" s="1"/>
  <c r="J16" i="40" s="1"/>
  <c r="AA57" i="41"/>
  <c r="AF57" i="41" s="1"/>
  <c r="AE57" i="41"/>
  <c r="AJ57" i="41" s="1"/>
  <c r="AB57" i="41"/>
  <c r="AG57" i="41" s="1"/>
  <c r="AC57" i="41"/>
  <c r="AH57" i="41" s="1"/>
  <c r="AM57" i="41" s="1"/>
  <c r="AD49" i="41"/>
  <c r="AI49" i="41" s="1"/>
  <c r="AA49" i="41"/>
  <c r="AF49" i="41" s="1"/>
  <c r="AA43" i="41"/>
  <c r="AF43" i="41" s="1"/>
  <c r="AB43" i="41"/>
  <c r="AG43" i="41" s="1"/>
  <c r="AC43" i="41"/>
  <c r="AH43" i="41" s="1"/>
  <c r="AD43" i="41"/>
  <c r="AI43" i="41"/>
  <c r="AB39" i="41"/>
  <c r="AG39" i="41" s="1"/>
  <c r="G36" i="41" s="1"/>
  <c r="AC39" i="41"/>
  <c r="AH39" i="41" s="1"/>
  <c r="H36" i="41" s="1"/>
  <c r="AD39" i="41"/>
  <c r="AI39" i="41" s="1"/>
  <c r="AE39" i="41"/>
  <c r="AJ39" i="41" s="1"/>
  <c r="J36" i="41" s="1"/>
  <c r="AA36" i="41"/>
  <c r="AF36" i="41" s="1"/>
  <c r="F33" i="41" s="1"/>
  <c r="AC41" i="40"/>
  <c r="AH41" i="40" s="1"/>
  <c r="AM41" i="40" s="1"/>
  <c r="AE34" i="40"/>
  <c r="AJ34" i="40" s="1"/>
  <c r="AD34" i="40"/>
  <c r="AI34" i="40" s="1"/>
  <c r="AE31" i="40"/>
  <c r="AJ31" i="40"/>
  <c r="AD26" i="40"/>
  <c r="AI26" i="40" s="1"/>
  <c r="AB26" i="40"/>
  <c r="AG26" i="40" s="1"/>
  <c r="AC26" i="40"/>
  <c r="AH26" i="40" s="1"/>
  <c r="H23" i="40" s="1"/>
  <c r="AD25" i="40"/>
  <c r="AI25" i="40" s="1"/>
  <c r="I22" i="40" s="1"/>
  <c r="AE25" i="40"/>
  <c r="AJ25" i="40" s="1"/>
  <c r="J22" i="40" s="1"/>
  <c r="AD20" i="40"/>
  <c r="AI20" i="40" s="1"/>
  <c r="I17" i="40" s="1"/>
  <c r="AE20" i="40"/>
  <c r="AJ20" i="40" s="1"/>
  <c r="AB12" i="40"/>
  <c r="AG12" i="40"/>
  <c r="G9" i="40" s="1"/>
  <c r="AC12" i="40"/>
  <c r="AH12" i="40" s="1"/>
  <c r="AB10" i="40"/>
  <c r="AG10" i="40" s="1"/>
  <c r="H9" i="40"/>
  <c r="AC50" i="41"/>
  <c r="AH50" i="41" s="1"/>
  <c r="AA50" i="41"/>
  <c r="AF50" i="41" s="1"/>
  <c r="AD50" i="41"/>
  <c r="AI50" i="41" s="1"/>
  <c r="AE50" i="41"/>
  <c r="AJ50" i="41" s="1"/>
  <c r="AA47" i="41"/>
  <c r="AF47" i="41" s="1"/>
  <c r="AK47" i="41" s="1"/>
  <c r="AE47" i="41"/>
  <c r="AJ47" i="41" s="1"/>
  <c r="AB47" i="41"/>
  <c r="AG47" i="41" s="1"/>
  <c r="AC47" i="41"/>
  <c r="AH47" i="41" s="1"/>
  <c r="AA33" i="41"/>
  <c r="AF33" i="41" s="1"/>
  <c r="F30" i="41" s="1"/>
  <c r="AB33" i="41"/>
  <c r="AG33" i="41" s="1"/>
  <c r="AD33" i="41"/>
  <c r="AI33" i="41"/>
  <c r="I30" i="41" s="1"/>
  <c r="AC33" i="41"/>
  <c r="AH33" i="41"/>
  <c r="AM33" i="41" s="1"/>
  <c r="AC48" i="41"/>
  <c r="AH48" i="41" s="1"/>
  <c r="AD48" i="41"/>
  <c r="AI48" i="41" s="1"/>
  <c r="AB38" i="41"/>
  <c r="AG38" i="41" s="1"/>
  <c r="AC38" i="41"/>
  <c r="AH38" i="41" s="1"/>
  <c r="H35" i="41" s="1"/>
  <c r="AA35" i="41"/>
  <c r="AF35" i="41"/>
  <c r="AE35" i="41"/>
  <c r="AJ35" i="41" s="1"/>
  <c r="J32" i="41" s="1"/>
  <c r="AA34" i="41"/>
  <c r="AF34" i="41" s="1"/>
  <c r="AE34" i="41"/>
  <c r="AJ34" i="41"/>
  <c r="J31" i="41" s="1"/>
  <c r="AB34" i="41"/>
  <c r="AG34" i="41" s="1"/>
  <c r="AC29" i="41"/>
  <c r="AH29" i="41" s="1"/>
  <c r="H26" i="41" s="1"/>
  <c r="AD29" i="41"/>
  <c r="AI29" i="41" s="1"/>
  <c r="I26" i="41" s="1"/>
  <c r="AA29" i="41"/>
  <c r="AF29" i="41" s="1"/>
  <c r="F26" i="41" s="1"/>
  <c r="AE29" i="41"/>
  <c r="AJ29" i="41"/>
  <c r="AB29" i="41"/>
  <c r="AG29" i="41" s="1"/>
  <c r="AA15" i="41"/>
  <c r="AF15" i="41" s="1"/>
  <c r="F12" i="41" s="1"/>
  <c r="AE15" i="41"/>
  <c r="AJ15" i="41" s="1"/>
  <c r="AC15" i="41"/>
  <c r="AH15" i="41" s="1"/>
  <c r="AD15" i="41"/>
  <c r="AI15" i="41" s="1"/>
  <c r="AA28" i="40"/>
  <c r="AF28" i="40" s="1"/>
  <c r="AA15" i="40"/>
  <c r="AF15" i="40" s="1"/>
  <c r="J14" i="40"/>
  <c r="F35" i="41"/>
  <c r="AB31" i="41"/>
  <c r="AG31" i="41" s="1"/>
  <c r="AB22" i="41"/>
  <c r="AG22" i="41" s="1"/>
  <c r="AE22" i="41"/>
  <c r="AJ22" i="41"/>
  <c r="AA22" i="41"/>
  <c r="AF22" i="41" s="1"/>
  <c r="F19" i="41" s="1"/>
  <c r="AC22" i="41"/>
  <c r="AH22" i="41"/>
  <c r="H19" i="41" s="1"/>
  <c r="AC9" i="40"/>
  <c r="AH9" i="40" s="1"/>
  <c r="AD9" i="40"/>
  <c r="AI9" i="40"/>
  <c r="AD55" i="41"/>
  <c r="AI55" i="41" s="1"/>
  <c r="AA55" i="41"/>
  <c r="AF55" i="41" s="1"/>
  <c r="AE55" i="41"/>
  <c r="AJ55" i="41" s="1"/>
  <c r="AD53" i="41"/>
  <c r="AI53" i="41" s="1"/>
  <c r="AA53" i="41"/>
  <c r="AF53" i="41" s="1"/>
  <c r="AC52" i="41"/>
  <c r="AH52" i="41" s="1"/>
  <c r="AB51" i="41"/>
  <c r="AG51" i="41" s="1"/>
  <c r="AB48" i="41"/>
  <c r="AG48" i="41" s="1"/>
  <c r="AE42" i="41"/>
  <c r="AJ42" i="41" s="1"/>
  <c r="AB40" i="41"/>
  <c r="AG40" i="41" s="1"/>
  <c r="AL39" i="41" s="1"/>
  <c r="AD38" i="41"/>
  <c r="AI38" i="41" s="1"/>
  <c r="I35" i="41" s="1"/>
  <c r="AC37" i="41"/>
  <c r="AH37" i="41" s="1"/>
  <c r="AC35" i="41"/>
  <c r="AH35" i="41" s="1"/>
  <c r="AM34" i="41" s="1"/>
  <c r="AD34" i="41"/>
  <c r="AI34" i="41" s="1"/>
  <c r="AE30" i="41"/>
  <c r="AJ30" i="41" s="1"/>
  <c r="J27" i="41" s="1"/>
  <c r="AD28" i="41"/>
  <c r="AI28" i="41" s="1"/>
  <c r="AA17" i="41"/>
  <c r="AF17" i="41" s="1"/>
  <c r="AE17" i="41"/>
  <c r="AJ17" i="41" s="1"/>
  <c r="AB17" i="41"/>
  <c r="AG17" i="41" s="1"/>
  <c r="G14" i="41" s="1"/>
  <c r="AC17" i="41"/>
  <c r="AH17" i="41" s="1"/>
  <c r="H14" i="41" s="1"/>
  <c r="AC45" i="42"/>
  <c r="AH45" i="42" s="1"/>
  <c r="AM44" i="42" s="1"/>
  <c r="AD45" i="42"/>
  <c r="AI45" i="42" s="1"/>
  <c r="AE45" i="42"/>
  <c r="AJ45" i="42" s="1"/>
  <c r="AB23" i="41"/>
  <c r="AG23" i="41" s="1"/>
  <c r="G20" i="41" s="1"/>
  <c r="AD23" i="41"/>
  <c r="AI23" i="41" s="1"/>
  <c r="AA23" i="41"/>
  <c r="AF23" i="41" s="1"/>
  <c r="F20" i="41" s="1"/>
  <c r="AC23" i="41"/>
  <c r="AH23" i="41" s="1"/>
  <c r="AA13" i="41"/>
  <c r="AF13" i="41" s="1"/>
  <c r="AD27" i="41"/>
  <c r="AI27" i="41" s="1"/>
  <c r="I24" i="41" s="1"/>
  <c r="AA14" i="41"/>
  <c r="AF14" i="41" s="1"/>
  <c r="AA9" i="41"/>
  <c r="AF9" i="41" s="1"/>
  <c r="AE9" i="41"/>
  <c r="AJ9" i="41" s="1"/>
  <c r="J6" i="41" s="1"/>
  <c r="AD50" i="42"/>
  <c r="AI50" i="42" s="1"/>
  <c r="AC32" i="42"/>
  <c r="AH32" i="42" s="1"/>
  <c r="AE32" i="42"/>
  <c r="AJ32" i="42" s="1"/>
  <c r="J29" i="42" s="1"/>
  <c r="AA32" i="42"/>
  <c r="AF32" i="42" s="1"/>
  <c r="F29" i="42" s="1"/>
  <c r="AA56" i="44"/>
  <c r="AF56" i="44" s="1"/>
  <c r="AE56" i="44"/>
  <c r="AJ56" i="44" s="1"/>
  <c r="AB56" i="44"/>
  <c r="AG56" i="44" s="1"/>
  <c r="AD56" i="44"/>
  <c r="AI56" i="44" s="1"/>
  <c r="AB44" i="44"/>
  <c r="AG44" i="44" s="1"/>
  <c r="AC44" i="44"/>
  <c r="AH44" i="44" s="1"/>
  <c r="AE44" i="44"/>
  <c r="AJ44" i="44"/>
  <c r="AO44" i="44" s="1"/>
  <c r="AA24" i="41"/>
  <c r="AF24" i="41" s="1"/>
  <c r="F21" i="41" s="1"/>
  <c r="AD21" i="41"/>
  <c r="AI21" i="41" s="1"/>
  <c r="I17" i="41"/>
  <c r="AD16" i="41"/>
  <c r="AI16" i="41" s="1"/>
  <c r="I13" i="41" s="1"/>
  <c r="AC10" i="41"/>
  <c r="AH10" i="41" s="1"/>
  <c r="AD9" i="41"/>
  <c r="AI9" i="41" s="1"/>
  <c r="I6" i="41" s="1"/>
  <c r="AD43" i="42"/>
  <c r="AI43" i="42" s="1"/>
  <c r="AA53" i="44"/>
  <c r="AF53" i="44" s="1"/>
  <c r="AB53" i="44"/>
  <c r="AG53" i="44" s="1"/>
  <c r="AC53" i="44"/>
  <c r="AH53" i="44" s="1"/>
  <c r="AM53" i="44" s="1"/>
  <c r="AB41" i="44"/>
  <c r="AG41" i="44" s="1"/>
  <c r="AA41" i="44"/>
  <c r="AF41" i="44" s="1"/>
  <c r="AK41" i="44" s="1"/>
  <c r="AD41" i="44"/>
  <c r="AI41" i="44" s="1"/>
  <c r="AC32" i="41"/>
  <c r="AH32" i="41" s="1"/>
  <c r="J24" i="41"/>
  <c r="AC27" i="41"/>
  <c r="AH27" i="41" s="1"/>
  <c r="AC25" i="41"/>
  <c r="AH25" i="41" s="1"/>
  <c r="AA20" i="41"/>
  <c r="AF20" i="41" s="1"/>
  <c r="AA18" i="41"/>
  <c r="AF18" i="41" s="1"/>
  <c r="F15" i="41" s="1"/>
  <c r="AC16" i="41"/>
  <c r="AH16" i="41" s="1"/>
  <c r="H13" i="41" s="1"/>
  <c r="AD14" i="41"/>
  <c r="AI14" i="41" s="1"/>
  <c r="AD11" i="41"/>
  <c r="AI11" i="41" s="1"/>
  <c r="AB10" i="41"/>
  <c r="AG10" i="41" s="1"/>
  <c r="AC9" i="41"/>
  <c r="AH9" i="41" s="1"/>
  <c r="AE55" i="42"/>
  <c r="AJ55" i="42" s="1"/>
  <c r="AA55" i="42"/>
  <c r="AF55" i="42"/>
  <c r="AA54" i="42"/>
  <c r="AF54" i="42" s="1"/>
  <c r="AD51" i="42"/>
  <c r="AI51" i="42" s="1"/>
  <c r="AC50" i="42"/>
  <c r="AH50" i="42" s="1"/>
  <c r="AB43" i="42"/>
  <c r="AG43" i="42" s="1"/>
  <c r="AL43" i="42" s="1"/>
  <c r="AB38" i="42"/>
  <c r="AG38" i="42" s="1"/>
  <c r="AC34" i="42"/>
  <c r="AH34" i="42" s="1"/>
  <c r="AA57" i="44"/>
  <c r="AF57" i="44" s="1"/>
  <c r="AE57" i="44"/>
  <c r="AJ57" i="44" s="1"/>
  <c r="AB57" i="44"/>
  <c r="AG57" i="44" s="1"/>
  <c r="AC57" i="44"/>
  <c r="AH57" i="44"/>
  <c r="AE54" i="44"/>
  <c r="AJ54" i="44" s="1"/>
  <c r="AD54" i="44"/>
  <c r="AI54" i="44" s="1"/>
  <c r="AB54" i="44"/>
  <c r="AG54" i="44" s="1"/>
  <c r="AA50" i="44"/>
  <c r="AF50" i="44"/>
  <c r="AC50" i="44"/>
  <c r="AH50" i="44" s="1"/>
  <c r="AA45" i="44"/>
  <c r="AF45" i="44" s="1"/>
  <c r="AC45" i="44"/>
  <c r="AH45" i="44" s="1"/>
  <c r="AD45" i="44"/>
  <c r="AI45" i="44" s="1"/>
  <c r="AC39" i="44"/>
  <c r="AH39" i="44" s="1"/>
  <c r="H36" i="44" s="1"/>
  <c r="AD39" i="44"/>
  <c r="AI39" i="44" s="1"/>
  <c r="AC24" i="41"/>
  <c r="AH24" i="41" s="1"/>
  <c r="H21" i="41" s="1"/>
  <c r="AA21" i="41"/>
  <c r="AF21" i="41" s="1"/>
  <c r="AB14" i="41"/>
  <c r="AG14" i="41" s="1"/>
  <c r="AB12" i="41"/>
  <c r="AG12" i="41" s="1"/>
  <c r="G9" i="41" s="1"/>
  <c r="AC11" i="41"/>
  <c r="AH11" i="41" s="1"/>
  <c r="AA10" i="41"/>
  <c r="AF10" i="41" s="1"/>
  <c r="AB9" i="41"/>
  <c r="AG9" i="41" s="1"/>
  <c r="AA43" i="42"/>
  <c r="AF43" i="42" s="1"/>
  <c r="AC42" i="42"/>
  <c r="AH42" i="42" s="1"/>
  <c r="AB34" i="42"/>
  <c r="AG34" i="42" s="1"/>
  <c r="AE25" i="42"/>
  <c r="AJ25" i="42" s="1"/>
  <c r="J22" i="42" s="1"/>
  <c r="AA25" i="42"/>
  <c r="AF25" i="42" s="1"/>
  <c r="AA58" i="44"/>
  <c r="AF58" i="44" s="1"/>
  <c r="AD58" i="44"/>
  <c r="AI58" i="44" s="1"/>
  <c r="AB58" i="44"/>
  <c r="AG58" i="44" s="1"/>
  <c r="AA52" i="44"/>
  <c r="AF52" i="44" s="1"/>
  <c r="AE52" i="44"/>
  <c r="AJ52" i="44" s="1"/>
  <c r="AB52" i="44"/>
  <c r="AG52" i="44" s="1"/>
  <c r="AC52" i="44"/>
  <c r="AH52" i="44" s="1"/>
  <c r="AE51" i="44"/>
  <c r="AJ51" i="44" s="1"/>
  <c r="AD44" i="44"/>
  <c r="AI44" i="44" s="1"/>
  <c r="AA37" i="44"/>
  <c r="AF37" i="44" s="1"/>
  <c r="AJ37" i="44"/>
  <c r="J34" i="44" s="1"/>
  <c r="AB37" i="44"/>
  <c r="AG37" i="44" s="1"/>
  <c r="AC37" i="44"/>
  <c r="AH37" i="44" s="1"/>
  <c r="H34" i="44" s="1"/>
  <c r="AD26" i="44"/>
  <c r="AI26" i="44" s="1"/>
  <c r="AA26" i="44"/>
  <c r="AF26" i="44" s="1"/>
  <c r="AB26" i="44"/>
  <c r="AG26" i="44" s="1"/>
  <c r="G23" i="44" s="1"/>
  <c r="AE26" i="44"/>
  <c r="AJ26" i="44" s="1"/>
  <c r="AD19" i="42"/>
  <c r="AI19" i="42" s="1"/>
  <c r="I16" i="42" s="1"/>
  <c r="AB10" i="42"/>
  <c r="AG10" i="42" s="1"/>
  <c r="AA55" i="44"/>
  <c r="AF55" i="44" s="1"/>
  <c r="AE55" i="44"/>
  <c r="AJ55" i="44" s="1"/>
  <c r="AB48" i="44"/>
  <c r="AG48" i="44" s="1"/>
  <c r="AB42" i="44"/>
  <c r="AG42" i="44" s="1"/>
  <c r="AE42" i="44"/>
  <c r="AJ42" i="44" s="1"/>
  <c r="AA40" i="44"/>
  <c r="AF40" i="44" s="1"/>
  <c r="AK40" i="44" s="1"/>
  <c r="AB40" i="44"/>
  <c r="AG40" i="44" s="1"/>
  <c r="AC40" i="44"/>
  <c r="AH40" i="44" s="1"/>
  <c r="AB17" i="44"/>
  <c r="AG17" i="44" s="1"/>
  <c r="AA17" i="44"/>
  <c r="AF17" i="44"/>
  <c r="F14" i="44" s="1"/>
  <c r="AE17" i="44"/>
  <c r="AJ17" i="44" s="1"/>
  <c r="AC17" i="44"/>
  <c r="AH17" i="44"/>
  <c r="AD17" i="44"/>
  <c r="AI17" i="44" s="1"/>
  <c r="AD22" i="42"/>
  <c r="AI22" i="42" s="1"/>
  <c r="AN21" i="42" s="1"/>
  <c r="AC19" i="42"/>
  <c r="AH19" i="42" s="1"/>
  <c r="AD10" i="42"/>
  <c r="AI10" i="42" s="1"/>
  <c r="AD55" i="44"/>
  <c r="AI55" i="44" s="1"/>
  <c r="AD49" i="44"/>
  <c r="AI49" i="44" s="1"/>
  <c r="AA48" i="44"/>
  <c r="AF48" i="44" s="1"/>
  <c r="H32" i="44"/>
  <c r="AA27" i="44"/>
  <c r="AF27" i="44" s="1"/>
  <c r="AE27" i="44"/>
  <c r="AJ27" i="44" s="1"/>
  <c r="AG27" i="44"/>
  <c r="AC27" i="44"/>
  <c r="AH27" i="44" s="1"/>
  <c r="AE14" i="44"/>
  <c r="AJ14" i="44" s="1"/>
  <c r="J11" i="44" s="1"/>
  <c r="AD14" i="44"/>
  <c r="AI14" i="44" s="1"/>
  <c r="AB14" i="44"/>
  <c r="AG14" i="44" s="1"/>
  <c r="G11" i="44" s="1"/>
  <c r="AC14" i="44"/>
  <c r="AH14" i="44" s="1"/>
  <c r="AA11" i="44"/>
  <c r="AF11" i="44" s="1"/>
  <c r="F8" i="44" s="1"/>
  <c r="AE11" i="44"/>
  <c r="AJ11" i="44" s="1"/>
  <c r="AD11" i="44"/>
  <c r="AI11" i="44" s="1"/>
  <c r="I8" i="44" s="1"/>
  <c r="AB11" i="44"/>
  <c r="AG11" i="44" s="1"/>
  <c r="AC42" i="44"/>
  <c r="AH42" i="44" s="1"/>
  <c r="AE40" i="44"/>
  <c r="AJ40" i="44" s="1"/>
  <c r="AO40" i="44" s="1"/>
  <c r="AD35" i="44"/>
  <c r="AI35" i="44" s="1"/>
  <c r="AA35" i="44"/>
  <c r="AF35" i="44" s="1"/>
  <c r="AE35" i="44"/>
  <c r="AJ35" i="44" s="1"/>
  <c r="AA19" i="44"/>
  <c r="AF19" i="44" s="1"/>
  <c r="AD19" i="44"/>
  <c r="AI19" i="44" s="1"/>
  <c r="AB31" i="44"/>
  <c r="AG31" i="44" s="1"/>
  <c r="AE31" i="44"/>
  <c r="AJ31" i="44" s="1"/>
  <c r="AA31" i="44"/>
  <c r="AF31" i="44" s="1"/>
  <c r="AB12" i="44"/>
  <c r="AG12" i="44" s="1"/>
  <c r="G9" i="44" s="1"/>
  <c r="AA12" i="44"/>
  <c r="AF12" i="44" s="1"/>
  <c r="F9" i="44" s="1"/>
  <c r="AE12" i="44"/>
  <c r="AJ12" i="44" s="1"/>
  <c r="J9" i="44" s="1"/>
  <c r="AC12" i="44"/>
  <c r="AH12" i="44" s="1"/>
  <c r="H9" i="44" s="1"/>
  <c r="AD34" i="44"/>
  <c r="AI34" i="44" s="1"/>
  <c r="I31" i="44" s="1"/>
  <c r="AA33" i="44"/>
  <c r="AF33" i="44" s="1"/>
  <c r="F30" i="44" s="1"/>
  <c r="AC33" i="44"/>
  <c r="AH33" i="44" s="1"/>
  <c r="AD33" i="44"/>
  <c r="AI33" i="44" s="1"/>
  <c r="AA32" i="44"/>
  <c r="AF32" i="44" s="1"/>
  <c r="F29" i="44" s="1"/>
  <c r="AE32" i="44"/>
  <c r="AJ32" i="44" s="1"/>
  <c r="AC32" i="44"/>
  <c r="AH32" i="44" s="1"/>
  <c r="H29" i="44" s="1"/>
  <c r="AB29" i="44"/>
  <c r="AG29" i="44" s="1"/>
  <c r="AE29" i="44"/>
  <c r="AJ29" i="44"/>
  <c r="AC13" i="44"/>
  <c r="AH13" i="44" s="1"/>
  <c r="H10" i="44" s="1"/>
  <c r="AA13" i="44"/>
  <c r="AF13" i="44" s="1"/>
  <c r="AA21" i="44"/>
  <c r="AF21" i="44" s="1"/>
  <c r="F18" i="44" s="1"/>
  <c r="AE21" i="44"/>
  <c r="AJ21" i="44" s="1"/>
  <c r="AD21" i="44"/>
  <c r="AI21" i="44" s="1"/>
  <c r="AA20" i="44"/>
  <c r="AF20" i="44" s="1"/>
  <c r="F17" i="44" s="1"/>
  <c r="AE20" i="44"/>
  <c r="AJ20" i="44" s="1"/>
  <c r="AD20" i="44"/>
  <c r="AI20" i="44" s="1"/>
  <c r="I17" i="44" s="1"/>
  <c r="AC18" i="44"/>
  <c r="AH18" i="44" s="1"/>
  <c r="AA16" i="44"/>
  <c r="AF16" i="44" s="1"/>
  <c r="AD16" i="44"/>
  <c r="AI16" i="44" s="1"/>
  <c r="AD15" i="44"/>
  <c r="AI15" i="44" s="1"/>
  <c r="I12" i="44" s="1"/>
  <c r="AC15" i="44"/>
  <c r="AH15" i="44" s="1"/>
  <c r="AA30" i="44"/>
  <c r="AF30" i="44" s="1"/>
  <c r="AE15" i="44"/>
  <c r="AJ15" i="44" s="1"/>
  <c r="AA25" i="44"/>
  <c r="AF25" i="44" s="1"/>
  <c r="F22" i="44" s="1"/>
  <c r="AE25" i="44"/>
  <c r="AJ25" i="44" s="1"/>
  <c r="AD25" i="44"/>
  <c r="AI25" i="44"/>
  <c r="I22" i="44" s="1"/>
  <c r="AD24" i="44"/>
  <c r="AI24" i="44" s="1"/>
  <c r="AC24" i="44"/>
  <c r="AH24" i="44" s="1"/>
  <c r="AM24" i="44" s="1"/>
  <c r="AC23" i="44"/>
  <c r="AH23" i="44" s="1"/>
  <c r="AB23" i="44"/>
  <c r="AG23" i="44" s="1"/>
  <c r="G20" i="44" s="1"/>
  <c r="AC20" i="44"/>
  <c r="AH20" i="44"/>
  <c r="H17" i="44" s="1"/>
  <c r="AE9" i="44"/>
  <c r="AJ9" i="44" s="1"/>
  <c r="AA9" i="44"/>
  <c r="AF9" i="44" s="1"/>
  <c r="AL18" i="40"/>
  <c r="F20" i="35"/>
  <c r="J12" i="22"/>
  <c r="AN55" i="22"/>
  <c r="AL38" i="39"/>
  <c r="I20" i="38"/>
  <c r="AM9" i="38"/>
  <c r="AN44" i="36"/>
  <c r="AL32" i="39"/>
  <c r="G31" i="30"/>
  <c r="E16" i="30"/>
  <c r="AM23" i="1"/>
  <c r="F18" i="39"/>
  <c r="J12" i="41"/>
  <c r="G35" i="41"/>
  <c r="J14" i="39"/>
  <c r="H13" i="39"/>
  <c r="AO35" i="39"/>
  <c r="AK57" i="41"/>
  <c r="J32" i="40"/>
  <c r="F14" i="39"/>
  <c r="H7" i="38"/>
  <c r="F17" i="36"/>
  <c r="J28" i="37"/>
  <c r="I10" i="35"/>
  <c r="H6" i="34"/>
  <c r="AM9" i="34"/>
  <c r="H19" i="36"/>
  <c r="J12" i="34"/>
  <c r="G21" i="37"/>
  <c r="I12" i="36"/>
  <c r="AK22" i="35"/>
  <c r="G16" i="33"/>
  <c r="I33" i="36"/>
  <c r="AN45" i="32"/>
  <c r="J11" i="33"/>
  <c r="G11" i="35"/>
  <c r="AL21" i="35"/>
  <c r="AL38" i="35"/>
  <c r="F15" i="32"/>
  <c r="I36" i="32"/>
  <c r="I33" i="33"/>
  <c r="I25" i="36"/>
  <c r="F25" i="36"/>
  <c r="J27" i="36"/>
  <c r="G35" i="36"/>
  <c r="AO40" i="35"/>
  <c r="AK45" i="32"/>
  <c r="G10" i="24"/>
  <c r="F19" i="33"/>
  <c r="F8" i="24"/>
  <c r="H36" i="24"/>
  <c r="G11" i="21"/>
  <c r="AK17" i="21"/>
  <c r="F14" i="21"/>
  <c r="H6" i="22"/>
  <c r="H30" i="22"/>
  <c r="AL32" i="22"/>
  <c r="F29" i="22"/>
  <c r="AK32" i="22"/>
  <c r="J34" i="21"/>
  <c r="I9" i="22"/>
  <c r="I13" i="22"/>
  <c r="AM18" i="22"/>
  <c r="AK40" i="20"/>
  <c r="I9" i="30"/>
  <c r="I10" i="21"/>
  <c r="AN13" i="21"/>
  <c r="AM18" i="21"/>
  <c r="AM17" i="21"/>
  <c r="F27" i="21"/>
  <c r="AK30" i="21"/>
  <c r="H10" i="20"/>
  <c r="I10" i="20"/>
  <c r="AL16" i="20"/>
  <c r="H31" i="31"/>
  <c r="AO29" i="22"/>
  <c r="H31" i="22"/>
  <c r="I32" i="21"/>
  <c r="AN35" i="21"/>
  <c r="G23" i="20"/>
  <c r="AM44" i="20"/>
  <c r="G30" i="31"/>
  <c r="E6" i="1"/>
  <c r="AI9" i="1"/>
  <c r="H27" i="1"/>
  <c r="I29" i="29"/>
  <c r="F27" i="29"/>
  <c r="G29" i="30"/>
  <c r="I6" i="40"/>
  <c r="F24" i="39"/>
  <c r="AN12" i="39"/>
  <c r="AN11" i="39"/>
  <c r="G26" i="44"/>
  <c r="J14" i="44"/>
  <c r="F17" i="41"/>
  <c r="J24" i="40"/>
  <c r="AK36" i="41"/>
  <c r="F19" i="40"/>
  <c r="AM17" i="39"/>
  <c r="I27" i="39"/>
  <c r="AN30" i="39"/>
  <c r="AM49" i="40"/>
  <c r="AN12" i="38"/>
  <c r="H27" i="38"/>
  <c r="AK56" i="40"/>
  <c r="H35" i="39"/>
  <c r="I35" i="39"/>
  <c r="AN38" i="39"/>
  <c r="G26" i="39"/>
  <c r="F18" i="38"/>
  <c r="H6" i="36"/>
  <c r="G31" i="38"/>
  <c r="F32" i="38"/>
  <c r="AK31" i="37"/>
  <c r="AM54" i="35"/>
  <c r="H30" i="34"/>
  <c r="J13" i="35"/>
  <c r="J21" i="37"/>
  <c r="J22" i="36"/>
  <c r="H14" i="36"/>
  <c r="AM22" i="35"/>
  <c r="H26" i="35"/>
  <c r="AL37" i="35"/>
  <c r="I9" i="34"/>
  <c r="J14" i="34"/>
  <c r="G36" i="32"/>
  <c r="I30" i="36"/>
  <c r="J7" i="32"/>
  <c r="J9" i="32"/>
  <c r="I23" i="32"/>
  <c r="F9" i="33"/>
  <c r="AN43" i="35"/>
  <c r="G19" i="34"/>
  <c r="J21" i="34"/>
  <c r="AN38" i="34"/>
  <c r="J32" i="32"/>
  <c r="G13" i="33"/>
  <c r="H25" i="36"/>
  <c r="F27" i="36"/>
  <c r="J29" i="36"/>
  <c r="J27" i="35"/>
  <c r="AN30" i="34"/>
  <c r="G24" i="32"/>
  <c r="H19" i="33"/>
  <c r="I22" i="24"/>
  <c r="H9" i="22"/>
  <c r="I36" i="22"/>
  <c r="I7" i="21"/>
  <c r="F30" i="22"/>
  <c r="AK17" i="22"/>
  <c r="F14" i="22"/>
  <c r="AO30" i="22"/>
  <c r="J27" i="22"/>
  <c r="AM38" i="21"/>
  <c r="AK11" i="22"/>
  <c r="J13" i="22"/>
  <c r="J11" i="21"/>
  <c r="AM23" i="21"/>
  <c r="I30" i="31"/>
  <c r="F15" i="21"/>
  <c r="I27" i="21"/>
  <c r="AN30" i="21"/>
  <c r="G16" i="20"/>
  <c r="AJ53" i="31"/>
  <c r="H26" i="21"/>
  <c r="AM29" i="21"/>
  <c r="F28" i="21"/>
  <c r="H10" i="31"/>
  <c r="I31" i="30"/>
  <c r="AM14" i="1"/>
  <c r="G17" i="30"/>
  <c r="F29" i="29"/>
  <c r="AN10" i="39"/>
  <c r="AN9" i="39"/>
  <c r="I11" i="40"/>
  <c r="AN54" i="39"/>
  <c r="AM43" i="38"/>
  <c r="J22" i="38"/>
  <c r="H10" i="38"/>
  <c r="I26" i="38"/>
  <c r="AK15" i="37"/>
  <c r="J16" i="37"/>
  <c r="AO19" i="37"/>
  <c r="G6" i="36"/>
  <c r="I28" i="37"/>
  <c r="J7" i="36"/>
  <c r="AO10" i="36"/>
  <c r="AL31" i="37"/>
  <c r="H9" i="35"/>
  <c r="I30" i="35"/>
  <c r="G36" i="35"/>
  <c r="AM44" i="36"/>
  <c r="I11" i="34"/>
  <c r="AN14" i="34"/>
  <c r="I30" i="34"/>
  <c r="AM54" i="40"/>
  <c r="I21" i="37"/>
  <c r="G19" i="35"/>
  <c r="AL22" i="35"/>
  <c r="I12" i="34"/>
  <c r="F14" i="36"/>
  <c r="AK17" i="36"/>
  <c r="I28" i="32"/>
  <c r="J34" i="36"/>
  <c r="F35" i="35"/>
  <c r="AL43" i="35"/>
  <c r="AO34" i="32"/>
  <c r="I16" i="33"/>
  <c r="I18" i="33"/>
  <c r="I28" i="33"/>
  <c r="AM16" i="36"/>
  <c r="H13" i="36"/>
  <c r="H29" i="36"/>
  <c r="F29" i="36"/>
  <c r="I21" i="35"/>
  <c r="F27" i="35"/>
  <c r="G13" i="32"/>
  <c r="J24" i="32"/>
  <c r="F27" i="33"/>
  <c r="J22" i="24"/>
  <c r="J11" i="24"/>
  <c r="I32" i="24"/>
  <c r="J21" i="22"/>
  <c r="AN18" i="22"/>
  <c r="I15" i="22"/>
  <c r="AN45" i="22"/>
  <c r="F7" i="21"/>
  <c r="J33" i="21"/>
  <c r="AO36" i="21"/>
  <c r="AM39" i="21"/>
  <c r="H24" i="20"/>
  <c r="AM27" i="20"/>
  <c r="AM11" i="22"/>
  <c r="H8" i="22"/>
  <c r="F9" i="22"/>
  <c r="H12" i="22"/>
  <c r="J22" i="22"/>
  <c r="I30" i="22"/>
  <c r="G10" i="21"/>
  <c r="AL13" i="21"/>
  <c r="AL12" i="21"/>
  <c r="H29" i="21"/>
  <c r="G20" i="20"/>
  <c r="H15" i="21"/>
  <c r="G15" i="20"/>
  <c r="AL18" i="20"/>
  <c r="F31" i="31"/>
  <c r="G9" i="30"/>
  <c r="AO35" i="21"/>
  <c r="J32" i="21"/>
  <c r="F17" i="20"/>
  <c r="AN38" i="20"/>
  <c r="I35" i="20"/>
  <c r="AJ22" i="31"/>
  <c r="E26" i="1"/>
  <c r="F17" i="30"/>
  <c r="AI14" i="1"/>
  <c r="AI30" i="1"/>
  <c r="AI31" i="1"/>
  <c r="AJ26" i="1"/>
  <c r="AJ27" i="1"/>
  <c r="AJ31" i="1"/>
  <c r="AL57" i="41"/>
  <c r="J26" i="41"/>
  <c r="G30" i="41"/>
  <c r="J28" i="40"/>
  <c r="F8" i="40"/>
  <c r="F29" i="40"/>
  <c r="AN33" i="39"/>
  <c r="J10" i="40"/>
  <c r="G23" i="39"/>
  <c r="G8" i="36"/>
  <c r="F15" i="36"/>
  <c r="F22" i="38"/>
  <c r="I32" i="38"/>
  <c r="AN34" i="38"/>
  <c r="AK52" i="39"/>
  <c r="J29" i="37"/>
  <c r="I33" i="37"/>
  <c r="H9" i="36"/>
  <c r="G19" i="36"/>
  <c r="AL27" i="35"/>
  <c r="F12" i="36"/>
  <c r="I13" i="35"/>
  <c r="J19" i="35"/>
  <c r="H24" i="35"/>
  <c r="H22" i="32"/>
  <c r="J8" i="34"/>
  <c r="AO30" i="34"/>
  <c r="H9" i="32"/>
  <c r="AK16" i="32"/>
  <c r="F13" i="32"/>
  <c r="G29" i="32"/>
  <c r="AK57" i="32"/>
  <c r="AK56" i="37"/>
  <c r="H34" i="36"/>
  <c r="AM13" i="35"/>
  <c r="J28" i="35"/>
  <c r="AM38" i="35"/>
  <c r="H35" i="35"/>
  <c r="I35" i="35"/>
  <c r="H21" i="34"/>
  <c r="F32" i="34"/>
  <c r="AN40" i="34"/>
  <c r="F33" i="33"/>
  <c r="I27" i="36"/>
  <c r="H27" i="35"/>
  <c r="I27" i="35"/>
  <c r="J17" i="34"/>
  <c r="H11" i="32"/>
  <c r="F24" i="32"/>
  <c r="AM13" i="24"/>
  <c r="I20" i="24"/>
  <c r="AN54" i="34"/>
  <c r="J19" i="33"/>
  <c r="F22" i="24"/>
  <c r="F30" i="33"/>
  <c r="H29" i="22"/>
  <c r="F6" i="24"/>
  <c r="H34" i="24"/>
  <c r="G15" i="22"/>
  <c r="I16" i="22"/>
  <c r="J29" i="22"/>
  <c r="H21" i="21"/>
  <c r="H25" i="20"/>
  <c r="I8" i="22"/>
  <c r="AN15" i="22"/>
  <c r="I12" i="22"/>
  <c r="F20" i="21"/>
  <c r="J16" i="20"/>
  <c r="H30" i="30"/>
  <c r="I15" i="21"/>
  <c r="AN18" i="21"/>
  <c r="AL18" i="21"/>
  <c r="G15" i="21"/>
  <c r="AO30" i="21"/>
  <c r="J27" i="21"/>
  <c r="AN54" i="24"/>
  <c r="I15" i="20"/>
  <c r="AN18" i="20"/>
  <c r="AO40" i="20"/>
  <c r="G23" i="30"/>
  <c r="G28" i="21"/>
  <c r="F32" i="21"/>
  <c r="AN45" i="21"/>
  <c r="H19" i="20"/>
  <c r="H32" i="20"/>
  <c r="I6" i="1"/>
  <c r="F27" i="1"/>
  <c r="I8" i="1"/>
  <c r="I9" i="31" l="1"/>
  <c r="G9" i="31"/>
  <c r="F9" i="31"/>
  <c r="AK13" i="31"/>
  <c r="AM24" i="31"/>
  <c r="AJ27" i="31"/>
  <c r="E28" i="31"/>
  <c r="AL12" i="31"/>
  <c r="AK19" i="31"/>
  <c r="AJ21" i="31"/>
  <c r="AJ12" i="31"/>
  <c r="E9" i="31"/>
  <c r="AN42" i="31"/>
  <c r="AK56" i="31"/>
  <c r="AN20" i="31"/>
  <c r="AM30" i="31"/>
  <c r="H16" i="31"/>
  <c r="E14" i="31"/>
  <c r="AJ15" i="31"/>
  <c r="H14" i="29"/>
  <c r="H5" i="29"/>
  <c r="I5" i="29"/>
  <c r="G5" i="29"/>
  <c r="E29" i="31"/>
  <c r="G29" i="31"/>
  <c r="F8" i="31"/>
  <c r="F29" i="31"/>
  <c r="I29" i="31"/>
  <c r="I7" i="31"/>
  <c r="G23" i="31"/>
  <c r="H28" i="29"/>
  <c r="G28" i="29"/>
  <c r="E21" i="29"/>
  <c r="I28" i="29"/>
  <c r="F28" i="29"/>
  <c r="G27" i="1"/>
  <c r="G28" i="1"/>
  <c r="I28" i="1"/>
  <c r="G13" i="1"/>
  <c r="AM39" i="37"/>
  <c r="I11" i="35"/>
  <c r="AN13" i="35"/>
  <c r="I8" i="34"/>
  <c r="AN10" i="34"/>
  <c r="AN11" i="34"/>
  <c r="Z33" i="1"/>
  <c r="AE33" i="1" s="1"/>
  <c r="AJ32" i="1" s="1"/>
  <c r="AA33" i="1"/>
  <c r="AF33" i="1" s="1"/>
  <c r="AC33" i="1"/>
  <c r="AH33" i="1" s="1"/>
  <c r="AB33" i="1"/>
  <c r="AG33" i="1" s="1"/>
  <c r="Z25" i="1"/>
  <c r="AE25" i="1" s="1"/>
  <c r="AJ25" i="1" s="1"/>
  <c r="Y25" i="1"/>
  <c r="AD25" i="1" s="1"/>
  <c r="AB25" i="1"/>
  <c r="AG25" i="1" s="1"/>
  <c r="AL24" i="1" s="1"/>
  <c r="AC25" i="1"/>
  <c r="AH25" i="1" s="1"/>
  <c r="Y16" i="1"/>
  <c r="AD16" i="1" s="1"/>
  <c r="AA16" i="1"/>
  <c r="AF16" i="1" s="1"/>
  <c r="AK16" i="1" s="1"/>
  <c r="Z16" i="1"/>
  <c r="AE16" i="1" s="1"/>
  <c r="AA54" i="31"/>
  <c r="AF54" i="31" s="1"/>
  <c r="AK53" i="31" s="1"/>
  <c r="AD54" i="31"/>
  <c r="AI54" i="31" s="1"/>
  <c r="AB54" i="31"/>
  <c r="AG54" i="31" s="1"/>
  <c r="AA31" i="24"/>
  <c r="AF31" i="24" s="1"/>
  <c r="AD31" i="24"/>
  <c r="AI31" i="24" s="1"/>
  <c r="I28" i="24" s="1"/>
  <c r="AN44" i="35"/>
  <c r="AL32" i="1"/>
  <c r="Z45" i="1"/>
  <c r="AE45" i="1" s="1"/>
  <c r="Y45" i="1"/>
  <c r="AD45" i="1" s="1"/>
  <c r="AB45" i="1"/>
  <c r="AG45" i="1" s="1"/>
  <c r="AC45" i="1"/>
  <c r="AH45" i="1" s="1"/>
  <c r="AM45" i="1" s="1"/>
  <c r="Z55" i="29"/>
  <c r="AE55" i="29" s="1"/>
  <c r="AC55" i="29"/>
  <c r="AH55" i="29" s="1"/>
  <c r="AB55" i="29"/>
  <c r="AG55" i="29" s="1"/>
  <c r="AC42" i="23"/>
  <c r="AH42" i="23" s="1"/>
  <c r="AA42" i="23"/>
  <c r="AF42" i="23" s="1"/>
  <c r="AA31" i="35"/>
  <c r="AF31" i="35" s="1"/>
  <c r="AK30" i="35" s="1"/>
  <c r="AD31" i="35"/>
  <c r="AI31" i="35" s="1"/>
  <c r="AN30" i="35" s="1"/>
  <c r="AB31" i="35"/>
  <c r="AG31" i="35" s="1"/>
  <c r="G28" i="35" s="1"/>
  <c r="AB15" i="38"/>
  <c r="AG15" i="38" s="1"/>
  <c r="G12" i="38" s="1"/>
  <c r="AE14" i="38"/>
  <c r="AJ14" i="38" s="1"/>
  <c r="AB14" i="38"/>
  <c r="AG14" i="38" s="1"/>
  <c r="AA44" i="1"/>
  <c r="AF44" i="1" s="1"/>
  <c r="AK43" i="1" s="1"/>
  <c r="AB44" i="1"/>
  <c r="AG44" i="1" s="1"/>
  <c r="AC44" i="1"/>
  <c r="AH44" i="1" s="1"/>
  <c r="Z44" i="1"/>
  <c r="AE44" i="1" s="1"/>
  <c r="Y44" i="1"/>
  <c r="AD44" i="1" s="1"/>
  <c r="AI44" i="1" s="1"/>
  <c r="Z17" i="29"/>
  <c r="AE17" i="29" s="1"/>
  <c r="AB17" i="29"/>
  <c r="AG17" i="29" s="1"/>
  <c r="AA17" i="29"/>
  <c r="AF17" i="29" s="1"/>
  <c r="AL32" i="44"/>
  <c r="G30" i="44"/>
  <c r="AM19" i="40"/>
  <c r="AC38" i="31"/>
  <c r="AH38" i="31" s="1"/>
  <c r="AM37" i="31" s="1"/>
  <c r="Z45" i="31"/>
  <c r="AE45" i="31" s="1"/>
  <c r="AD69" i="31"/>
  <c r="AI69" i="31" s="1"/>
  <c r="AN69" i="31" s="1"/>
  <c r="AA52" i="31"/>
  <c r="AF52" i="31" s="1"/>
  <c r="AK52" i="31" s="1"/>
  <c r="Z52" i="31"/>
  <c r="AE52" i="31" s="1"/>
  <c r="AJ52" i="31" s="1"/>
  <c r="AC52" i="31"/>
  <c r="AH52" i="31" s="1"/>
  <c r="Z36" i="31"/>
  <c r="AE36" i="31" s="1"/>
  <c r="AJ36" i="31" s="1"/>
  <c r="AB36" i="31"/>
  <c r="AG36" i="31" s="1"/>
  <c r="AA36" i="31"/>
  <c r="AF36" i="31" s="1"/>
  <c r="AK35" i="31" s="1"/>
  <c r="AD36" i="31"/>
  <c r="AI36" i="31" s="1"/>
  <c r="AN35" i="31" s="1"/>
  <c r="AC36" i="31"/>
  <c r="AH36" i="31" s="1"/>
  <c r="AM36" i="31" s="1"/>
  <c r="AB57" i="1"/>
  <c r="AG57" i="1" s="1"/>
  <c r="AL57" i="1" s="1"/>
  <c r="Y57" i="1"/>
  <c r="AD57" i="1" s="1"/>
  <c r="AA57" i="1"/>
  <c r="AF57" i="1" s="1"/>
  <c r="AK57" i="1" s="1"/>
  <c r="Z57" i="1"/>
  <c r="AE57" i="1" s="1"/>
  <c r="AC19" i="31"/>
  <c r="AH19" i="31" s="1"/>
  <c r="Z19" i="31"/>
  <c r="AE19" i="31" s="1"/>
  <c r="H30" i="41"/>
  <c r="AK26" i="39"/>
  <c r="Z42" i="1"/>
  <c r="AE42" i="1" s="1"/>
  <c r="Y42" i="1"/>
  <c r="AD42" i="1" s="1"/>
  <c r="AA42" i="1"/>
  <c r="AF42" i="1" s="1"/>
  <c r="AK42" i="1" s="1"/>
  <c r="AB42" i="1"/>
  <c r="AG42" i="1" s="1"/>
  <c r="AC30" i="33"/>
  <c r="AH30" i="33" s="1"/>
  <c r="AE30" i="33"/>
  <c r="AJ30" i="33" s="1"/>
  <c r="J27" i="33" s="1"/>
  <c r="AD30" i="33"/>
  <c r="AI30" i="33" s="1"/>
  <c r="I27" i="33" s="1"/>
  <c r="AE29" i="32"/>
  <c r="AJ29" i="32" s="1"/>
  <c r="AB29" i="32"/>
  <c r="AG29" i="32" s="1"/>
  <c r="G26" i="32" s="1"/>
  <c r="AC29" i="32"/>
  <c r="AH29" i="32" s="1"/>
  <c r="AD29" i="32"/>
  <c r="AI29" i="32" s="1"/>
  <c r="I26" i="32" s="1"/>
  <c r="AM16" i="41"/>
  <c r="AA41" i="1"/>
  <c r="AF41" i="1" s="1"/>
  <c r="AK41" i="1" s="1"/>
  <c r="Z41" i="1"/>
  <c r="AE41" i="1" s="1"/>
  <c r="AJ40" i="1" s="1"/>
  <c r="Y41" i="1"/>
  <c r="AD41" i="1" s="1"/>
  <c r="AI40" i="1" s="1"/>
  <c r="AC41" i="1"/>
  <c r="AH41" i="1" s="1"/>
  <c r="AM40" i="1" s="1"/>
  <c r="AA22" i="1"/>
  <c r="AF22" i="1" s="1"/>
  <c r="Y22" i="1"/>
  <c r="AD22" i="1" s="1"/>
  <c r="AI21" i="1" s="1"/>
  <c r="AB22" i="1"/>
  <c r="AG22" i="1" s="1"/>
  <c r="AB50" i="29"/>
  <c r="AG50" i="29" s="1"/>
  <c r="Z50" i="29"/>
  <c r="AE50" i="29" s="1"/>
  <c r="AC26" i="31"/>
  <c r="AH26" i="31" s="1"/>
  <c r="AM25" i="31" s="1"/>
  <c r="AA26" i="31"/>
  <c r="AF26" i="31" s="1"/>
  <c r="AK25" i="31" s="1"/>
  <c r="AB26" i="31"/>
  <c r="AG26" i="31" s="1"/>
  <c r="G35" i="31" s="1"/>
  <c r="Z26" i="31"/>
  <c r="AE26" i="31" s="1"/>
  <c r="AD26" i="31"/>
  <c r="AI26" i="31" s="1"/>
  <c r="AN26" i="31" s="1"/>
  <c r="AD18" i="31"/>
  <c r="AI18" i="31" s="1"/>
  <c r="AB18" i="31"/>
  <c r="AG18" i="31" s="1"/>
  <c r="AL18" i="31" s="1"/>
  <c r="AA28" i="24"/>
  <c r="AF28" i="24" s="1"/>
  <c r="F25" i="24" s="1"/>
  <c r="AC28" i="24"/>
  <c r="AH28" i="24" s="1"/>
  <c r="AC55" i="1"/>
  <c r="AH55" i="1" s="1"/>
  <c r="AB55" i="1"/>
  <c r="AG55" i="1" s="1"/>
  <c r="AA28" i="35"/>
  <c r="AF28" i="35" s="1"/>
  <c r="AC28" i="35"/>
  <c r="AH28" i="35" s="1"/>
  <c r="AD28" i="35"/>
  <c r="AI28" i="35" s="1"/>
  <c r="I25" i="35" s="1"/>
  <c r="F6" i="38"/>
  <c r="G29" i="39"/>
  <c r="AO36" i="35"/>
  <c r="AJ57" i="31"/>
  <c r="AB54" i="1"/>
  <c r="AG54" i="1" s="1"/>
  <c r="Z54" i="1"/>
  <c r="AE54" i="1" s="1"/>
  <c r="AA54" i="1"/>
  <c r="AF54" i="1" s="1"/>
  <c r="AK53" i="1" s="1"/>
  <c r="AC54" i="1"/>
  <c r="AH54" i="1" s="1"/>
  <c r="AB17" i="31"/>
  <c r="AG17" i="31" s="1"/>
  <c r="Z17" i="31"/>
  <c r="AE17" i="31" s="1"/>
  <c r="AJ17" i="31" s="1"/>
  <c r="AB18" i="24"/>
  <c r="AG18" i="24" s="1"/>
  <c r="AD18" i="24"/>
  <c r="AI18" i="24" s="1"/>
  <c r="AA18" i="24"/>
  <c r="AF18" i="24" s="1"/>
  <c r="F15" i="24" s="1"/>
  <c r="Y54" i="1"/>
  <c r="AD54" i="1" s="1"/>
  <c r="AI54" i="1" s="1"/>
  <c r="AE56" i="35"/>
  <c r="AJ56" i="35" s="1"/>
  <c r="AO56" i="35" s="1"/>
  <c r="AA56" i="35"/>
  <c r="AF56" i="35" s="1"/>
  <c r="AB56" i="35"/>
  <c r="AG56" i="35" s="1"/>
  <c r="AC37" i="35"/>
  <c r="AH37" i="35" s="1"/>
  <c r="AM37" i="35" s="1"/>
  <c r="AA37" i="35"/>
  <c r="AF37" i="35" s="1"/>
  <c r="AK37" i="35" s="1"/>
  <c r="AB39" i="1"/>
  <c r="AG39" i="1" s="1"/>
  <c r="AL39" i="1" s="1"/>
  <c r="AA39" i="1"/>
  <c r="AF39" i="1" s="1"/>
  <c r="Y39" i="1"/>
  <c r="AD39" i="1" s="1"/>
  <c r="AI39" i="1" s="1"/>
  <c r="Z39" i="1"/>
  <c r="AE39" i="1" s="1"/>
  <c r="Y29" i="1"/>
  <c r="AD29" i="1" s="1"/>
  <c r="AC29" i="1"/>
  <c r="AH29" i="1" s="1"/>
  <c r="AM28" i="1" s="1"/>
  <c r="AB29" i="1"/>
  <c r="AG29" i="1" s="1"/>
  <c r="AL28" i="1" s="1"/>
  <c r="Z29" i="1"/>
  <c r="AE29" i="1" s="1"/>
  <c r="AA29" i="1"/>
  <c r="AF29" i="1" s="1"/>
  <c r="AD47" i="31"/>
  <c r="AI47" i="31" s="1"/>
  <c r="AN47" i="31" s="1"/>
  <c r="AA47" i="31"/>
  <c r="AF47" i="31" s="1"/>
  <c r="AC47" i="31"/>
  <c r="AH47" i="31" s="1"/>
  <c r="AB47" i="31"/>
  <c r="AG47" i="31" s="1"/>
  <c r="AL47" i="31" s="1"/>
  <c r="AB52" i="1"/>
  <c r="AG52" i="1" s="1"/>
  <c r="AA52" i="1"/>
  <c r="AF52" i="1" s="1"/>
  <c r="AK52" i="1" s="1"/>
  <c r="Y52" i="1"/>
  <c r="AD52" i="1" s="1"/>
  <c r="AI51" i="1" s="1"/>
  <c r="AC52" i="1"/>
  <c r="AH52" i="1" s="1"/>
  <c r="Z52" i="1"/>
  <c r="AE52" i="1" s="1"/>
  <c r="AJ52" i="1" s="1"/>
  <c r="Z13" i="29"/>
  <c r="AE13" i="29" s="1"/>
  <c r="AB13" i="29"/>
  <c r="AG13" i="29" s="1"/>
  <c r="AL13" i="29" s="1"/>
  <c r="AA13" i="29"/>
  <c r="AF13" i="29" s="1"/>
  <c r="AC46" i="31"/>
  <c r="AH46" i="31" s="1"/>
  <c r="Z46" i="31"/>
  <c r="AE46" i="31" s="1"/>
  <c r="AB46" i="31"/>
  <c r="AG46" i="31" s="1"/>
  <c r="AE54" i="35"/>
  <c r="AJ54" i="35" s="1"/>
  <c r="AB54" i="35"/>
  <c r="AG54" i="35" s="1"/>
  <c r="Y51" i="1"/>
  <c r="AD51" i="1" s="1"/>
  <c r="AI50" i="1" s="1"/>
  <c r="Z51" i="1"/>
  <c r="AE51" i="1" s="1"/>
  <c r="AA51" i="1"/>
  <c r="AF51" i="1" s="1"/>
  <c r="AC14" i="20"/>
  <c r="AH14" i="20" s="1"/>
  <c r="AB14" i="20"/>
  <c r="AG14" i="20" s="1"/>
  <c r="G11" i="20" s="1"/>
  <c r="AN14" i="31"/>
  <c r="Z55" i="1"/>
  <c r="AE55" i="1" s="1"/>
  <c r="AB37" i="1"/>
  <c r="AG37" i="1" s="1"/>
  <c r="Z37" i="1"/>
  <c r="AE37" i="1" s="1"/>
  <c r="AJ37" i="1" s="1"/>
  <c r="AA37" i="1"/>
  <c r="AF37" i="1" s="1"/>
  <c r="Y37" i="1"/>
  <c r="AD37" i="1" s="1"/>
  <c r="AA32" i="31"/>
  <c r="AF32" i="31" s="1"/>
  <c r="AK32" i="31" s="1"/>
  <c r="AB32" i="31"/>
  <c r="AG32" i="31" s="1"/>
  <c r="AL32" i="31" s="1"/>
  <c r="AC32" i="31"/>
  <c r="AH32" i="31" s="1"/>
  <c r="AM31" i="31" s="1"/>
  <c r="Z32" i="31"/>
  <c r="AE32" i="31" s="1"/>
  <c r="AJ31" i="31" s="1"/>
  <c r="AD32" i="31"/>
  <c r="AI32" i="31" s="1"/>
  <c r="AB42" i="31"/>
  <c r="AG42" i="31" s="1"/>
  <c r="Z20" i="31"/>
  <c r="AE20" i="31" s="1"/>
  <c r="E24" i="31" s="1"/>
  <c r="Z35" i="31"/>
  <c r="AE35" i="31" s="1"/>
  <c r="Z25" i="31"/>
  <c r="AE25" i="31" s="1"/>
  <c r="Z50" i="31"/>
  <c r="AE50" i="31" s="1"/>
  <c r="AJ50" i="31" s="1"/>
  <c r="AC33" i="31"/>
  <c r="AH33" i="31" s="1"/>
  <c r="AM33" i="31" s="1"/>
  <c r="AB22" i="31"/>
  <c r="AG22" i="31" s="1"/>
  <c r="AB15" i="31"/>
  <c r="AG15" i="31" s="1"/>
  <c r="AC43" i="31"/>
  <c r="AH43" i="31" s="1"/>
  <c r="AC28" i="31"/>
  <c r="AH28" i="31" s="1"/>
  <c r="AM28" i="31" s="1"/>
  <c r="AC23" i="31"/>
  <c r="AH23" i="31" s="1"/>
  <c r="AA16" i="31"/>
  <c r="AF16" i="31" s="1"/>
  <c r="F16" i="31" s="1"/>
  <c r="AC16" i="1"/>
  <c r="AH16" i="1" s="1"/>
  <c r="AM15" i="1" s="1"/>
  <c r="Y55" i="1"/>
  <c r="AD55" i="1" s="1"/>
  <c r="AI55" i="1" s="1"/>
  <c r="Y19" i="1"/>
  <c r="AD19" i="1" s="1"/>
  <c r="AC19" i="1"/>
  <c r="AH19" i="1" s="1"/>
  <c r="AM18" i="1" s="1"/>
  <c r="AA19" i="1"/>
  <c r="AF19" i="1" s="1"/>
  <c r="AB19" i="1"/>
  <c r="AG19" i="1" s="1"/>
  <c r="AL19" i="1" s="1"/>
  <c r="AC24" i="22"/>
  <c r="AH24" i="22" s="1"/>
  <c r="AD24" i="22"/>
  <c r="AI24" i="22" s="1"/>
  <c r="I21" i="22" s="1"/>
  <c r="AB24" i="22"/>
  <c r="AG24" i="22" s="1"/>
  <c r="G21" i="22" s="1"/>
  <c r="AM12" i="39"/>
  <c r="AO44" i="40"/>
  <c r="AO13" i="40"/>
  <c r="AO54" i="37"/>
  <c r="AO25" i="24"/>
  <c r="AE14" i="20"/>
  <c r="AJ14" i="20" s="1"/>
  <c r="AB32" i="21"/>
  <c r="AG32" i="21" s="1"/>
  <c r="AL31" i="21" s="1"/>
  <c r="AD19" i="31"/>
  <c r="AI19" i="31" s="1"/>
  <c r="AN19" i="31" s="1"/>
  <c r="AI66" i="1"/>
  <c r="AC49" i="1"/>
  <c r="AH49" i="1" s="1"/>
  <c r="AM49" i="1" s="1"/>
  <c r="AB49" i="1"/>
  <c r="AG49" i="1" s="1"/>
  <c r="AA49" i="1"/>
  <c r="AF49" i="1" s="1"/>
  <c r="AC10" i="1"/>
  <c r="AH10" i="1" s="1"/>
  <c r="AB10" i="1"/>
  <c r="AG10" i="1" s="1"/>
  <c r="Z10" i="1"/>
  <c r="AE10" i="1" s="1"/>
  <c r="AK20" i="39"/>
  <c r="AD52" i="31"/>
  <c r="AI52" i="31" s="1"/>
  <c r="AD17" i="31"/>
  <c r="AI17" i="31" s="1"/>
  <c r="I20" i="31" s="1"/>
  <c r="AJ43" i="31"/>
  <c r="AB19" i="31"/>
  <c r="AG19" i="31" s="1"/>
  <c r="G22" i="31" s="1"/>
  <c r="AB44" i="31"/>
  <c r="AG44" i="31" s="1"/>
  <c r="AL44" i="31" s="1"/>
  <c r="AJ65" i="1"/>
  <c r="Z41" i="29"/>
  <c r="AE41" i="29" s="1"/>
  <c r="AA41" i="29"/>
  <c r="AF41" i="29" s="1"/>
  <c r="Y41" i="29"/>
  <c r="AD41" i="29" s="1"/>
  <c r="AL38" i="41"/>
  <c r="AC40" i="24"/>
  <c r="AH40" i="24" s="1"/>
  <c r="AM39" i="24" s="1"/>
  <c r="AB10" i="22"/>
  <c r="AG10" i="22" s="1"/>
  <c r="AN30" i="31"/>
  <c r="AB52" i="31"/>
  <c r="AG52" i="31" s="1"/>
  <c r="AL51" i="31" s="1"/>
  <c r="AD46" i="31"/>
  <c r="AI46" i="31" s="1"/>
  <c r="AN45" i="31" s="1"/>
  <c r="Y10" i="29"/>
  <c r="AD10" i="29" s="1"/>
  <c r="Z10" i="29"/>
  <c r="AE10" i="29" s="1"/>
  <c r="AC10" i="29"/>
  <c r="AH10" i="29" s="1"/>
  <c r="AE24" i="33"/>
  <c r="AJ24" i="33" s="1"/>
  <c r="AB24" i="33"/>
  <c r="AG24" i="33" s="1"/>
  <c r="G21" i="33" s="1"/>
  <c r="AK27" i="40"/>
  <c r="AM47" i="32"/>
  <c r="AK55" i="22"/>
  <c r="AB43" i="24"/>
  <c r="AG43" i="24" s="1"/>
  <c r="AA44" i="31"/>
  <c r="AF44" i="31" s="1"/>
  <c r="AK43" i="31" s="1"/>
  <c r="Z22" i="1"/>
  <c r="AE22" i="1" s="1"/>
  <c r="AJ22" i="1" s="1"/>
  <c r="AA47" i="1"/>
  <c r="AF47" i="1" s="1"/>
  <c r="AK46" i="1" s="1"/>
  <c r="AB47" i="1"/>
  <c r="AG47" i="1" s="1"/>
  <c r="AL47" i="1" s="1"/>
  <c r="Y34" i="1"/>
  <c r="AD34" i="1" s="1"/>
  <c r="AC34" i="1"/>
  <c r="AH34" i="1" s="1"/>
  <c r="AA34" i="1"/>
  <c r="AF34" i="1" s="1"/>
  <c r="AB34" i="1"/>
  <c r="AG34" i="1" s="1"/>
  <c r="AC39" i="31"/>
  <c r="AH39" i="31" s="1"/>
  <c r="AM39" i="31" s="1"/>
  <c r="Z39" i="31"/>
  <c r="AE39" i="31" s="1"/>
  <c r="AD39" i="31"/>
  <c r="AI39" i="31" s="1"/>
  <c r="AN39" i="31" s="1"/>
  <c r="AA39" i="31"/>
  <c r="AF39" i="31" s="1"/>
  <c r="AK39" i="31" s="1"/>
  <c r="AN13" i="39"/>
  <c r="AO45" i="39"/>
  <c r="AC44" i="31"/>
  <c r="AH44" i="31" s="1"/>
  <c r="Z9" i="1"/>
  <c r="AE9" i="1" s="1"/>
  <c r="AJ9" i="1" s="1"/>
  <c r="AB8" i="1"/>
  <c r="AG8" i="1" s="1"/>
  <c r="AA50" i="1"/>
  <c r="AF50" i="1" s="1"/>
  <c r="AK50" i="1" s="1"/>
  <c r="AC67" i="1"/>
  <c r="AH67" i="1" s="1"/>
  <c r="AM67" i="1" s="1"/>
  <c r="AD55" i="31"/>
  <c r="AI55" i="31" s="1"/>
  <c r="Z55" i="31"/>
  <c r="AE55" i="31" s="1"/>
  <c r="AJ54" i="31" s="1"/>
  <c r="AC55" i="31"/>
  <c r="AH55" i="31" s="1"/>
  <c r="AM54" i="31" s="1"/>
  <c r="AA38" i="31"/>
  <c r="AF38" i="31" s="1"/>
  <c r="AK38" i="31" s="1"/>
  <c r="Z38" i="31"/>
  <c r="AE38" i="31" s="1"/>
  <c r="Z29" i="31"/>
  <c r="AE29" i="31" s="1"/>
  <c r="AB29" i="31"/>
  <c r="AG29" i="31" s="1"/>
  <c r="AL29" i="31" s="1"/>
  <c r="AA29" i="31"/>
  <c r="AF29" i="31" s="1"/>
  <c r="AA45" i="34"/>
  <c r="AF45" i="34" s="1"/>
  <c r="AD45" i="34"/>
  <c r="AI45" i="34" s="1"/>
  <c r="AC63" i="1"/>
  <c r="AH63" i="1" s="1"/>
  <c r="AM63" i="1" s="1"/>
  <c r="Z63" i="1"/>
  <c r="AE63" i="1" s="1"/>
  <c r="AJ63" i="1" s="1"/>
  <c r="AB66" i="31"/>
  <c r="AG66" i="31" s="1"/>
  <c r="Z66" i="31"/>
  <c r="AE66" i="31" s="1"/>
  <c r="AJ66" i="31" s="1"/>
  <c r="AA66" i="31"/>
  <c r="AF66" i="31" s="1"/>
  <c r="AE18" i="44"/>
  <c r="AJ18" i="44" s="1"/>
  <c r="AA45" i="30"/>
  <c r="AF45" i="30" s="1"/>
  <c r="AE61" i="21"/>
  <c r="AJ61" i="21" s="1"/>
  <c r="Y58" i="30"/>
  <c r="AD58" i="30" s="1"/>
  <c r="AA14" i="1"/>
  <c r="AF14" i="1" s="1"/>
  <c r="AK13" i="1" s="1"/>
  <c r="Z65" i="31"/>
  <c r="AE65" i="31" s="1"/>
  <c r="AD16" i="31"/>
  <c r="AI16" i="31" s="1"/>
  <c r="AN15" i="31" s="1"/>
  <c r="H9" i="23"/>
  <c r="AM39" i="33"/>
  <c r="AN53" i="35"/>
  <c r="I36" i="35"/>
  <c r="AE33" i="38"/>
  <c r="AJ33" i="38" s="1"/>
  <c r="AC59" i="1"/>
  <c r="AH59" i="1" s="1"/>
  <c r="AM59" i="1" s="1"/>
  <c r="Z59" i="1"/>
  <c r="AE59" i="1" s="1"/>
  <c r="AJ59" i="1" s="1"/>
  <c r="AJ51" i="30"/>
  <c r="AD68" i="31"/>
  <c r="AI68" i="31" s="1"/>
  <c r="AE67" i="21"/>
  <c r="AJ67" i="21" s="1"/>
  <c r="Y42" i="30"/>
  <c r="AD42" i="30" s="1"/>
  <c r="Y61" i="1"/>
  <c r="AD61" i="1" s="1"/>
  <c r="Z61" i="1"/>
  <c r="AE61" i="1" s="1"/>
  <c r="AB61" i="1"/>
  <c r="AG61" i="1" s="1"/>
  <c r="AL60" i="1" s="1"/>
  <c r="AD64" i="31"/>
  <c r="AI64" i="31" s="1"/>
  <c r="AN64" i="31" s="1"/>
  <c r="AA64" i="31"/>
  <c r="AF64" i="31" s="1"/>
  <c r="AB64" i="31"/>
  <c r="AG64" i="31" s="1"/>
  <c r="AC64" i="31"/>
  <c r="AH64" i="31" s="1"/>
  <c r="AA28" i="31"/>
  <c r="AF28" i="31" s="1"/>
  <c r="AK27" i="31" s="1"/>
  <c r="AB16" i="31"/>
  <c r="AG16" i="31" s="1"/>
  <c r="E7" i="31"/>
  <c r="J11" i="35"/>
  <c r="AB53" i="38"/>
  <c r="AG53" i="38" s="1"/>
  <c r="AL53" i="38" s="1"/>
  <c r="AA47" i="40"/>
  <c r="AF47" i="40" s="1"/>
  <c r="AK47" i="40" s="1"/>
  <c r="Y60" i="1"/>
  <c r="AD60" i="1" s="1"/>
  <c r="AI60" i="1" s="1"/>
  <c r="AA53" i="30"/>
  <c r="AF53" i="30" s="1"/>
  <c r="AJ64" i="30"/>
  <c r="Y67" i="30"/>
  <c r="AD67" i="30" s="1"/>
  <c r="AI67" i="30" s="1"/>
  <c r="AA62" i="30"/>
  <c r="AF62" i="30" s="1"/>
  <c r="AA66" i="37"/>
  <c r="AF66" i="37" s="1"/>
  <c r="AC60" i="1"/>
  <c r="AH60" i="1" s="1"/>
  <c r="Z60" i="1"/>
  <c r="AE60" i="1" s="1"/>
  <c r="AJ60" i="1" s="1"/>
  <c r="AB63" i="31"/>
  <c r="AG63" i="31" s="1"/>
  <c r="Z63" i="31"/>
  <c r="AE63" i="31" s="1"/>
  <c r="AA63" i="31"/>
  <c r="AF63" i="31" s="1"/>
  <c r="I7" i="20"/>
  <c r="F18" i="23"/>
  <c r="G35" i="35"/>
  <c r="AA61" i="1"/>
  <c r="AF61" i="1" s="1"/>
  <c r="AK61" i="1" s="1"/>
  <c r="Z62" i="1"/>
  <c r="AE62" i="1" s="1"/>
  <c r="AJ62" i="1" s="1"/>
  <c r="AN45" i="36"/>
  <c r="AD23" i="22"/>
  <c r="AI23" i="22" s="1"/>
  <c r="H27" i="21"/>
  <c r="AO44" i="20"/>
  <c r="AD59" i="31"/>
  <c r="AI59" i="31" s="1"/>
  <c r="AC13" i="1"/>
  <c r="AH13" i="1" s="1"/>
  <c r="AM13" i="1" s="1"/>
  <c r="Z18" i="29"/>
  <c r="AE18" i="29" s="1"/>
  <c r="AB11" i="1"/>
  <c r="AG11" i="1" s="1"/>
  <c r="AL11" i="1" s="1"/>
  <c r="AC16" i="29"/>
  <c r="AH16" i="29" s="1"/>
  <c r="Z50" i="1"/>
  <c r="AE50" i="1" s="1"/>
  <c r="F12" i="39"/>
  <c r="AC62" i="1"/>
  <c r="AH62" i="1" s="1"/>
  <c r="AM62" i="1" s="1"/>
  <c r="AB63" i="1"/>
  <c r="AG63" i="1" s="1"/>
  <c r="AB62" i="31"/>
  <c r="AG62" i="31" s="1"/>
  <c r="AL62" i="31" s="1"/>
  <c r="AE66" i="37"/>
  <c r="AJ66" i="37" s="1"/>
  <c r="AC59" i="31"/>
  <c r="AH59" i="31" s="1"/>
  <c r="Y12" i="1"/>
  <c r="AD12" i="1" s="1"/>
  <c r="Y58" i="1"/>
  <c r="AD58" i="1" s="1"/>
  <c r="AA35" i="30"/>
  <c r="AF35" i="30" s="1"/>
  <c r="AD61" i="31"/>
  <c r="AI61" i="31" s="1"/>
  <c r="AN60" i="31" s="1"/>
  <c r="AA61" i="31"/>
  <c r="AF61" i="31" s="1"/>
  <c r="AB61" i="31"/>
  <c r="AG61" i="31" s="1"/>
  <c r="AC61" i="31"/>
  <c r="AH61" i="31" s="1"/>
  <c r="AM61" i="31" s="1"/>
  <c r="AB15" i="34"/>
  <c r="AG15" i="34" s="1"/>
  <c r="G12" i="34" s="1"/>
  <c r="G30" i="36"/>
  <c r="Y63" i="1"/>
  <c r="AD63" i="1" s="1"/>
  <c r="AB62" i="1"/>
  <c r="AG62" i="1" s="1"/>
  <c r="AD63" i="31"/>
  <c r="AI63" i="31" s="1"/>
  <c r="Z11" i="1"/>
  <c r="AE11" i="1" s="1"/>
  <c r="Y23" i="30"/>
  <c r="AD23" i="30" s="1"/>
  <c r="AB10" i="30"/>
  <c r="AG10" i="30" s="1"/>
  <c r="AA46" i="30"/>
  <c r="AF46" i="30" s="1"/>
  <c r="Y43" i="30"/>
  <c r="AD43" i="30" s="1"/>
  <c r="AB60" i="31"/>
  <c r="AG60" i="31" s="1"/>
  <c r="AL60" i="31" s="1"/>
  <c r="Z60" i="31"/>
  <c r="AE60" i="31" s="1"/>
  <c r="AJ60" i="31" s="1"/>
  <c r="AA60" i="31"/>
  <c r="AF60" i="31" s="1"/>
  <c r="AC51" i="31"/>
  <c r="AH51" i="31" s="1"/>
  <c r="AM50" i="31" s="1"/>
  <c r="AC21" i="31"/>
  <c r="AH21" i="31" s="1"/>
  <c r="AM20" i="31" s="1"/>
  <c r="AA64" i="1"/>
  <c r="AF64" i="1" s="1"/>
  <c r="AB63" i="30"/>
  <c r="AG63" i="30" s="1"/>
  <c r="AL63" i="30" s="1"/>
  <c r="Z64" i="31"/>
  <c r="AE64" i="31" s="1"/>
  <c r="AJ64" i="31" s="1"/>
  <c r="AC64" i="30"/>
  <c r="AH64" i="30" s="1"/>
  <c r="AC16" i="22"/>
  <c r="AH16" i="22" s="1"/>
  <c r="AC65" i="1"/>
  <c r="AH65" i="1" s="1"/>
  <c r="AK47" i="30"/>
  <c r="Z44" i="30"/>
  <c r="AE44" i="30" s="1"/>
  <c r="AJ44" i="30" s="1"/>
  <c r="AB65" i="31"/>
  <c r="AG65" i="31" s="1"/>
  <c r="AL65" i="31" s="1"/>
  <c r="AB47" i="30"/>
  <c r="AG47" i="30" s="1"/>
  <c r="AL46" i="30" s="1"/>
  <c r="AA18" i="1"/>
  <c r="AF18" i="1" s="1"/>
  <c r="AC53" i="42"/>
  <c r="AH53" i="42" s="1"/>
  <c r="AM52" i="42" s="1"/>
  <c r="AB56" i="23"/>
  <c r="AG56" i="23" s="1"/>
  <c r="AB37" i="23"/>
  <c r="AG37" i="23" s="1"/>
  <c r="E18" i="1"/>
  <c r="AB41" i="30"/>
  <c r="AG41" i="30" s="1"/>
  <c r="G25" i="35"/>
  <c r="F7" i="38"/>
  <c r="F25" i="41"/>
  <c r="AE21" i="41"/>
  <c r="AJ21" i="41" s="1"/>
  <c r="J18" i="41" s="1"/>
  <c r="AD22" i="41"/>
  <c r="AI22" i="41" s="1"/>
  <c r="I19" i="41" s="1"/>
  <c r="AM48" i="44"/>
  <c r="AI64" i="30"/>
  <c r="AD66" i="31"/>
  <c r="AI66" i="31" s="1"/>
  <c r="AC65" i="33"/>
  <c r="AH65" i="33" s="1"/>
  <c r="AD63" i="39"/>
  <c r="AI63" i="39" s="1"/>
  <c r="AN58" i="22"/>
  <c r="AB23" i="31"/>
  <c r="AG23" i="31" s="1"/>
  <c r="AA41" i="31"/>
  <c r="AF41" i="31" s="1"/>
  <c r="AK40" i="31" s="1"/>
  <c r="AC38" i="1"/>
  <c r="AH38" i="1" s="1"/>
  <c r="AM38" i="1" s="1"/>
  <c r="Y26" i="1"/>
  <c r="AD26" i="1" s="1"/>
  <c r="AI26" i="1" s="1"/>
  <c r="AB27" i="1"/>
  <c r="AG27" i="1" s="1"/>
  <c r="AL27" i="1" s="1"/>
  <c r="AB14" i="1"/>
  <c r="AG14" i="1" s="1"/>
  <c r="AL14" i="1" s="1"/>
  <c r="AB18" i="19"/>
  <c r="AG18" i="19" s="1"/>
  <c r="H11" i="1"/>
  <c r="Z41" i="30"/>
  <c r="AE41" i="30" s="1"/>
  <c r="AA50" i="31"/>
  <c r="AF50" i="31" s="1"/>
  <c r="AO31" i="22"/>
  <c r="AA16" i="35"/>
  <c r="AF16" i="35" s="1"/>
  <c r="AC49" i="30"/>
  <c r="AH49" i="30" s="1"/>
  <c r="AM49" i="30" s="1"/>
  <c r="AD62" i="31"/>
  <c r="AI62" i="31" s="1"/>
  <c r="AN61" i="31" s="1"/>
  <c r="AD65" i="33"/>
  <c r="AI65" i="33" s="1"/>
  <c r="AD66" i="39"/>
  <c r="AI66" i="39" s="1"/>
  <c r="AA27" i="1"/>
  <c r="AF27" i="1" s="1"/>
  <c r="F15" i="38"/>
  <c r="AB58" i="1"/>
  <c r="AG58" i="1" s="1"/>
  <c r="AA69" i="30"/>
  <c r="AF69" i="30" s="1"/>
  <c r="Z62" i="31"/>
  <c r="AE62" i="31" s="1"/>
  <c r="AB68" i="31"/>
  <c r="AG68" i="31" s="1"/>
  <c r="AB67" i="33"/>
  <c r="AG67" i="33" s="1"/>
  <c r="AE66" i="39"/>
  <c r="AJ66" i="39" s="1"/>
  <c r="AB55" i="30"/>
  <c r="AG55" i="30" s="1"/>
  <c r="AL55" i="30" s="1"/>
  <c r="AN29" i="35"/>
  <c r="AM47" i="34"/>
  <c r="F14" i="24"/>
  <c r="AN49" i="32"/>
  <c r="AA36" i="21"/>
  <c r="AF36" i="21" s="1"/>
  <c r="AL13" i="31"/>
  <c r="AB58" i="22"/>
  <c r="AG58" i="22" s="1"/>
  <c r="Y8" i="29"/>
  <c r="AD8" i="29" s="1"/>
  <c r="E5" i="29" s="1"/>
  <c r="AC33" i="29"/>
  <c r="AH33" i="29" s="1"/>
  <c r="Y27" i="1"/>
  <c r="AD27" i="1" s="1"/>
  <c r="AB18" i="1"/>
  <c r="AG18" i="1" s="1"/>
  <c r="Y46" i="1"/>
  <c r="AD46" i="1" s="1"/>
  <c r="AI46" i="1" s="1"/>
  <c r="AA56" i="23"/>
  <c r="AF56" i="23" s="1"/>
  <c r="AA14" i="29"/>
  <c r="AF14" i="29" s="1"/>
  <c r="G13" i="29" s="1"/>
  <c r="AD57" i="31"/>
  <c r="AI57" i="31" s="1"/>
  <c r="F27" i="22"/>
  <c r="AB36" i="24"/>
  <c r="AG36" i="24" s="1"/>
  <c r="G33" i="24" s="1"/>
  <c r="G20" i="24"/>
  <c r="AK51" i="34"/>
  <c r="AO26" i="41"/>
  <c r="AC58" i="1"/>
  <c r="AH58" i="1" s="1"/>
  <c r="Z68" i="31"/>
  <c r="AE68" i="31" s="1"/>
  <c r="AA66" i="39"/>
  <c r="AF66" i="39" s="1"/>
  <c r="AN13" i="31"/>
  <c r="AN41" i="31"/>
  <c r="I34" i="31"/>
  <c r="Z20" i="1"/>
  <c r="AE20" i="1" s="1"/>
  <c r="AJ20" i="1" s="1"/>
  <c r="AA49" i="29"/>
  <c r="AF49" i="29" s="1"/>
  <c r="AC46" i="1"/>
  <c r="AH46" i="1" s="1"/>
  <c r="AD36" i="42"/>
  <c r="AI36" i="42" s="1"/>
  <c r="AL36" i="42"/>
  <c r="Y36" i="1"/>
  <c r="AD36" i="1" s="1"/>
  <c r="Y14" i="29"/>
  <c r="AD14" i="29" s="1"/>
  <c r="G9" i="22"/>
  <c r="J33" i="24"/>
  <c r="H25" i="32"/>
  <c r="J31" i="38"/>
  <c r="AE20" i="41"/>
  <c r="AJ20" i="41" s="1"/>
  <c r="J17" i="41" s="1"/>
  <c r="I18" i="42"/>
  <c r="Y59" i="1"/>
  <c r="AD59" i="1" s="1"/>
  <c r="AL59" i="30"/>
  <c r="AK50" i="30"/>
  <c r="AC56" i="30"/>
  <c r="AH56" i="30" s="1"/>
  <c r="AC60" i="31"/>
  <c r="AH60" i="31" s="1"/>
  <c r="AM59" i="31" s="1"/>
  <c r="AC49" i="29"/>
  <c r="AH49" i="29" s="1"/>
  <c r="AJ21" i="1"/>
  <c r="AA30" i="1"/>
  <c r="AF30" i="1" s="1"/>
  <c r="J19" i="20"/>
  <c r="J26" i="22"/>
  <c r="I22" i="39"/>
  <c r="I26" i="42"/>
  <c r="H22" i="44"/>
  <c r="AA60" i="1"/>
  <c r="AF60" i="1" s="1"/>
  <c r="AK59" i="1" s="1"/>
  <c r="AA62" i="31"/>
  <c r="AF62" i="31" s="1"/>
  <c r="AA66" i="33"/>
  <c r="AF66" i="33" s="1"/>
  <c r="AK65" i="33" s="1"/>
  <c r="Y51" i="30"/>
  <c r="AD51" i="30" s="1"/>
  <c r="AI51" i="30" s="1"/>
  <c r="AO30" i="35"/>
  <c r="AB17" i="22"/>
  <c r="AG17" i="22" s="1"/>
  <c r="J9" i="22"/>
  <c r="Z41" i="31"/>
  <c r="AE41" i="31" s="1"/>
  <c r="AJ41" i="31" s="1"/>
  <c r="Z57" i="29"/>
  <c r="AE57" i="29" s="1"/>
  <c r="AA19" i="30"/>
  <c r="AF19" i="30" s="1"/>
  <c r="AA36" i="1"/>
  <c r="AF36" i="1" s="1"/>
  <c r="AK36" i="1" s="1"/>
  <c r="AB43" i="1"/>
  <c r="AG43" i="1" s="1"/>
  <c r="AL43" i="1" s="1"/>
  <c r="Z46" i="1"/>
  <c r="AE46" i="1" s="1"/>
  <c r="AJ46" i="1" s="1"/>
  <c r="AB32" i="19"/>
  <c r="AG32" i="19" s="1"/>
  <c r="AD15" i="42"/>
  <c r="AI15" i="42" s="1"/>
  <c r="F15" i="42"/>
  <c r="AC56" i="1"/>
  <c r="AH56" i="1" s="1"/>
  <c r="AC50" i="1"/>
  <c r="AH50" i="1" s="1"/>
  <c r="AC48" i="31"/>
  <c r="AH48" i="31" s="1"/>
  <c r="I27" i="34"/>
  <c r="AD19" i="40"/>
  <c r="AI19" i="40" s="1"/>
  <c r="I16" i="40" s="1"/>
  <c r="H12" i="40"/>
  <c r="AC61" i="1"/>
  <c r="AH61" i="1" s="1"/>
  <c r="AM61" i="1" s="1"/>
  <c r="AL65" i="30"/>
  <c r="Y50" i="30"/>
  <c r="AD50" i="30" s="1"/>
  <c r="Y59" i="30"/>
  <c r="AD59" i="30" s="1"/>
  <c r="AI59" i="30" s="1"/>
  <c r="AC63" i="31"/>
  <c r="AH63" i="31" s="1"/>
  <c r="AM63" i="31" s="1"/>
  <c r="AD60" i="41"/>
  <c r="AI60" i="41" s="1"/>
  <c r="AO30" i="32"/>
  <c r="AC17" i="22"/>
  <c r="AH17" i="22" s="1"/>
  <c r="AD23" i="31"/>
  <c r="AI23" i="31" s="1"/>
  <c r="AA59" i="31"/>
  <c r="AF59" i="31" s="1"/>
  <c r="AK59" i="31" s="1"/>
  <c r="AB27" i="31"/>
  <c r="AG27" i="31" s="1"/>
  <c r="AL26" i="31" s="1"/>
  <c r="AA21" i="1"/>
  <c r="AF21" i="1" s="1"/>
  <c r="F9" i="1"/>
  <c r="AO11" i="40"/>
  <c r="AB65" i="1"/>
  <c r="AG65" i="1" s="1"/>
  <c r="Y62" i="1"/>
  <c r="AD62" i="1" s="1"/>
  <c r="AI62" i="1" s="1"/>
  <c r="AC65" i="30"/>
  <c r="AH65" i="30" s="1"/>
  <c r="AM65" i="30" s="1"/>
  <c r="Z52" i="30"/>
  <c r="AE52" i="30" s="1"/>
  <c r="AJ52" i="30" s="1"/>
  <c r="Z60" i="30"/>
  <c r="AE60" i="30" s="1"/>
  <c r="AJ60" i="30" s="1"/>
  <c r="AA65" i="31"/>
  <c r="AF65" i="31" s="1"/>
  <c r="AM53" i="35"/>
  <c r="AL53" i="37"/>
  <c r="AB36" i="21"/>
  <c r="AG36" i="21" s="1"/>
  <c r="I11" i="31"/>
  <c r="AN25" i="31"/>
  <c r="AB41" i="31"/>
  <c r="AG41" i="31" s="1"/>
  <c r="AL40" i="31" s="1"/>
  <c r="AB57" i="29"/>
  <c r="AG57" i="29" s="1"/>
  <c r="AC21" i="1"/>
  <c r="AH21" i="1" s="1"/>
  <c r="I26" i="1" s="1"/>
  <c r="Z36" i="1"/>
  <c r="AE36" i="1" s="1"/>
  <c r="AC11" i="1"/>
  <c r="AH11" i="1" s="1"/>
  <c r="AA32" i="19"/>
  <c r="AF32" i="19" s="1"/>
  <c r="AE15" i="42"/>
  <c r="AJ15" i="42" s="1"/>
  <c r="AE49" i="42"/>
  <c r="AJ49" i="42" s="1"/>
  <c r="AC37" i="23"/>
  <c r="AH37" i="23" s="1"/>
  <c r="Y67" i="1"/>
  <c r="AD67" i="1" s="1"/>
  <c r="AI67" i="1" s="1"/>
  <c r="AB67" i="1"/>
  <c r="AG67" i="1" s="1"/>
  <c r="AL67" i="1" s="1"/>
  <c r="Z67" i="1"/>
  <c r="AE67" i="1" s="1"/>
  <c r="AJ67" i="1" s="1"/>
  <c r="Z56" i="1"/>
  <c r="AE56" i="1" s="1"/>
  <c r="AJ56" i="1" s="1"/>
  <c r="AB50" i="1"/>
  <c r="AG50" i="1" s="1"/>
  <c r="I27" i="24"/>
  <c r="AL52" i="40"/>
  <c r="J16" i="42"/>
  <c r="AA65" i="1"/>
  <c r="AF65" i="1" s="1"/>
  <c r="AA63" i="1"/>
  <c r="AF63" i="1" s="1"/>
  <c r="Z68" i="30"/>
  <c r="AE68" i="30" s="1"/>
  <c r="AC66" i="31"/>
  <c r="AH66" i="31" s="1"/>
  <c r="AC68" i="20"/>
  <c r="AH68" i="20" s="1"/>
  <c r="AM68" i="20" s="1"/>
  <c r="AA60" i="32"/>
  <c r="AF60" i="32" s="1"/>
  <c r="AA61" i="30"/>
  <c r="AF61" i="30" s="1"/>
  <c r="AK60" i="30" s="1"/>
  <c r="AI45" i="30"/>
  <c r="AB13" i="1"/>
  <c r="AG13" i="1" s="1"/>
  <c r="Y11" i="1"/>
  <c r="AD11" i="1" s="1"/>
  <c r="AB66" i="1"/>
  <c r="AG66" i="1" s="1"/>
  <c r="Z66" i="1"/>
  <c r="AE66" i="1" s="1"/>
  <c r="AB69" i="31"/>
  <c r="AG69" i="31" s="1"/>
  <c r="AL69" i="31" s="1"/>
  <c r="Z69" i="31"/>
  <c r="AE69" i="31" s="1"/>
  <c r="AJ69" i="31" s="1"/>
  <c r="AA69" i="31"/>
  <c r="AF69" i="31" s="1"/>
  <c r="AK69" i="31" s="1"/>
  <c r="Z30" i="31"/>
  <c r="AE30" i="31" s="1"/>
  <c r="AJ30" i="31" s="1"/>
  <c r="G19" i="33"/>
  <c r="AC66" i="1"/>
  <c r="AH66" i="1" s="1"/>
  <c r="AA54" i="30"/>
  <c r="AF54" i="30" s="1"/>
  <c r="AK54" i="30" s="1"/>
  <c r="AE62" i="32"/>
  <c r="AJ62" i="32" s="1"/>
  <c r="AI54" i="30"/>
  <c r="AL53" i="40"/>
  <c r="AK40" i="35"/>
  <c r="AC14" i="31"/>
  <c r="AH14" i="31" s="1"/>
  <c r="AM13" i="31" s="1"/>
  <c r="AL48" i="31"/>
  <c r="AA11" i="29"/>
  <c r="AF11" i="29" s="1"/>
  <c r="Y40" i="30"/>
  <c r="AD40" i="30" s="1"/>
  <c r="AD53" i="42"/>
  <c r="AI53" i="42" s="1"/>
  <c r="AD9" i="23"/>
  <c r="AI9" i="23" s="1"/>
  <c r="AE36" i="23"/>
  <c r="AJ36" i="23" s="1"/>
  <c r="AO36" i="23" s="1"/>
  <c r="H8" i="1"/>
  <c r="Y37" i="30"/>
  <c r="AD37" i="30" s="1"/>
  <c r="AC68" i="31"/>
  <c r="AH68" i="31" s="1"/>
  <c r="AM68" i="31" s="1"/>
  <c r="I13" i="32"/>
  <c r="G30" i="34"/>
  <c r="AD52" i="42"/>
  <c r="AI52" i="42" s="1"/>
  <c r="Z58" i="1"/>
  <c r="AE58" i="1" s="1"/>
  <c r="Y65" i="1"/>
  <c r="AD65" i="1" s="1"/>
  <c r="AC69" i="31"/>
  <c r="AH69" i="31" s="1"/>
  <c r="AM69" i="31" s="1"/>
  <c r="AB67" i="21"/>
  <c r="AG67" i="21" s="1"/>
  <c r="AA63" i="32"/>
  <c r="AF63" i="32" s="1"/>
  <c r="AD66" i="42"/>
  <c r="AI66" i="42" s="1"/>
  <c r="AO36" i="36"/>
  <c r="AE17" i="22"/>
  <c r="AJ17" i="22" s="1"/>
  <c r="AA23" i="31"/>
  <c r="AF23" i="31" s="1"/>
  <c r="F28" i="31" s="1"/>
  <c r="AL28" i="31"/>
  <c r="Y64" i="1"/>
  <c r="AD64" i="1" s="1"/>
  <c r="Z64" i="1"/>
  <c r="AE64" i="1" s="1"/>
  <c r="AJ64" i="1" s="1"/>
  <c r="AB64" i="1"/>
  <c r="AG64" i="1" s="1"/>
  <c r="G20" i="29"/>
  <c r="AD67" i="31"/>
  <c r="AI67" i="31" s="1"/>
  <c r="AA67" i="31"/>
  <c r="AF67" i="31" s="1"/>
  <c r="AK67" i="31" s="1"/>
  <c r="AB67" i="31"/>
  <c r="AG67" i="31" s="1"/>
  <c r="AC67" i="31"/>
  <c r="AH67" i="31" s="1"/>
  <c r="F10" i="31"/>
  <c r="G9" i="21"/>
  <c r="H22" i="24"/>
  <c r="J31" i="32"/>
  <c r="G18" i="32"/>
  <c r="F12" i="37"/>
  <c r="AM38" i="38"/>
  <c r="AB59" i="1"/>
  <c r="AG59" i="1" s="1"/>
  <c r="AL59" i="1" s="1"/>
  <c r="AA66" i="1"/>
  <c r="AF66" i="1" s="1"/>
  <c r="AK49" i="30"/>
  <c r="AM63" i="30"/>
  <c r="AC57" i="30"/>
  <c r="AH57" i="30" s="1"/>
  <c r="AM57" i="30" s="1"/>
  <c r="AC65" i="31"/>
  <c r="AH65" i="31" s="1"/>
  <c r="AC60" i="34"/>
  <c r="AH60" i="34" s="1"/>
  <c r="AE60" i="42"/>
  <c r="AJ60" i="42" s="1"/>
  <c r="Y66" i="30"/>
  <c r="AD66" i="30" s="1"/>
  <c r="AI65" i="30" s="1"/>
  <c r="F35" i="31"/>
  <c r="G7" i="31"/>
  <c r="H27" i="31"/>
  <c r="H33" i="31"/>
  <c r="E28" i="30"/>
  <c r="H14" i="1"/>
  <c r="H29" i="1"/>
  <c r="G29" i="1"/>
  <c r="I14" i="29"/>
  <c r="E14" i="29"/>
  <c r="AL32" i="36"/>
  <c r="G29" i="36"/>
  <c r="AM23" i="34"/>
  <c r="H20" i="34"/>
  <c r="AL33" i="32"/>
  <c r="AL32" i="32"/>
  <c r="AL56" i="37"/>
  <c r="AL57" i="37"/>
  <c r="H16" i="39"/>
  <c r="AM18" i="39"/>
  <c r="AD18" i="37"/>
  <c r="AI18" i="37" s="1"/>
  <c r="AA18" i="37"/>
  <c r="AF18" i="37" s="1"/>
  <c r="AN29" i="36"/>
  <c r="AL42" i="39"/>
  <c r="AL41" i="39"/>
  <c r="AO25" i="39"/>
  <c r="J22" i="39"/>
  <c r="F30" i="36"/>
  <c r="AK32" i="36"/>
  <c r="AE13" i="34"/>
  <c r="AJ13" i="34" s="1"/>
  <c r="J10" i="34" s="1"/>
  <c r="F7" i="42"/>
  <c r="AK10" i="42"/>
  <c r="AC17" i="33"/>
  <c r="AH17" i="33" s="1"/>
  <c r="AA17" i="33"/>
  <c r="AF17" i="33" s="1"/>
  <c r="AE17" i="33"/>
  <c r="AJ17" i="33" s="1"/>
  <c r="AB17" i="33"/>
  <c r="AG17" i="33" s="1"/>
  <c r="AD17" i="33"/>
  <c r="AI17" i="33" s="1"/>
  <c r="AB38" i="40"/>
  <c r="AG38" i="40" s="1"/>
  <c r="G35" i="40" s="1"/>
  <c r="AD38" i="40"/>
  <c r="AI38" i="40" s="1"/>
  <c r="I35" i="40" s="1"/>
  <c r="AC38" i="40"/>
  <c r="AH38" i="40" s="1"/>
  <c r="H35" i="40" s="1"/>
  <c r="AA38" i="40"/>
  <c r="AF38" i="40" s="1"/>
  <c r="F35" i="40" s="1"/>
  <c r="G29" i="21"/>
  <c r="AN30" i="37"/>
  <c r="AN28" i="36"/>
  <c r="AB39" i="44"/>
  <c r="AG39" i="44" s="1"/>
  <c r="G7" i="40"/>
  <c r="AL9" i="40"/>
  <c r="AL10" i="40"/>
  <c r="AK54" i="39"/>
  <c r="AC34" i="35"/>
  <c r="AH34" i="35" s="1"/>
  <c r="H31" i="35" s="1"/>
  <c r="AD34" i="33"/>
  <c r="AI34" i="33" s="1"/>
  <c r="AC34" i="33"/>
  <c r="AH34" i="33" s="1"/>
  <c r="AE34" i="33"/>
  <c r="AJ34" i="33" s="1"/>
  <c r="AB34" i="33"/>
  <c r="AG34" i="33" s="1"/>
  <c r="AC25" i="33"/>
  <c r="AH25" i="33" s="1"/>
  <c r="AE25" i="33"/>
  <c r="AJ25" i="33" s="1"/>
  <c r="AA25" i="33"/>
  <c r="AF25" i="33" s="1"/>
  <c r="F22" i="33" s="1"/>
  <c r="AD25" i="33"/>
  <c r="AI25" i="33" s="1"/>
  <c r="I22" i="33" s="1"/>
  <c r="F27" i="32"/>
  <c r="J27" i="32"/>
  <c r="AD40" i="36"/>
  <c r="AI40" i="36" s="1"/>
  <c r="AA40" i="36"/>
  <c r="AF40" i="36" s="1"/>
  <c r="AK40" i="36" s="1"/>
  <c r="AC40" i="36"/>
  <c r="AH40" i="36" s="1"/>
  <c r="AC37" i="38"/>
  <c r="AH37" i="38" s="1"/>
  <c r="AB37" i="38"/>
  <c r="AG37" i="38" s="1"/>
  <c r="G34" i="38" s="1"/>
  <c r="AA37" i="38"/>
  <c r="AF37" i="38" s="1"/>
  <c r="AE37" i="38"/>
  <c r="AJ37" i="38" s="1"/>
  <c r="J34" i="38" s="1"/>
  <c r="AB46" i="39"/>
  <c r="AG46" i="39" s="1"/>
  <c r="AL46" i="39" s="1"/>
  <c r="AC46" i="39"/>
  <c r="AH46" i="39" s="1"/>
  <c r="AM45" i="39" s="1"/>
  <c r="AA46" i="39"/>
  <c r="AF46" i="39" s="1"/>
  <c r="AK46" i="39" s="1"/>
  <c r="AD10" i="40"/>
  <c r="AI10" i="40" s="1"/>
  <c r="AC51" i="40"/>
  <c r="AH51" i="40" s="1"/>
  <c r="AD37" i="40"/>
  <c r="AI37" i="40" s="1"/>
  <c r="I34" i="40" s="1"/>
  <c r="AC31" i="40"/>
  <c r="AH31" i="40" s="1"/>
  <c r="AD22" i="40"/>
  <c r="AI22" i="40" s="1"/>
  <c r="AB45" i="40"/>
  <c r="AG45" i="40" s="1"/>
  <c r="AL45" i="40" s="1"/>
  <c r="AD17" i="40"/>
  <c r="AI17" i="40" s="1"/>
  <c r="AE18" i="40"/>
  <c r="AJ18" i="40" s="1"/>
  <c r="AO17" i="40" s="1"/>
  <c r="AA14" i="40"/>
  <c r="AF14" i="40" s="1"/>
  <c r="F11" i="40" s="1"/>
  <c r="AD42" i="40"/>
  <c r="AI42" i="40" s="1"/>
  <c r="AN42" i="40" s="1"/>
  <c r="AB20" i="40"/>
  <c r="AG20" i="40" s="1"/>
  <c r="AA44" i="40"/>
  <c r="AF44" i="40" s="1"/>
  <c r="AK44" i="40" s="1"/>
  <c r="AC16" i="40"/>
  <c r="AH16" i="40" s="1"/>
  <c r="AM16" i="40" s="1"/>
  <c r="AC10" i="40"/>
  <c r="AH10" i="40" s="1"/>
  <c r="H7" i="40" s="1"/>
  <c r="AB30" i="40"/>
  <c r="AG30" i="40" s="1"/>
  <c r="G27" i="40" s="1"/>
  <c r="AC21" i="40"/>
  <c r="AH21" i="40" s="1"/>
  <c r="H18" i="40" s="1"/>
  <c r="AA10" i="40"/>
  <c r="AF10" i="40" s="1"/>
  <c r="AA19" i="40"/>
  <c r="AF19" i="40" s="1"/>
  <c r="AK18" i="40" s="1"/>
  <c r="AB25" i="40"/>
  <c r="AG25" i="40" s="1"/>
  <c r="G22" i="40" s="1"/>
  <c r="AD63" i="41"/>
  <c r="AI63" i="41" s="1"/>
  <c r="AA63" i="41"/>
  <c r="AF63" i="41" s="1"/>
  <c r="AC49" i="33"/>
  <c r="AH49" i="33" s="1"/>
  <c r="AM49" i="33" s="1"/>
  <c r="AD49" i="33"/>
  <c r="AI49" i="33" s="1"/>
  <c r="AN49" i="33" s="1"/>
  <c r="AE49" i="33"/>
  <c r="AJ49" i="33" s="1"/>
  <c r="AB49" i="33"/>
  <c r="AG49" i="33" s="1"/>
  <c r="AE29" i="36"/>
  <c r="AJ29" i="36" s="1"/>
  <c r="AO29" i="36" s="1"/>
  <c r="AC29" i="36"/>
  <c r="AH29" i="36" s="1"/>
  <c r="AB45" i="36"/>
  <c r="AG45" i="36" s="1"/>
  <c r="AC51" i="36"/>
  <c r="AH51" i="36" s="1"/>
  <c r="AB29" i="36"/>
  <c r="AG29" i="36" s="1"/>
  <c r="AL28" i="36" s="1"/>
  <c r="AE27" i="38"/>
  <c r="AJ27" i="38" s="1"/>
  <c r="AB27" i="38"/>
  <c r="AG27" i="38" s="1"/>
  <c r="AL27" i="38" s="1"/>
  <c r="AC27" i="38"/>
  <c r="AH27" i="38" s="1"/>
  <c r="AA43" i="44"/>
  <c r="AF43" i="44" s="1"/>
  <c r="AK42" i="44" s="1"/>
  <c r="AC43" i="44"/>
  <c r="AH43" i="44" s="1"/>
  <c r="AM43" i="44" s="1"/>
  <c r="AB43" i="44"/>
  <c r="AG43" i="44" s="1"/>
  <c r="AD43" i="44"/>
  <c r="AI43" i="44" s="1"/>
  <c r="AK17" i="24"/>
  <c r="AO20" i="39"/>
  <c r="J18" i="39"/>
  <c r="G16" i="39"/>
  <c r="AL18" i="39"/>
  <c r="AC9" i="19"/>
  <c r="AH9" i="19" s="1"/>
  <c r="AB10" i="19"/>
  <c r="AG10" i="19" s="1"/>
  <c r="AA9" i="19"/>
  <c r="AF9" i="19" s="1"/>
  <c r="F6" i="19" s="1"/>
  <c r="AE9" i="19"/>
  <c r="AJ9" i="19" s="1"/>
  <c r="J6" i="19" s="1"/>
  <c r="AB9" i="19"/>
  <c r="AG9" i="19" s="1"/>
  <c r="AB11" i="20"/>
  <c r="AG11" i="20" s="1"/>
  <c r="AA11" i="20"/>
  <c r="AF11" i="20" s="1"/>
  <c r="AD11" i="20"/>
  <c r="AI11" i="20" s="1"/>
  <c r="AA12" i="24"/>
  <c r="AF12" i="24" s="1"/>
  <c r="AD12" i="24"/>
  <c r="AI12" i="24" s="1"/>
  <c r="AE12" i="24"/>
  <c r="AJ12" i="24" s="1"/>
  <c r="AE46" i="35"/>
  <c r="AJ46" i="35" s="1"/>
  <c r="AB46" i="35"/>
  <c r="AG46" i="35" s="1"/>
  <c r="AD46" i="35"/>
  <c r="AI46" i="35" s="1"/>
  <c r="AD32" i="35"/>
  <c r="AI32" i="35" s="1"/>
  <c r="AA32" i="35"/>
  <c r="AF32" i="35" s="1"/>
  <c r="AK31" i="35" s="1"/>
  <c r="AB32" i="35"/>
  <c r="AG32" i="35" s="1"/>
  <c r="G29" i="35" s="1"/>
  <c r="AC32" i="35"/>
  <c r="AH32" i="35" s="1"/>
  <c r="AE32" i="35"/>
  <c r="AJ32" i="35" s="1"/>
  <c r="AK25" i="40"/>
  <c r="F23" i="40"/>
  <c r="AE39" i="42"/>
  <c r="AJ39" i="42" s="1"/>
  <c r="AB39" i="42"/>
  <c r="AG39" i="42" s="1"/>
  <c r="AC39" i="42"/>
  <c r="AH39" i="42" s="1"/>
  <c r="AA39" i="42"/>
  <c r="AF39" i="42" s="1"/>
  <c r="AE39" i="36"/>
  <c r="AJ39" i="36" s="1"/>
  <c r="AD39" i="36"/>
  <c r="AI39" i="36" s="1"/>
  <c r="AB39" i="36"/>
  <c r="AG39" i="36" s="1"/>
  <c r="AC39" i="36"/>
  <c r="AH39" i="36" s="1"/>
  <c r="AN25" i="39"/>
  <c r="G16" i="36"/>
  <c r="AO26" i="39"/>
  <c r="AN45" i="39"/>
  <c r="AA14" i="34"/>
  <c r="AF14" i="34" s="1"/>
  <c r="I6" i="33"/>
  <c r="AC30" i="37"/>
  <c r="AH30" i="37" s="1"/>
  <c r="AE30" i="37"/>
  <c r="AJ30" i="37" s="1"/>
  <c r="AA30" i="37"/>
  <c r="AF30" i="37" s="1"/>
  <c r="F27" i="37" s="1"/>
  <c r="AC57" i="42"/>
  <c r="AH57" i="42" s="1"/>
  <c r="AA57" i="42"/>
  <c r="AF57" i="42" s="1"/>
  <c r="AK57" i="42" s="1"/>
  <c r="AB57" i="42"/>
  <c r="AG57" i="42" s="1"/>
  <c r="AE57" i="42"/>
  <c r="AJ57" i="42" s="1"/>
  <c r="AA38" i="42"/>
  <c r="AF38" i="42" s="1"/>
  <c r="AE38" i="42"/>
  <c r="AJ38" i="42" s="1"/>
  <c r="AC38" i="42"/>
  <c r="AH38" i="42" s="1"/>
  <c r="AD38" i="42"/>
  <c r="AI38" i="42" s="1"/>
  <c r="AK27" i="39"/>
  <c r="F25" i="39"/>
  <c r="AL33" i="37"/>
  <c r="G30" i="37"/>
  <c r="AA19" i="34"/>
  <c r="AF19" i="34" s="1"/>
  <c r="F16" i="34" s="1"/>
  <c r="AD19" i="34"/>
  <c r="AI19" i="34" s="1"/>
  <c r="AA12" i="37"/>
  <c r="AF12" i="37" s="1"/>
  <c r="F9" i="37" s="1"/>
  <c r="AC12" i="37"/>
  <c r="AH12" i="37" s="1"/>
  <c r="AB12" i="37"/>
  <c r="AG12" i="37" s="1"/>
  <c r="G9" i="37" s="1"/>
  <c r="AE12" i="37"/>
  <c r="AJ12" i="37" s="1"/>
  <c r="J9" i="37" s="1"/>
  <c r="H35" i="38"/>
  <c r="F35" i="38"/>
  <c r="I35" i="38"/>
  <c r="AB24" i="41"/>
  <c r="AG24" i="41" s="1"/>
  <c r="G21" i="41" s="1"/>
  <c r="AD24" i="41"/>
  <c r="AI24" i="41" s="1"/>
  <c r="AE24" i="41"/>
  <c r="AJ24" i="41" s="1"/>
  <c r="J21" i="41" s="1"/>
  <c r="AL40" i="39"/>
  <c r="AL39" i="39"/>
  <c r="AC18" i="35"/>
  <c r="AH18" i="35" s="1"/>
  <c r="AD18" i="35"/>
  <c r="AI18" i="35" s="1"/>
  <c r="I15" i="35" s="1"/>
  <c r="AA18" i="35"/>
  <c r="AF18" i="35" s="1"/>
  <c r="AE18" i="35"/>
  <c r="AJ18" i="35" s="1"/>
  <c r="AB18" i="35"/>
  <c r="AG18" i="35" s="1"/>
  <c r="AE33" i="35"/>
  <c r="AJ33" i="35" s="1"/>
  <c r="J30" i="35" s="1"/>
  <c r="AD37" i="35"/>
  <c r="AI37" i="35" s="1"/>
  <c r="AD24" i="32"/>
  <c r="AI24" i="32" s="1"/>
  <c r="AE24" i="32"/>
  <c r="AJ24" i="32" s="1"/>
  <c r="J21" i="32" s="1"/>
  <c r="AB24" i="32"/>
  <c r="AG24" i="32" s="1"/>
  <c r="G21" i="32" s="1"/>
  <c r="AC24" i="32"/>
  <c r="AH24" i="32" s="1"/>
  <c r="AM24" i="32" s="1"/>
  <c r="AD29" i="37"/>
  <c r="AI29" i="37" s="1"/>
  <c r="AC29" i="37"/>
  <c r="AH29" i="37" s="1"/>
  <c r="H26" i="37" s="1"/>
  <c r="I26" i="35"/>
  <c r="AB28" i="44"/>
  <c r="AG28" i="44" s="1"/>
  <c r="G25" i="44" s="1"/>
  <c r="AD28" i="44"/>
  <c r="AI28" i="44" s="1"/>
  <c r="I25" i="44" s="1"/>
  <c r="AB19" i="44"/>
  <c r="AG19" i="44" s="1"/>
  <c r="G16" i="44" s="1"/>
  <c r="AC19" i="44"/>
  <c r="AH19" i="44" s="1"/>
  <c r="AE19" i="44"/>
  <c r="AJ19" i="44" s="1"/>
  <c r="AE10" i="44"/>
  <c r="AJ10" i="44" s="1"/>
  <c r="AB10" i="44"/>
  <c r="AG10" i="44" s="1"/>
  <c r="AC10" i="44"/>
  <c r="AH10" i="44" s="1"/>
  <c r="AB25" i="44"/>
  <c r="AG25" i="44" s="1"/>
  <c r="G22" i="44" s="1"/>
  <c r="AA10" i="44"/>
  <c r="AF10" i="44" s="1"/>
  <c r="AK9" i="44" s="1"/>
  <c r="AA24" i="44"/>
  <c r="AF24" i="44" s="1"/>
  <c r="AA14" i="44"/>
  <c r="AF14" i="44" s="1"/>
  <c r="AC21" i="44"/>
  <c r="AH21" i="44" s="1"/>
  <c r="AA54" i="44"/>
  <c r="AF54" i="44" s="1"/>
  <c r="AK53" i="44" s="1"/>
  <c r="AC16" i="44"/>
  <c r="AH16" i="44" s="1"/>
  <c r="H13" i="44" s="1"/>
  <c r="AB15" i="44"/>
  <c r="AG15" i="44" s="1"/>
  <c r="AE33" i="44"/>
  <c r="AJ33" i="44" s="1"/>
  <c r="AB55" i="44"/>
  <c r="AG55" i="44" s="1"/>
  <c r="AL54" i="44" s="1"/>
  <c r="AC56" i="44"/>
  <c r="AH56" i="44" s="1"/>
  <c r="AD10" i="44"/>
  <c r="AI10" i="44" s="1"/>
  <c r="I32" i="40"/>
  <c r="AN34" i="40"/>
  <c r="AD44" i="33"/>
  <c r="AI44" i="33" s="1"/>
  <c r="AE44" i="33"/>
  <c r="AJ44" i="33" s="1"/>
  <c r="AB44" i="33"/>
  <c r="AG44" i="33" s="1"/>
  <c r="AC44" i="33"/>
  <c r="AH44" i="33" s="1"/>
  <c r="AM44" i="33" s="1"/>
  <c r="AB56" i="41"/>
  <c r="AG56" i="41" s="1"/>
  <c r="AA56" i="41"/>
  <c r="AF56" i="41" s="1"/>
  <c r="AK55" i="41" s="1"/>
  <c r="AD56" i="41"/>
  <c r="AI56" i="41" s="1"/>
  <c r="AN55" i="41" s="1"/>
  <c r="AE56" i="41"/>
  <c r="AJ56" i="41" s="1"/>
  <c r="AO56" i="41" s="1"/>
  <c r="AD42" i="41"/>
  <c r="AI42" i="41" s="1"/>
  <c r="AN42" i="41" s="1"/>
  <c r="AA42" i="41"/>
  <c r="AF42" i="41" s="1"/>
  <c r="AK42" i="41" s="1"/>
  <c r="AD54" i="42"/>
  <c r="AI54" i="42" s="1"/>
  <c r="AN54" i="42" s="1"/>
  <c r="AC54" i="42"/>
  <c r="AH54" i="42" s="1"/>
  <c r="AD38" i="44"/>
  <c r="AI38" i="44" s="1"/>
  <c r="I35" i="44" s="1"/>
  <c r="AA38" i="44"/>
  <c r="AF38" i="44" s="1"/>
  <c r="F35" i="44" s="1"/>
  <c r="AB38" i="44"/>
  <c r="AG38" i="44" s="1"/>
  <c r="AC38" i="44"/>
  <c r="AH38" i="44" s="1"/>
  <c r="H34" i="35"/>
  <c r="AD12" i="44"/>
  <c r="AI12" i="44" s="1"/>
  <c r="AA28" i="44"/>
  <c r="AF28" i="44" s="1"/>
  <c r="AK27" i="44" s="1"/>
  <c r="I31" i="39"/>
  <c r="AN34" i="39"/>
  <c r="AL32" i="37"/>
  <c r="G29" i="37"/>
  <c r="AO45" i="36"/>
  <c r="AE40" i="36"/>
  <c r="AJ40" i="36" s="1"/>
  <c r="F9" i="32"/>
  <c r="AK12" i="32"/>
  <c r="AC47" i="21"/>
  <c r="AH47" i="21" s="1"/>
  <c r="AM47" i="21" s="1"/>
  <c r="AE11" i="20"/>
  <c r="AJ11" i="20" s="1"/>
  <c r="AD10" i="37"/>
  <c r="AI10" i="37" s="1"/>
  <c r="I7" i="37" s="1"/>
  <c r="AA10" i="37"/>
  <c r="AF10" i="37" s="1"/>
  <c r="AE10" i="37"/>
  <c r="AJ10" i="37" s="1"/>
  <c r="J7" i="37" s="1"/>
  <c r="AB10" i="37"/>
  <c r="AG10" i="37" s="1"/>
  <c r="G7" i="37" s="1"/>
  <c r="AC10" i="37"/>
  <c r="AH10" i="37" s="1"/>
  <c r="H7" i="37" s="1"/>
  <c r="AE16" i="38"/>
  <c r="AJ16" i="38" s="1"/>
  <c r="J13" i="38" s="1"/>
  <c r="AC16" i="38"/>
  <c r="AH16" i="38" s="1"/>
  <c r="AE18" i="38"/>
  <c r="AJ18" i="38" s="1"/>
  <c r="AE53" i="38"/>
  <c r="AJ53" i="38" s="1"/>
  <c r="AO52" i="38" s="1"/>
  <c r="AA39" i="38"/>
  <c r="AF39" i="38" s="1"/>
  <c r="F36" i="38" s="1"/>
  <c r="AA19" i="39"/>
  <c r="AF19" i="39" s="1"/>
  <c r="AK18" i="39" s="1"/>
  <c r="AD19" i="39"/>
  <c r="AI19" i="39" s="1"/>
  <c r="AC36" i="39"/>
  <c r="AH36" i="39" s="1"/>
  <c r="AE33" i="39"/>
  <c r="AJ33" i="39" s="1"/>
  <c r="AE43" i="39"/>
  <c r="AJ43" i="39" s="1"/>
  <c r="AO43" i="39" s="1"/>
  <c r="AE19" i="39"/>
  <c r="AJ19" i="39" s="1"/>
  <c r="AC51" i="39"/>
  <c r="AH51" i="39" s="1"/>
  <c r="AC41" i="39"/>
  <c r="AH41" i="39" s="1"/>
  <c r="AB55" i="39"/>
  <c r="AG55" i="39" s="1"/>
  <c r="AB41" i="41"/>
  <c r="AG41" i="41" s="1"/>
  <c r="AC41" i="41"/>
  <c r="AH41" i="41" s="1"/>
  <c r="AA30" i="41"/>
  <c r="AF30" i="41" s="1"/>
  <c r="AC30" i="41"/>
  <c r="AH30" i="41" s="1"/>
  <c r="AD30" i="41"/>
  <c r="AI30" i="41" s="1"/>
  <c r="I20" i="22"/>
  <c r="AN23" i="22"/>
  <c r="AN55" i="39"/>
  <c r="H29" i="41"/>
  <c r="AM32" i="41"/>
  <c r="AK16" i="40"/>
  <c r="F13" i="40"/>
  <c r="AE50" i="35"/>
  <c r="AJ50" i="35" s="1"/>
  <c r="AC50" i="35"/>
  <c r="AH50" i="35" s="1"/>
  <c r="AD50" i="35"/>
  <c r="AI50" i="35" s="1"/>
  <c r="AN50" i="35" s="1"/>
  <c r="F23" i="39"/>
  <c r="G12" i="40"/>
  <c r="AL15" i="40"/>
  <c r="AA50" i="34"/>
  <c r="AF50" i="34" s="1"/>
  <c r="AK50" i="34" s="1"/>
  <c r="AE50" i="34"/>
  <c r="AJ50" i="34" s="1"/>
  <c r="AC50" i="34"/>
  <c r="AH50" i="34" s="1"/>
  <c r="AD50" i="34"/>
  <c r="AI50" i="34" s="1"/>
  <c r="AB50" i="34"/>
  <c r="AG50" i="34" s="1"/>
  <c r="F28" i="35"/>
  <c r="F6" i="44"/>
  <c r="AC28" i="44"/>
  <c r="AH28" i="44" s="1"/>
  <c r="H7" i="41"/>
  <c r="AD16" i="42"/>
  <c r="AI16" i="42" s="1"/>
  <c r="AE16" i="42"/>
  <c r="AJ16" i="42" s="1"/>
  <c r="AC16" i="42"/>
  <c r="AH16" i="42" s="1"/>
  <c r="AE58" i="42"/>
  <c r="AJ58" i="42" s="1"/>
  <c r="AO57" i="42" s="1"/>
  <c r="AE48" i="42"/>
  <c r="AJ48" i="42" s="1"/>
  <c r="AO48" i="42" s="1"/>
  <c r="AB16" i="42"/>
  <c r="AG16" i="42" s="1"/>
  <c r="G13" i="42" s="1"/>
  <c r="AE23" i="42"/>
  <c r="AJ23" i="42" s="1"/>
  <c r="AC26" i="42"/>
  <c r="AH26" i="42" s="1"/>
  <c r="AM38" i="41"/>
  <c r="AO26" i="24"/>
  <c r="J23" i="24"/>
  <c r="AO13" i="39"/>
  <c r="H14" i="40"/>
  <c r="J22" i="35"/>
  <c r="AC55" i="37"/>
  <c r="AH55" i="37" s="1"/>
  <c r="AM54" i="37" s="1"/>
  <c r="AA55" i="37"/>
  <c r="AF55" i="37" s="1"/>
  <c r="AK55" i="37" s="1"/>
  <c r="AD55" i="37"/>
  <c r="AI55" i="37" s="1"/>
  <c r="AN55" i="37" s="1"/>
  <c r="AC37" i="37"/>
  <c r="AH37" i="37" s="1"/>
  <c r="AA37" i="37"/>
  <c r="AF37" i="37" s="1"/>
  <c r="F34" i="37" s="1"/>
  <c r="AE37" i="37"/>
  <c r="AJ37" i="37" s="1"/>
  <c r="AB37" i="37"/>
  <c r="AG37" i="37" s="1"/>
  <c r="G34" i="37" s="1"/>
  <c r="AD47" i="38"/>
  <c r="AI47" i="38" s="1"/>
  <c r="AE32" i="38"/>
  <c r="AJ32" i="38" s="1"/>
  <c r="AB32" i="38"/>
  <c r="AG32" i="38" s="1"/>
  <c r="AA32" i="38"/>
  <c r="AF32" i="38" s="1"/>
  <c r="F24" i="38"/>
  <c r="AE57" i="39"/>
  <c r="AJ57" i="39" s="1"/>
  <c r="AC57" i="39"/>
  <c r="AH57" i="39" s="1"/>
  <c r="AM57" i="39" s="1"/>
  <c r="AD57" i="39"/>
  <c r="AI57" i="39" s="1"/>
  <c r="AN56" i="39" s="1"/>
  <c r="AC37" i="39"/>
  <c r="AH37" i="39" s="1"/>
  <c r="AD37" i="39"/>
  <c r="AI37" i="39" s="1"/>
  <c r="I34" i="39" s="1"/>
  <c r="AB37" i="39"/>
  <c r="AG37" i="39" s="1"/>
  <c r="AA37" i="39"/>
  <c r="AF37" i="39" s="1"/>
  <c r="F34" i="39" s="1"/>
  <c r="AE37" i="39"/>
  <c r="AJ37" i="39" s="1"/>
  <c r="G28" i="39"/>
  <c r="AE23" i="40"/>
  <c r="AJ23" i="40" s="1"/>
  <c r="F15" i="40"/>
  <c r="G15" i="40"/>
  <c r="AD54" i="41"/>
  <c r="AI54" i="41" s="1"/>
  <c r="AE54" i="41"/>
  <c r="AJ54" i="41" s="1"/>
  <c r="AA54" i="41"/>
  <c r="AF54" i="41" s="1"/>
  <c r="AK53" i="39"/>
  <c r="G33" i="35"/>
  <c r="AL36" i="35"/>
  <c r="AN40" i="22"/>
  <c r="AN39" i="22"/>
  <c r="F28" i="38"/>
  <c r="AL17" i="39"/>
  <c r="AL16" i="39"/>
  <c r="AB26" i="35"/>
  <c r="AG26" i="35" s="1"/>
  <c r="AA26" i="35"/>
  <c r="AF26" i="35" s="1"/>
  <c r="AE26" i="35"/>
  <c r="AJ26" i="35" s="1"/>
  <c r="J23" i="35" s="1"/>
  <c r="AC26" i="35"/>
  <c r="AH26" i="35" s="1"/>
  <c r="I12" i="41"/>
  <c r="AN15" i="41"/>
  <c r="AK41" i="32"/>
  <c r="AO50" i="21"/>
  <c r="AB56" i="21"/>
  <c r="AG56" i="21" s="1"/>
  <c r="AD56" i="21"/>
  <c r="AI56" i="21" s="1"/>
  <c r="AA56" i="21"/>
  <c r="AF56" i="21" s="1"/>
  <c r="AE56" i="21"/>
  <c r="AJ56" i="21" s="1"/>
  <c r="AD60" i="38"/>
  <c r="AI60" i="38" s="1"/>
  <c r="AC60" i="38"/>
  <c r="AH60" i="38" s="1"/>
  <c r="AA60" i="38"/>
  <c r="AF60" i="38" s="1"/>
  <c r="AB50" i="38"/>
  <c r="AG50" i="38" s="1"/>
  <c r="AL50" i="38" s="1"/>
  <c r="H35" i="37"/>
  <c r="AM38" i="37"/>
  <c r="AC31" i="35"/>
  <c r="AH31" i="35" s="1"/>
  <c r="AM14" i="42"/>
  <c r="H11" i="42"/>
  <c r="AD51" i="19"/>
  <c r="AI51" i="19" s="1"/>
  <c r="AE51" i="19"/>
  <c r="AJ51" i="19" s="1"/>
  <c r="AB51" i="19"/>
  <c r="AG51" i="19" s="1"/>
  <c r="AC34" i="19"/>
  <c r="AH34" i="19" s="1"/>
  <c r="AM34" i="19" s="1"/>
  <c r="AD34" i="19"/>
  <c r="AI34" i="19" s="1"/>
  <c r="I31" i="19" s="1"/>
  <c r="AB34" i="19"/>
  <c r="AG34" i="19" s="1"/>
  <c r="G31" i="19" s="1"/>
  <c r="AE34" i="19"/>
  <c r="AJ34" i="19" s="1"/>
  <c r="J31" i="19" s="1"/>
  <c r="AB24" i="19"/>
  <c r="AG24" i="19" s="1"/>
  <c r="AL23" i="19" s="1"/>
  <c r="AD24" i="19"/>
  <c r="AI24" i="19" s="1"/>
  <c r="AC24" i="19"/>
  <c r="AH24" i="19" s="1"/>
  <c r="AB25" i="20"/>
  <c r="AG25" i="20" s="1"/>
  <c r="G22" i="20" s="1"/>
  <c r="AD16" i="20"/>
  <c r="AI16" i="20" s="1"/>
  <c r="AE16" i="20"/>
  <c r="AJ16" i="20" s="1"/>
  <c r="AB18" i="23"/>
  <c r="AG18" i="23" s="1"/>
  <c r="AD18" i="23"/>
  <c r="AI18" i="23" s="1"/>
  <c r="AA18" i="23"/>
  <c r="AF18" i="23" s="1"/>
  <c r="AE18" i="23"/>
  <c r="AJ18" i="23" s="1"/>
  <c r="AA57" i="24"/>
  <c r="AF57" i="24" s="1"/>
  <c r="AK57" i="24" s="1"/>
  <c r="AC57" i="24"/>
  <c r="AH57" i="24" s="1"/>
  <c r="AM57" i="24" s="1"/>
  <c r="AB57" i="24"/>
  <c r="AG57" i="24" s="1"/>
  <c r="AL57" i="24" s="1"/>
  <c r="AC42" i="24"/>
  <c r="AH42" i="24" s="1"/>
  <c r="AB42" i="24"/>
  <c r="AG42" i="24" s="1"/>
  <c r="AL42" i="24" s="1"/>
  <c r="AA42" i="24"/>
  <c r="AF42" i="24" s="1"/>
  <c r="AK41" i="24" s="1"/>
  <c r="AE42" i="24"/>
  <c r="AJ42" i="24" s="1"/>
  <c r="AC24" i="24"/>
  <c r="AH24" i="24" s="1"/>
  <c r="AB24" i="24"/>
  <c r="AG24" i="24" s="1"/>
  <c r="AE24" i="24"/>
  <c r="AJ24" i="24" s="1"/>
  <c r="AD24" i="24"/>
  <c r="AI24" i="24" s="1"/>
  <c r="H30" i="33"/>
  <c r="G30" i="33"/>
  <c r="J21" i="33"/>
  <c r="AE11" i="33"/>
  <c r="AJ11" i="33" s="1"/>
  <c r="AB11" i="33"/>
  <c r="AG11" i="33" s="1"/>
  <c r="AC11" i="33"/>
  <c r="AH11" i="33" s="1"/>
  <c r="F7" i="39"/>
  <c r="AK9" i="39"/>
  <c r="AN55" i="40"/>
  <c r="AD42" i="34"/>
  <c r="AI42" i="34" s="1"/>
  <c r="AN41" i="34" s="1"/>
  <c r="AB20" i="34"/>
  <c r="AG20" i="34" s="1"/>
  <c r="AA44" i="34"/>
  <c r="AF44" i="34" s="1"/>
  <c r="AA54" i="34"/>
  <c r="AF54" i="34" s="1"/>
  <c r="AK54" i="34" s="1"/>
  <c r="AB35" i="34"/>
  <c r="AG35" i="34" s="1"/>
  <c r="AD32" i="34"/>
  <c r="AI32" i="34" s="1"/>
  <c r="AD13" i="34"/>
  <c r="AI13" i="34" s="1"/>
  <c r="AC13" i="34"/>
  <c r="AH13" i="34" s="1"/>
  <c r="AE33" i="34"/>
  <c r="AJ33" i="34" s="1"/>
  <c r="J30" i="34" s="1"/>
  <c r="AD34" i="35"/>
  <c r="AI34" i="35" s="1"/>
  <c r="AA34" i="35"/>
  <c r="AF34" i="35" s="1"/>
  <c r="AB34" i="35"/>
  <c r="AG34" i="35" s="1"/>
  <c r="G31" i="35" s="1"/>
  <c r="G14" i="39"/>
  <c r="J17" i="33"/>
  <c r="AO19" i="33"/>
  <c r="AC27" i="34"/>
  <c r="AH27" i="34" s="1"/>
  <c r="H24" i="34" s="1"/>
  <c r="AA27" i="34"/>
  <c r="AF27" i="34" s="1"/>
  <c r="AE27" i="34"/>
  <c r="AJ27" i="34" s="1"/>
  <c r="J24" i="34" s="1"/>
  <c r="AB27" i="34"/>
  <c r="AG27" i="34" s="1"/>
  <c r="G24" i="34" s="1"/>
  <c r="I28" i="35"/>
  <c r="AL36" i="21"/>
  <c r="G33" i="21"/>
  <c r="AC49" i="32"/>
  <c r="AH49" i="32" s="1"/>
  <c r="AM49" i="32" s="1"/>
  <c r="AE49" i="32"/>
  <c r="AJ49" i="32" s="1"/>
  <c r="AE38" i="40"/>
  <c r="AJ38" i="40" s="1"/>
  <c r="G9" i="24"/>
  <c r="AL12" i="24"/>
  <c r="AB16" i="34"/>
  <c r="AG16" i="34" s="1"/>
  <c r="G13" i="34" s="1"/>
  <c r="AD16" i="34"/>
  <c r="AI16" i="34" s="1"/>
  <c r="AB27" i="37"/>
  <c r="AG27" i="37" s="1"/>
  <c r="G24" i="37" s="1"/>
  <c r="AC27" i="37"/>
  <c r="AH27" i="37" s="1"/>
  <c r="AA27" i="37"/>
  <c r="AF27" i="37" s="1"/>
  <c r="AE27" i="37"/>
  <c r="AJ27" i="37" s="1"/>
  <c r="J24" i="37" s="1"/>
  <c r="AL26" i="40"/>
  <c r="AM9" i="39"/>
  <c r="AK14" i="41"/>
  <c r="F11" i="41"/>
  <c r="AK17" i="39"/>
  <c r="F15" i="39"/>
  <c r="AC52" i="40"/>
  <c r="AH52" i="40" s="1"/>
  <c r="AO56" i="40"/>
  <c r="H13" i="21"/>
  <c r="AM16" i="21"/>
  <c r="AC18" i="23"/>
  <c r="AH18" i="23" s="1"/>
  <c r="J17" i="23"/>
  <c r="AO20" i="23"/>
  <c r="AC54" i="21"/>
  <c r="AH54" i="21" s="1"/>
  <c r="AE54" i="21"/>
  <c r="AJ54" i="21" s="1"/>
  <c r="AO54" i="21" s="1"/>
  <c r="AD54" i="21"/>
  <c r="AI54" i="21" s="1"/>
  <c r="AB54" i="21"/>
  <c r="AG54" i="21" s="1"/>
  <c r="AE26" i="23"/>
  <c r="AJ26" i="23" s="1"/>
  <c r="J23" i="23" s="1"/>
  <c r="AD26" i="23"/>
  <c r="AI26" i="23" s="1"/>
  <c r="I23" i="23" s="1"/>
  <c r="AA26" i="23"/>
  <c r="AF26" i="23" s="1"/>
  <c r="F23" i="23" s="1"/>
  <c r="AB26" i="23"/>
  <c r="AG26" i="23" s="1"/>
  <c r="G23" i="23" s="1"/>
  <c r="AD56" i="24"/>
  <c r="AI56" i="24" s="1"/>
  <c r="AB56" i="24"/>
  <c r="AG56" i="24" s="1"/>
  <c r="AE56" i="24"/>
  <c r="AJ56" i="24" s="1"/>
  <c r="AA56" i="24"/>
  <c r="AF56" i="24" s="1"/>
  <c r="AA32" i="24"/>
  <c r="AF32" i="24" s="1"/>
  <c r="AC32" i="24"/>
  <c r="AH32" i="24" s="1"/>
  <c r="J24" i="24"/>
  <c r="AA20" i="33"/>
  <c r="AF20" i="33" s="1"/>
  <c r="F17" i="33" s="1"/>
  <c r="AB20" i="33"/>
  <c r="AG20" i="33" s="1"/>
  <c r="AC20" i="33"/>
  <c r="AH20" i="33" s="1"/>
  <c r="AM19" i="33" s="1"/>
  <c r="AD20" i="33"/>
  <c r="AI20" i="33" s="1"/>
  <c r="AD22" i="38"/>
  <c r="AI22" i="38" s="1"/>
  <c r="AA22" i="38"/>
  <c r="AF22" i="38" s="1"/>
  <c r="AO29" i="44"/>
  <c r="J26" i="44"/>
  <c r="AC36" i="34"/>
  <c r="AH36" i="34" s="1"/>
  <c r="H33" i="34" s="1"/>
  <c r="AA33" i="32"/>
  <c r="AF33" i="32" s="1"/>
  <c r="AK32" i="32" s="1"/>
  <c r="AD33" i="32"/>
  <c r="AI33" i="32" s="1"/>
  <c r="AC33" i="32"/>
  <c r="AH33" i="32" s="1"/>
  <c r="H30" i="32" s="1"/>
  <c r="AC18" i="34"/>
  <c r="AH18" i="34" s="1"/>
  <c r="AB18" i="34"/>
  <c r="AG18" i="34" s="1"/>
  <c r="AL18" i="34" s="1"/>
  <c r="H20" i="24"/>
  <c r="AD26" i="35"/>
  <c r="AI26" i="35" s="1"/>
  <c r="I23" i="35" s="1"/>
  <c r="AK30" i="22"/>
  <c r="AK31" i="22"/>
  <c r="AA9" i="37"/>
  <c r="AF9" i="37" s="1"/>
  <c r="AE9" i="37"/>
  <c r="AJ9" i="37" s="1"/>
  <c r="AC9" i="37"/>
  <c r="AH9" i="37" s="1"/>
  <c r="H6" i="37" s="1"/>
  <c r="AN48" i="41"/>
  <c r="AM39" i="44"/>
  <c r="AL51" i="40"/>
  <c r="I32" i="39"/>
  <c r="AN44" i="38"/>
  <c r="I26" i="39"/>
  <c r="AN29" i="39"/>
  <c r="AK13" i="38"/>
  <c r="F10" i="38"/>
  <c r="AD42" i="36"/>
  <c r="AI42" i="36" s="1"/>
  <c r="AN42" i="36" s="1"/>
  <c r="AD17" i="34"/>
  <c r="AI17" i="34" s="1"/>
  <c r="I14" i="34" s="1"/>
  <c r="F25" i="35"/>
  <c r="AC23" i="19"/>
  <c r="AH23" i="19" s="1"/>
  <c r="H20" i="19" s="1"/>
  <c r="AD23" i="19"/>
  <c r="AI23" i="19" s="1"/>
  <c r="AA23" i="19"/>
  <c r="AF23" i="19" s="1"/>
  <c r="F20" i="19" s="1"/>
  <c r="AB34" i="20"/>
  <c r="AG34" i="20" s="1"/>
  <c r="G31" i="20" s="1"/>
  <c r="AE34" i="20"/>
  <c r="AJ34" i="20" s="1"/>
  <c r="AC34" i="20"/>
  <c r="AH34" i="20" s="1"/>
  <c r="H31" i="20" s="1"/>
  <c r="AC15" i="20"/>
  <c r="AH15" i="20" s="1"/>
  <c r="AE15" i="20"/>
  <c r="AJ15" i="20" s="1"/>
  <c r="J12" i="20" s="1"/>
  <c r="AA47" i="36"/>
  <c r="AF47" i="36" s="1"/>
  <c r="AK47" i="36" s="1"/>
  <c r="AC47" i="36"/>
  <c r="AH47" i="36" s="1"/>
  <c r="AM47" i="36" s="1"/>
  <c r="AB47" i="36"/>
  <c r="AG47" i="36" s="1"/>
  <c r="AL47" i="36" s="1"/>
  <c r="AD47" i="36"/>
  <c r="AI47" i="36" s="1"/>
  <c r="AN47" i="36" s="1"/>
  <c r="AE47" i="36"/>
  <c r="AJ47" i="36" s="1"/>
  <c r="AO46" i="36" s="1"/>
  <c r="AD13" i="44"/>
  <c r="AI13" i="44" s="1"/>
  <c r="AE13" i="44"/>
  <c r="AJ13" i="44" s="1"/>
  <c r="F7" i="20"/>
  <c r="G8" i="22"/>
  <c r="AB13" i="44"/>
  <c r="AG13" i="44" s="1"/>
  <c r="G10" i="44" s="1"/>
  <c r="AB25" i="41"/>
  <c r="AG25" i="41" s="1"/>
  <c r="AO21" i="39"/>
  <c r="AN38" i="32"/>
  <c r="I35" i="32"/>
  <c r="F18" i="35"/>
  <c r="AK21" i="35"/>
  <c r="AK31" i="33"/>
  <c r="I12" i="24"/>
  <c r="AN15" i="24"/>
  <c r="AO40" i="21"/>
  <c r="AD46" i="24"/>
  <c r="AI46" i="24" s="1"/>
  <c r="AA46" i="24"/>
  <c r="AF46" i="24" s="1"/>
  <c r="AK45" i="24" s="1"/>
  <c r="AA35" i="24"/>
  <c r="AF35" i="24" s="1"/>
  <c r="F32" i="24" s="1"/>
  <c r="AC35" i="24"/>
  <c r="AH35" i="24" s="1"/>
  <c r="H32" i="24" s="1"/>
  <c r="AA27" i="24"/>
  <c r="AF27" i="24" s="1"/>
  <c r="AE27" i="24"/>
  <c r="AJ27" i="24" s="1"/>
  <c r="AA36" i="34"/>
  <c r="AF36" i="34" s="1"/>
  <c r="F33" i="34" s="1"/>
  <c r="AE36" i="34"/>
  <c r="AJ36" i="34" s="1"/>
  <c r="AB36" i="34"/>
  <c r="AG36" i="34" s="1"/>
  <c r="AD36" i="34"/>
  <c r="AI36" i="34" s="1"/>
  <c r="I33" i="34" s="1"/>
  <c r="AB24" i="35"/>
  <c r="AG24" i="35" s="1"/>
  <c r="G21" i="35" s="1"/>
  <c r="AE24" i="35"/>
  <c r="AJ24" i="35" s="1"/>
  <c r="AC24" i="35"/>
  <c r="AH24" i="35" s="1"/>
  <c r="AM23" i="35" s="1"/>
  <c r="AD21" i="37"/>
  <c r="AI21" i="37" s="1"/>
  <c r="I18" i="37" s="1"/>
  <c r="AE21" i="37"/>
  <c r="AJ21" i="37" s="1"/>
  <c r="H36" i="38"/>
  <c r="J36" i="38"/>
  <c r="AB19" i="38"/>
  <c r="AG19" i="38" s="1"/>
  <c r="AA19" i="38"/>
  <c r="AF19" i="38" s="1"/>
  <c r="AC19" i="38"/>
  <c r="AH19" i="38" s="1"/>
  <c r="H16" i="38" s="1"/>
  <c r="AE19" i="38"/>
  <c r="AJ19" i="38" s="1"/>
  <c r="J16" i="38" s="1"/>
  <c r="AA11" i="38"/>
  <c r="AF11" i="38" s="1"/>
  <c r="AK10" i="38" s="1"/>
  <c r="AD11" i="38"/>
  <c r="AI11" i="38" s="1"/>
  <c r="AN11" i="38" s="1"/>
  <c r="AA44" i="38"/>
  <c r="AF44" i="38" s="1"/>
  <c r="AD52" i="38"/>
  <c r="AI52" i="38" s="1"/>
  <c r="AD17" i="38"/>
  <c r="AI17" i="38" s="1"/>
  <c r="I14" i="38" s="1"/>
  <c r="AB11" i="38"/>
  <c r="AG11" i="38" s="1"/>
  <c r="G8" i="38" s="1"/>
  <c r="AC21" i="38"/>
  <c r="AH21" i="38" s="1"/>
  <c r="H18" i="38" s="1"/>
  <c r="AB20" i="38"/>
  <c r="AG20" i="38" s="1"/>
  <c r="G17" i="38" s="1"/>
  <c r="AE58" i="39"/>
  <c r="AJ58" i="39" s="1"/>
  <c r="AC56" i="39"/>
  <c r="AH56" i="39" s="1"/>
  <c r="AB50" i="39"/>
  <c r="AG50" i="39" s="1"/>
  <c r="AD22" i="39"/>
  <c r="AI22" i="39" s="1"/>
  <c r="I19" i="39" s="1"/>
  <c r="AC14" i="39"/>
  <c r="AH14" i="39" s="1"/>
  <c r="AC26" i="39"/>
  <c r="AH26" i="39" s="1"/>
  <c r="AE18" i="39"/>
  <c r="AJ18" i="39" s="1"/>
  <c r="AC21" i="39"/>
  <c r="AH21" i="39" s="1"/>
  <c r="H18" i="39" s="1"/>
  <c r="AE53" i="39"/>
  <c r="AJ53" i="39" s="1"/>
  <c r="AO52" i="39" s="1"/>
  <c r="AE38" i="39"/>
  <c r="AJ38" i="39" s="1"/>
  <c r="AE28" i="39"/>
  <c r="AJ28" i="39" s="1"/>
  <c r="AA49" i="39"/>
  <c r="AF49" i="39" s="1"/>
  <c r="AK49" i="39" s="1"/>
  <c r="AB15" i="39"/>
  <c r="AG15" i="39" s="1"/>
  <c r="AD52" i="39"/>
  <c r="AI52" i="39" s="1"/>
  <c r="AN51" i="39" s="1"/>
  <c r="AB20" i="39"/>
  <c r="AG20" i="39" s="1"/>
  <c r="AB14" i="39"/>
  <c r="AG14" i="39" s="1"/>
  <c r="AA24" i="39"/>
  <c r="AF24" i="39" s="1"/>
  <c r="AB30" i="39"/>
  <c r="AG30" i="39" s="1"/>
  <c r="AL30" i="39" s="1"/>
  <c r="AB45" i="39"/>
  <c r="AG45" i="39" s="1"/>
  <c r="AE23" i="39"/>
  <c r="AJ23" i="39" s="1"/>
  <c r="AE48" i="39"/>
  <c r="AJ48" i="39" s="1"/>
  <c r="AO47" i="39" s="1"/>
  <c r="AD47" i="39"/>
  <c r="AI47" i="39" s="1"/>
  <c r="AC31" i="39"/>
  <c r="AH31" i="39" s="1"/>
  <c r="AA14" i="39"/>
  <c r="AF14" i="39" s="1"/>
  <c r="AA50" i="40"/>
  <c r="AF50" i="40" s="1"/>
  <c r="AD50" i="40"/>
  <c r="AI50" i="40" s="1"/>
  <c r="AN50" i="40" s="1"/>
  <c r="AD28" i="42"/>
  <c r="AI28" i="42" s="1"/>
  <c r="AN28" i="42" s="1"/>
  <c r="AC28" i="42"/>
  <c r="AH28" i="42" s="1"/>
  <c r="H25" i="42" s="1"/>
  <c r="AK35" i="41"/>
  <c r="F32" i="41"/>
  <c r="G34" i="40"/>
  <c r="AL37" i="40"/>
  <c r="AN13" i="38"/>
  <c r="I10" i="38"/>
  <c r="AD25" i="19"/>
  <c r="AI25" i="19" s="1"/>
  <c r="AC25" i="19"/>
  <c r="AH25" i="19" s="1"/>
  <c r="H22" i="19" s="1"/>
  <c r="AA17" i="20"/>
  <c r="AF17" i="20" s="1"/>
  <c r="AC17" i="20"/>
  <c r="AH17" i="20" s="1"/>
  <c r="AM17" i="20" s="1"/>
  <c r="AE17" i="20"/>
  <c r="AJ17" i="20" s="1"/>
  <c r="AC57" i="21"/>
  <c r="AH57" i="21" s="1"/>
  <c r="AE57" i="21"/>
  <c r="AJ57" i="21" s="1"/>
  <c r="AE41" i="21"/>
  <c r="AJ41" i="21" s="1"/>
  <c r="AO41" i="21" s="1"/>
  <c r="AB41" i="21"/>
  <c r="AG41" i="21" s="1"/>
  <c r="AL41" i="21" s="1"/>
  <c r="AA41" i="21"/>
  <c r="AF41" i="21" s="1"/>
  <c r="AD41" i="21"/>
  <c r="AI41" i="21" s="1"/>
  <c r="AB29" i="21"/>
  <c r="AG29" i="21" s="1"/>
  <c r="G26" i="21" s="1"/>
  <c r="AD29" i="21"/>
  <c r="AI29" i="21" s="1"/>
  <c r="AE29" i="21"/>
  <c r="AJ29" i="21" s="1"/>
  <c r="AE20" i="21"/>
  <c r="AJ20" i="21" s="1"/>
  <c r="AB20" i="21"/>
  <c r="AG20" i="21" s="1"/>
  <c r="AC20" i="21"/>
  <c r="AH20" i="21" s="1"/>
  <c r="H17" i="21" s="1"/>
  <c r="AD20" i="21"/>
  <c r="AI20" i="21" s="1"/>
  <c r="AA20" i="21"/>
  <c r="AF20" i="21" s="1"/>
  <c r="AB11" i="21"/>
  <c r="AG11" i="21" s="1"/>
  <c r="AC21" i="21"/>
  <c r="AH21" i="21" s="1"/>
  <c r="AA14" i="21"/>
  <c r="AF14" i="21" s="1"/>
  <c r="AD17" i="21"/>
  <c r="AI17" i="21" s="1"/>
  <c r="AA19" i="21"/>
  <c r="AF19" i="21" s="1"/>
  <c r="AE18" i="21"/>
  <c r="AJ18" i="21" s="1"/>
  <c r="AB58" i="35"/>
  <c r="AG58" i="35" s="1"/>
  <c r="AC58" i="35"/>
  <c r="AH58" i="35" s="1"/>
  <c r="AE42" i="35"/>
  <c r="AJ42" i="35" s="1"/>
  <c r="AO41" i="35" s="1"/>
  <c r="AC42" i="35"/>
  <c r="AH42" i="35" s="1"/>
  <c r="AM42" i="35" s="1"/>
  <c r="AB42" i="35"/>
  <c r="AG42" i="35" s="1"/>
  <c r="AL41" i="35" s="1"/>
  <c r="AA15" i="35"/>
  <c r="AF15" i="35" s="1"/>
  <c r="AE15" i="35"/>
  <c r="AJ15" i="35" s="1"/>
  <c r="J12" i="35" s="1"/>
  <c r="AB15" i="35"/>
  <c r="AG15" i="35" s="1"/>
  <c r="AC15" i="35"/>
  <c r="AH15" i="35" s="1"/>
  <c r="AB16" i="41"/>
  <c r="AG16" i="41" s="1"/>
  <c r="G13" i="41" s="1"/>
  <c r="AA16" i="41"/>
  <c r="AF16" i="41" s="1"/>
  <c r="AK15" i="41" s="1"/>
  <c r="AE16" i="41"/>
  <c r="AJ16" i="41" s="1"/>
  <c r="J13" i="41" s="1"/>
  <c r="I9" i="38"/>
  <c r="AD43" i="38"/>
  <c r="AI43" i="38" s="1"/>
  <c r="AN43" i="38" s="1"/>
  <c r="AM27" i="35"/>
  <c r="AB45" i="35"/>
  <c r="AG45" i="35" s="1"/>
  <c r="AL44" i="35" s="1"/>
  <c r="AA15" i="19"/>
  <c r="AF15" i="19" s="1"/>
  <c r="AD15" i="19"/>
  <c r="AI15" i="19" s="1"/>
  <c r="AE15" i="19"/>
  <c r="AJ15" i="19" s="1"/>
  <c r="AC15" i="19"/>
  <c r="AH15" i="19" s="1"/>
  <c r="H12" i="19" s="1"/>
  <c r="H20" i="21"/>
  <c r="I20" i="21"/>
  <c r="AB17" i="24"/>
  <c r="AG17" i="24" s="1"/>
  <c r="AL17" i="24" s="1"/>
  <c r="AC17" i="24"/>
  <c r="AH17" i="24" s="1"/>
  <c r="AA14" i="24"/>
  <c r="AF14" i="24" s="1"/>
  <c r="AE23" i="24"/>
  <c r="AJ23" i="24" s="1"/>
  <c r="AC9" i="24"/>
  <c r="AH9" i="24" s="1"/>
  <c r="AE13" i="24"/>
  <c r="AJ13" i="24" s="1"/>
  <c r="J10" i="24" s="1"/>
  <c r="AB10" i="24"/>
  <c r="AG10" i="24" s="1"/>
  <c r="G7" i="24" s="1"/>
  <c r="AC11" i="24"/>
  <c r="AH11" i="24" s="1"/>
  <c r="AD9" i="24"/>
  <c r="AI9" i="24" s="1"/>
  <c r="AE22" i="32"/>
  <c r="AJ22" i="32" s="1"/>
  <c r="AC22" i="32"/>
  <c r="AH22" i="32" s="1"/>
  <c r="H19" i="32" s="1"/>
  <c r="AB47" i="34"/>
  <c r="AG47" i="34" s="1"/>
  <c r="AL47" i="34" s="1"/>
  <c r="AE47" i="34"/>
  <c r="AJ47" i="34" s="1"/>
  <c r="AA47" i="34"/>
  <c r="AF47" i="34" s="1"/>
  <c r="AA34" i="34"/>
  <c r="AF34" i="34" s="1"/>
  <c r="AC34" i="34"/>
  <c r="AH34" i="34" s="1"/>
  <c r="AM33" i="34" s="1"/>
  <c r="AD34" i="34"/>
  <c r="AI34" i="34" s="1"/>
  <c r="AE26" i="34"/>
  <c r="AJ26" i="34" s="1"/>
  <c r="AB26" i="34"/>
  <c r="AG26" i="34" s="1"/>
  <c r="G23" i="34" s="1"/>
  <c r="AD26" i="34"/>
  <c r="AI26" i="34" s="1"/>
  <c r="AA40" i="39"/>
  <c r="AF40" i="39" s="1"/>
  <c r="AK40" i="39" s="1"/>
  <c r="AC40" i="39"/>
  <c r="AH40" i="39" s="1"/>
  <c r="AM40" i="39" s="1"/>
  <c r="AD40" i="39"/>
  <c r="AI40" i="39" s="1"/>
  <c r="AC29" i="39"/>
  <c r="AH29" i="39" s="1"/>
  <c r="AA29" i="39"/>
  <c r="AF29" i="39" s="1"/>
  <c r="F26" i="39" s="1"/>
  <c r="AE29" i="39"/>
  <c r="AJ29" i="39" s="1"/>
  <c r="J26" i="39" s="1"/>
  <c r="AD31" i="41"/>
  <c r="AI31" i="41" s="1"/>
  <c r="AA31" i="41"/>
  <c r="AF31" i="41" s="1"/>
  <c r="F28" i="41" s="1"/>
  <c r="AE31" i="41"/>
  <c r="AJ31" i="41" s="1"/>
  <c r="J28" i="41" s="1"/>
  <c r="G24" i="41"/>
  <c r="F24" i="41"/>
  <c r="AE67" i="42"/>
  <c r="AJ67" i="42" s="1"/>
  <c r="AA48" i="19"/>
  <c r="AF48" i="19" s="1"/>
  <c r="AD48" i="19"/>
  <c r="AI48" i="19" s="1"/>
  <c r="AB48" i="19"/>
  <c r="AG48" i="19" s="1"/>
  <c r="AC48" i="19"/>
  <c r="AH48" i="19" s="1"/>
  <c r="AE43" i="22"/>
  <c r="AJ43" i="22" s="1"/>
  <c r="AO43" i="22" s="1"/>
  <c r="AA43" i="22"/>
  <c r="AF43" i="22" s="1"/>
  <c r="AA53" i="23"/>
  <c r="AF53" i="23" s="1"/>
  <c r="AD53" i="23"/>
  <c r="AI53" i="23" s="1"/>
  <c r="AB53" i="23"/>
  <c r="AG53" i="23" s="1"/>
  <c r="AL53" i="23" s="1"/>
  <c r="AC53" i="23"/>
  <c r="AH53" i="23" s="1"/>
  <c r="AD41" i="24"/>
  <c r="AI41" i="24" s="1"/>
  <c r="AB41" i="24"/>
  <c r="AG41" i="24" s="1"/>
  <c r="AE41" i="24"/>
  <c r="AJ41" i="24" s="1"/>
  <c r="AO41" i="24" s="1"/>
  <c r="AD38" i="33"/>
  <c r="AI38" i="33" s="1"/>
  <c r="AA38" i="33"/>
  <c r="AF38" i="33" s="1"/>
  <c r="F35" i="33" s="1"/>
  <c r="AC10" i="33"/>
  <c r="AH10" i="33" s="1"/>
  <c r="AM9" i="33" s="1"/>
  <c r="AD42" i="33"/>
  <c r="AI42" i="33" s="1"/>
  <c r="AD10" i="33"/>
  <c r="AI10" i="33" s="1"/>
  <c r="I7" i="33" s="1"/>
  <c r="AC36" i="33"/>
  <c r="AH36" i="33" s="1"/>
  <c r="AD32" i="33"/>
  <c r="AI32" i="33" s="1"/>
  <c r="I29" i="33" s="1"/>
  <c r="AB42" i="32"/>
  <c r="AG42" i="32" s="1"/>
  <c r="AL42" i="32" s="1"/>
  <c r="AA42" i="32"/>
  <c r="AF42" i="32" s="1"/>
  <c r="AK42" i="32" s="1"/>
  <c r="AE42" i="32"/>
  <c r="AJ42" i="32" s="1"/>
  <c r="AO41" i="32" s="1"/>
  <c r="I30" i="32"/>
  <c r="G30" i="32"/>
  <c r="AD20" i="32"/>
  <c r="AI20" i="32" s="1"/>
  <c r="I17" i="32" s="1"/>
  <c r="AA20" i="32"/>
  <c r="AF20" i="32" s="1"/>
  <c r="F17" i="32" s="1"/>
  <c r="AE20" i="32"/>
  <c r="AJ20" i="32" s="1"/>
  <c r="AC20" i="32"/>
  <c r="AH20" i="32" s="1"/>
  <c r="H17" i="32" s="1"/>
  <c r="AD11" i="32"/>
  <c r="AI11" i="32" s="1"/>
  <c r="AC11" i="32"/>
  <c r="AH11" i="32" s="1"/>
  <c r="AM11" i="32" s="1"/>
  <c r="F33" i="42"/>
  <c r="AE24" i="42"/>
  <c r="AJ24" i="42" s="1"/>
  <c r="J21" i="42" s="1"/>
  <c r="AB24" i="42"/>
  <c r="AG24" i="42" s="1"/>
  <c r="AB36" i="44"/>
  <c r="AG36" i="44" s="1"/>
  <c r="G33" i="44" s="1"/>
  <c r="AD36" i="44"/>
  <c r="AI36" i="44" s="1"/>
  <c r="AN35" i="44" s="1"/>
  <c r="AA36" i="44"/>
  <c r="AF36" i="44" s="1"/>
  <c r="AE36" i="44"/>
  <c r="AJ36" i="44" s="1"/>
  <c r="G15" i="24"/>
  <c r="AM23" i="41"/>
  <c r="AN9" i="40"/>
  <c r="AB15" i="41"/>
  <c r="AG15" i="41" s="1"/>
  <c r="AL51" i="39"/>
  <c r="F28" i="39"/>
  <c r="AN9" i="38"/>
  <c r="AL13" i="38"/>
  <c r="F20" i="36"/>
  <c r="AA42" i="35"/>
  <c r="AF42" i="35" s="1"/>
  <c r="AK41" i="35" s="1"/>
  <c r="AE10" i="33"/>
  <c r="AJ10" i="33" s="1"/>
  <c r="AK11" i="34"/>
  <c r="F8" i="34"/>
  <c r="AM52" i="36"/>
  <c r="AC16" i="33"/>
  <c r="AH16" i="33" s="1"/>
  <c r="AE55" i="33"/>
  <c r="AJ55" i="33" s="1"/>
  <c r="AA55" i="33"/>
  <c r="AF55" i="33" s="1"/>
  <c r="AD55" i="33"/>
  <c r="AI55" i="33" s="1"/>
  <c r="AN55" i="33" s="1"/>
  <c r="AA52" i="37"/>
  <c r="AF52" i="37" s="1"/>
  <c r="AK52" i="37" s="1"/>
  <c r="AB52" i="37"/>
  <c r="AG52" i="37" s="1"/>
  <c r="AL52" i="37" s="1"/>
  <c r="AD26" i="37"/>
  <c r="AI26" i="37" s="1"/>
  <c r="AA26" i="37"/>
  <c r="AF26" i="37" s="1"/>
  <c r="F23" i="37" s="1"/>
  <c r="AE26" i="37"/>
  <c r="AJ26" i="37" s="1"/>
  <c r="J23" i="37" s="1"/>
  <c r="AE50" i="42"/>
  <c r="AJ50" i="42" s="1"/>
  <c r="AA50" i="42"/>
  <c r="AF50" i="42" s="1"/>
  <c r="AA51" i="44"/>
  <c r="AF51" i="44" s="1"/>
  <c r="AB51" i="44"/>
  <c r="AG51" i="44" s="1"/>
  <c r="AL51" i="44" s="1"/>
  <c r="AD51" i="44"/>
  <c r="AI51" i="44" s="1"/>
  <c r="AM12" i="24"/>
  <c r="AC12" i="19"/>
  <c r="AH12" i="19" s="1"/>
  <c r="AA12" i="19"/>
  <c r="AF12" i="19" s="1"/>
  <c r="AE12" i="19"/>
  <c r="AJ12" i="19" s="1"/>
  <c r="F32" i="44"/>
  <c r="AL33" i="39"/>
  <c r="G30" i="39"/>
  <c r="AN14" i="38"/>
  <c r="I11" i="38"/>
  <c r="AD50" i="23"/>
  <c r="AI50" i="23" s="1"/>
  <c r="AA50" i="23"/>
  <c r="AF50" i="23" s="1"/>
  <c r="AE50" i="23"/>
  <c r="AJ50" i="23" s="1"/>
  <c r="AB52" i="24"/>
  <c r="AG52" i="24" s="1"/>
  <c r="AL51" i="24" s="1"/>
  <c r="AA52" i="24"/>
  <c r="AF52" i="24" s="1"/>
  <c r="AE52" i="24"/>
  <c r="AJ52" i="24" s="1"/>
  <c r="AC22" i="24"/>
  <c r="AH22" i="24" s="1"/>
  <c r="AE22" i="24"/>
  <c r="AJ22" i="24" s="1"/>
  <c r="AB22" i="24"/>
  <c r="AG22" i="24" s="1"/>
  <c r="AC53" i="33"/>
  <c r="AH53" i="33" s="1"/>
  <c r="AM52" i="33" s="1"/>
  <c r="AA53" i="33"/>
  <c r="AF53" i="33" s="1"/>
  <c r="AD53" i="33"/>
  <c r="AI53" i="33" s="1"/>
  <c r="AB19" i="35"/>
  <c r="AG19" i="35" s="1"/>
  <c r="G16" i="35" s="1"/>
  <c r="AC19" i="35"/>
  <c r="AH19" i="35" s="1"/>
  <c r="AM19" i="35" s="1"/>
  <c r="AD19" i="35"/>
  <c r="AI19" i="35" s="1"/>
  <c r="I16" i="35" s="1"/>
  <c r="AA19" i="35"/>
  <c r="AF19" i="35" s="1"/>
  <c r="F16" i="35" s="1"/>
  <c r="AD22" i="35"/>
  <c r="AI22" i="35" s="1"/>
  <c r="AA11" i="35"/>
  <c r="AF11" i="35" s="1"/>
  <c r="F8" i="35" s="1"/>
  <c r="AB40" i="35"/>
  <c r="AG40" i="35" s="1"/>
  <c r="AL39" i="35" s="1"/>
  <c r="AA46" i="36"/>
  <c r="AF46" i="36" s="1"/>
  <c r="AB46" i="36"/>
  <c r="AG46" i="36" s="1"/>
  <c r="AC23" i="36"/>
  <c r="AH23" i="36" s="1"/>
  <c r="H20" i="36" s="1"/>
  <c r="AD23" i="36"/>
  <c r="AI23" i="36" s="1"/>
  <c r="I20" i="36" s="1"/>
  <c r="AB23" i="36"/>
  <c r="AG23" i="36" s="1"/>
  <c r="AA14" i="36"/>
  <c r="AF14" i="36" s="1"/>
  <c r="AE14" i="36"/>
  <c r="AJ14" i="36" s="1"/>
  <c r="AC14" i="36"/>
  <c r="AH14" i="36" s="1"/>
  <c r="AB14" i="36"/>
  <c r="AG14" i="36" s="1"/>
  <c r="AD14" i="36"/>
  <c r="AI14" i="36" s="1"/>
  <c r="AA50" i="37"/>
  <c r="AF50" i="37" s="1"/>
  <c r="AE50" i="37"/>
  <c r="AJ50" i="37" s="1"/>
  <c r="AO50" i="37" s="1"/>
  <c r="AB21" i="40"/>
  <c r="AG21" i="40" s="1"/>
  <c r="G18" i="40" s="1"/>
  <c r="AD21" i="40"/>
  <c r="AI21" i="40" s="1"/>
  <c r="I18" i="40" s="1"/>
  <c r="AA13" i="40"/>
  <c r="AF13" i="40" s="1"/>
  <c r="AD13" i="40"/>
  <c r="AI13" i="40" s="1"/>
  <c r="H11" i="38"/>
  <c r="AM13" i="38"/>
  <c r="G10" i="35"/>
  <c r="AL13" i="35"/>
  <c r="AC57" i="22"/>
  <c r="AH57" i="22" s="1"/>
  <c r="AM57" i="22" s="1"/>
  <c r="AA57" i="22"/>
  <c r="AF57" i="22" s="1"/>
  <c r="AA23" i="22"/>
  <c r="AF23" i="22" s="1"/>
  <c r="AC23" i="22"/>
  <c r="AH23" i="22" s="1"/>
  <c r="H20" i="22" s="1"/>
  <c r="AC25" i="23"/>
  <c r="AH25" i="23" s="1"/>
  <c r="H22" i="23" s="1"/>
  <c r="AA25" i="23"/>
  <c r="AF25" i="23" s="1"/>
  <c r="AD25" i="23"/>
  <c r="AI25" i="23" s="1"/>
  <c r="I22" i="23" s="1"/>
  <c r="AE25" i="23"/>
  <c r="AJ25" i="23" s="1"/>
  <c r="AB28" i="41"/>
  <c r="AG28" i="41" s="1"/>
  <c r="AE28" i="41"/>
  <c r="AJ28" i="41" s="1"/>
  <c r="AC28" i="41"/>
  <c r="AH28" i="41" s="1"/>
  <c r="AM52" i="21"/>
  <c r="AN25" i="32"/>
  <c r="AE23" i="41"/>
  <c r="AJ23" i="41" s="1"/>
  <c r="J20" i="41" s="1"/>
  <c r="I28" i="40"/>
  <c r="AO16" i="38"/>
  <c r="J14" i="38"/>
  <c r="AD27" i="24"/>
  <c r="AI27" i="24" s="1"/>
  <c r="I24" i="24" s="1"/>
  <c r="AE34" i="21"/>
  <c r="AJ34" i="21" s="1"/>
  <c r="AB34" i="21"/>
  <c r="AG34" i="21" s="1"/>
  <c r="G31" i="21" s="1"/>
  <c r="AC34" i="21"/>
  <c r="AH34" i="21" s="1"/>
  <c r="AE25" i="21"/>
  <c r="AJ25" i="21" s="1"/>
  <c r="J22" i="21" s="1"/>
  <c r="AC25" i="21"/>
  <c r="AH25" i="21" s="1"/>
  <c r="AM24" i="21" s="1"/>
  <c r="AD25" i="21"/>
  <c r="AI25" i="21" s="1"/>
  <c r="I22" i="21" s="1"/>
  <c r="AA25" i="21"/>
  <c r="AF25" i="21" s="1"/>
  <c r="F22" i="21" s="1"/>
  <c r="AB16" i="21"/>
  <c r="AG16" i="21" s="1"/>
  <c r="G13" i="21" s="1"/>
  <c r="AD16" i="21"/>
  <c r="AI16" i="21" s="1"/>
  <c r="AC22" i="22"/>
  <c r="AH22" i="22" s="1"/>
  <c r="H19" i="22" s="1"/>
  <c r="AE22" i="22"/>
  <c r="AJ22" i="22" s="1"/>
  <c r="J19" i="22" s="1"/>
  <c r="AB22" i="22"/>
  <c r="AG22" i="22" s="1"/>
  <c r="AA22" i="22"/>
  <c r="AF22" i="22" s="1"/>
  <c r="AE49" i="23"/>
  <c r="AJ49" i="23" s="1"/>
  <c r="AB49" i="23"/>
  <c r="AG49" i="23" s="1"/>
  <c r="AL48" i="23" s="1"/>
  <c r="AC49" i="23"/>
  <c r="AH49" i="23" s="1"/>
  <c r="AM49" i="23" s="1"/>
  <c r="AC24" i="23"/>
  <c r="AH24" i="23" s="1"/>
  <c r="AB24" i="23"/>
  <c r="AG24" i="23" s="1"/>
  <c r="G21" i="23" s="1"/>
  <c r="AE24" i="23"/>
  <c r="AJ24" i="23" s="1"/>
  <c r="AD24" i="23"/>
  <c r="AI24" i="23" s="1"/>
  <c r="AA24" i="23"/>
  <c r="AF24" i="23" s="1"/>
  <c r="H8" i="33"/>
  <c r="AA38" i="32"/>
  <c r="AF38" i="32" s="1"/>
  <c r="F35" i="32" s="1"/>
  <c r="AB38" i="32"/>
  <c r="AG38" i="32" s="1"/>
  <c r="AC38" i="32"/>
  <c r="AH38" i="32" s="1"/>
  <c r="AA52" i="35"/>
  <c r="AF52" i="35" s="1"/>
  <c r="AE52" i="35"/>
  <c r="AJ52" i="35" s="1"/>
  <c r="AB52" i="35"/>
  <c r="AG52" i="35" s="1"/>
  <c r="AL51" i="35" s="1"/>
  <c r="AA35" i="35"/>
  <c r="AF35" i="35" s="1"/>
  <c r="F32" i="35" s="1"/>
  <c r="AC35" i="35"/>
  <c r="AH35" i="35" s="1"/>
  <c r="AE35" i="35"/>
  <c r="AJ35" i="35" s="1"/>
  <c r="J32" i="35" s="1"/>
  <c r="AA47" i="42"/>
  <c r="AF47" i="42" s="1"/>
  <c r="AE47" i="42"/>
  <c r="AJ47" i="42" s="1"/>
  <c r="AC47" i="42"/>
  <c r="AH47" i="42" s="1"/>
  <c r="AE34" i="44"/>
  <c r="AJ34" i="44" s="1"/>
  <c r="J31" i="44" s="1"/>
  <c r="AB34" i="44"/>
  <c r="AG34" i="44" s="1"/>
  <c r="AC34" i="44"/>
  <c r="AH34" i="44" s="1"/>
  <c r="AM33" i="44" s="1"/>
  <c r="AM15" i="36"/>
  <c r="AC14" i="22"/>
  <c r="AH14" i="22" s="1"/>
  <c r="AD14" i="22"/>
  <c r="AI14" i="22" s="1"/>
  <c r="AN14" i="22" s="1"/>
  <c r="AB14" i="22"/>
  <c r="AG14" i="22" s="1"/>
  <c r="G11" i="22" s="1"/>
  <c r="AA14" i="22"/>
  <c r="AF14" i="22" s="1"/>
  <c r="AE14" i="22"/>
  <c r="AJ14" i="22" s="1"/>
  <c r="I20" i="35"/>
  <c r="AB51" i="37"/>
  <c r="AG51" i="37" s="1"/>
  <c r="AA51" i="37"/>
  <c r="AF51" i="37" s="1"/>
  <c r="AA35" i="37"/>
  <c r="AF35" i="37" s="1"/>
  <c r="F32" i="37" s="1"/>
  <c r="AE35" i="37"/>
  <c r="AJ35" i="37" s="1"/>
  <c r="AB13" i="41"/>
  <c r="AG13" i="41" s="1"/>
  <c r="AD13" i="41"/>
  <c r="AI13" i="41" s="1"/>
  <c r="AE13" i="41"/>
  <c r="AJ13" i="41" s="1"/>
  <c r="AC13" i="41"/>
  <c r="AH13" i="41" s="1"/>
  <c r="AA39" i="41"/>
  <c r="AF39" i="41" s="1"/>
  <c r="AB20" i="41"/>
  <c r="AG20" i="41" s="1"/>
  <c r="AE18" i="41"/>
  <c r="AJ18" i="41" s="1"/>
  <c r="AD17" i="41"/>
  <c r="AI17" i="41" s="1"/>
  <c r="AD50" i="44"/>
  <c r="AI50" i="44" s="1"/>
  <c r="AN49" i="44" s="1"/>
  <c r="AE50" i="44"/>
  <c r="AJ50" i="44" s="1"/>
  <c r="F6" i="22"/>
  <c r="AO31" i="32"/>
  <c r="AN14" i="39"/>
  <c r="AN22" i="41"/>
  <c r="AD37" i="41"/>
  <c r="AI37" i="41" s="1"/>
  <c r="I34" i="41" s="1"/>
  <c r="AM37" i="42"/>
  <c r="G13" i="20"/>
  <c r="AE50" i="21"/>
  <c r="AJ50" i="21" s="1"/>
  <c r="AA50" i="21"/>
  <c r="AF50" i="21" s="1"/>
  <c r="AK50" i="21" s="1"/>
  <c r="G25" i="21"/>
  <c r="I16" i="21"/>
  <c r="G16" i="21"/>
  <c r="J16" i="21"/>
  <c r="H16" i="21"/>
  <c r="AB21" i="24"/>
  <c r="AG21" i="24" s="1"/>
  <c r="AD21" i="24"/>
  <c r="AI21" i="24" s="1"/>
  <c r="I18" i="24" s="1"/>
  <c r="AA21" i="24"/>
  <c r="AF21" i="24" s="1"/>
  <c r="F18" i="24" s="1"/>
  <c r="AD31" i="36"/>
  <c r="AI31" i="36" s="1"/>
  <c r="AB31" i="36"/>
  <c r="AG31" i="36" s="1"/>
  <c r="AC31" i="36"/>
  <c r="AH31" i="36" s="1"/>
  <c r="AM30" i="36" s="1"/>
  <c r="AA31" i="36"/>
  <c r="AF31" i="36" s="1"/>
  <c r="F28" i="36" s="1"/>
  <c r="AE31" i="36"/>
  <c r="AJ31" i="36" s="1"/>
  <c r="AD13" i="36"/>
  <c r="AI13" i="36" s="1"/>
  <c r="AB13" i="36"/>
  <c r="AG13" i="36" s="1"/>
  <c r="AE13" i="36"/>
  <c r="AJ13" i="36" s="1"/>
  <c r="AA49" i="36"/>
  <c r="AF49" i="36" s="1"/>
  <c r="AK48" i="36" s="1"/>
  <c r="AE43" i="36"/>
  <c r="AJ43" i="36" s="1"/>
  <c r="AA19" i="36"/>
  <c r="AF19" i="36" s="1"/>
  <c r="AB20" i="36"/>
  <c r="AG20" i="36" s="1"/>
  <c r="G17" i="36" s="1"/>
  <c r="AD17" i="36"/>
  <c r="AI17" i="36" s="1"/>
  <c r="AD48" i="37"/>
  <c r="AI48" i="37" s="1"/>
  <c r="AA48" i="37"/>
  <c r="AF48" i="37" s="1"/>
  <c r="AB48" i="37"/>
  <c r="AG48" i="37" s="1"/>
  <c r="AL47" i="37" s="1"/>
  <c r="AC48" i="37"/>
  <c r="AH48" i="37" s="1"/>
  <c r="J17" i="39"/>
  <c r="F17" i="39"/>
  <c r="G6" i="21"/>
  <c r="AN40" i="42"/>
  <c r="AB31" i="32"/>
  <c r="AG31" i="32" s="1"/>
  <c r="AA31" i="32"/>
  <c r="AF31" i="32" s="1"/>
  <c r="AD19" i="37"/>
  <c r="AI19" i="37" s="1"/>
  <c r="AN19" i="37" s="1"/>
  <c r="AB19" i="37"/>
  <c r="AG19" i="37" s="1"/>
  <c r="AE43" i="41"/>
  <c r="AJ43" i="41" s="1"/>
  <c r="AO42" i="41" s="1"/>
  <c r="F6" i="41"/>
  <c r="AC18" i="42"/>
  <c r="AH18" i="42" s="1"/>
  <c r="AB18" i="42"/>
  <c r="AG18" i="42" s="1"/>
  <c r="H31" i="38"/>
  <c r="AN28" i="35"/>
  <c r="I28" i="34"/>
  <c r="AB43" i="20"/>
  <c r="AG43" i="20" s="1"/>
  <c r="AL43" i="20" s="1"/>
  <c r="AD43" i="20"/>
  <c r="AI43" i="20" s="1"/>
  <c r="AN43" i="20" s="1"/>
  <c r="AC12" i="20"/>
  <c r="AH12" i="20" s="1"/>
  <c r="AE12" i="20"/>
  <c r="AJ12" i="20" s="1"/>
  <c r="J9" i="20" s="1"/>
  <c r="AE49" i="21"/>
  <c r="AJ49" i="21" s="1"/>
  <c r="AO49" i="21" s="1"/>
  <c r="AC49" i="21"/>
  <c r="AH49" i="21" s="1"/>
  <c r="AM48" i="21" s="1"/>
  <c r="AD33" i="21"/>
  <c r="AI33" i="21" s="1"/>
  <c r="AA33" i="21"/>
  <c r="AF33" i="21" s="1"/>
  <c r="F30" i="21" s="1"/>
  <c r="AB33" i="21"/>
  <c r="AG33" i="21" s="1"/>
  <c r="AC33" i="21"/>
  <c r="AH33" i="21" s="1"/>
  <c r="AC15" i="21"/>
  <c r="AH15" i="21" s="1"/>
  <c r="AA15" i="21"/>
  <c r="AF15" i="21" s="1"/>
  <c r="F12" i="21" s="1"/>
  <c r="G13" i="22"/>
  <c r="AA14" i="23"/>
  <c r="AF14" i="23" s="1"/>
  <c r="AE14" i="23"/>
  <c r="AJ14" i="23" s="1"/>
  <c r="J11" i="23" s="1"/>
  <c r="AC14" i="23"/>
  <c r="AH14" i="23" s="1"/>
  <c r="AB14" i="23"/>
  <c r="AG14" i="23" s="1"/>
  <c r="AE33" i="36"/>
  <c r="AJ33" i="36" s="1"/>
  <c r="AC33" i="36"/>
  <c r="AH33" i="36" s="1"/>
  <c r="AE31" i="38"/>
  <c r="AJ31" i="38" s="1"/>
  <c r="AB31" i="38"/>
  <c r="AG31" i="38" s="1"/>
  <c r="AD31" i="38"/>
  <c r="AI31" i="38" s="1"/>
  <c r="I28" i="38" s="1"/>
  <c r="AA36" i="39"/>
  <c r="AF36" i="39" s="1"/>
  <c r="F33" i="39" s="1"/>
  <c r="AD36" i="39"/>
  <c r="AI36" i="39" s="1"/>
  <c r="AN35" i="39" s="1"/>
  <c r="AC27" i="39"/>
  <c r="AH27" i="39" s="1"/>
  <c r="AD27" i="39"/>
  <c r="AI27" i="39" s="1"/>
  <c r="I24" i="39" s="1"/>
  <c r="AB44" i="40"/>
  <c r="AG44" i="40" s="1"/>
  <c r="AL44" i="40" s="1"/>
  <c r="AC44" i="40"/>
  <c r="AH44" i="40" s="1"/>
  <c r="AE32" i="40"/>
  <c r="AJ32" i="40" s="1"/>
  <c r="AC32" i="40"/>
  <c r="AH32" i="40" s="1"/>
  <c r="H29" i="40" s="1"/>
  <c r="AA18" i="44"/>
  <c r="AF18" i="44" s="1"/>
  <c r="F15" i="44" s="1"/>
  <c r="AD18" i="44"/>
  <c r="AI18" i="44" s="1"/>
  <c r="AB18" i="44"/>
  <c r="AG18" i="44" s="1"/>
  <c r="AC11" i="44"/>
  <c r="AH11" i="44" s="1"/>
  <c r="AB45" i="44"/>
  <c r="AG45" i="44" s="1"/>
  <c r="AB35" i="44"/>
  <c r="AG35" i="44" s="1"/>
  <c r="G32" i="44" s="1"/>
  <c r="AB9" i="44"/>
  <c r="AG9" i="44" s="1"/>
  <c r="G6" i="44" s="1"/>
  <c r="AN18" i="42"/>
  <c r="AM52" i="44"/>
  <c r="G7" i="41"/>
  <c r="F14" i="41"/>
  <c r="AK33" i="41"/>
  <c r="AN37" i="39"/>
  <c r="AM42" i="36"/>
  <c r="AM22" i="36"/>
  <c r="H20" i="35"/>
  <c r="AO39" i="21"/>
  <c r="AA50" i="22"/>
  <c r="AF50" i="22" s="1"/>
  <c r="AK50" i="22" s="1"/>
  <c r="AE50" i="22"/>
  <c r="AJ50" i="22" s="1"/>
  <c r="AE37" i="22"/>
  <c r="AJ37" i="22" s="1"/>
  <c r="AD37" i="22"/>
  <c r="AI37" i="22" s="1"/>
  <c r="AB37" i="22"/>
  <c r="AG37" i="22" s="1"/>
  <c r="G34" i="22" s="1"/>
  <c r="AC37" i="22"/>
  <c r="AH37" i="22" s="1"/>
  <c r="H34" i="22" s="1"/>
  <c r="AA37" i="22"/>
  <c r="AF37" i="22" s="1"/>
  <c r="F34" i="22" s="1"/>
  <c r="AE19" i="22"/>
  <c r="AJ19" i="22" s="1"/>
  <c r="AB19" i="22"/>
  <c r="AG19" i="22" s="1"/>
  <c r="H14" i="34"/>
  <c r="AE51" i="35"/>
  <c r="AJ51" i="35" s="1"/>
  <c r="AA51" i="35"/>
  <c r="AF51" i="35" s="1"/>
  <c r="F19" i="35"/>
  <c r="AE10" i="35"/>
  <c r="AJ10" i="35" s="1"/>
  <c r="J7" i="35" s="1"/>
  <c r="AA10" i="35"/>
  <c r="AF10" i="35" s="1"/>
  <c r="I14" i="36"/>
  <c r="AE30" i="40"/>
  <c r="AJ30" i="40" s="1"/>
  <c r="AO30" i="40" s="1"/>
  <c r="AA30" i="40"/>
  <c r="AF30" i="40" s="1"/>
  <c r="F27" i="40" s="1"/>
  <c r="AC36" i="41"/>
  <c r="AH36" i="41" s="1"/>
  <c r="H33" i="41" s="1"/>
  <c r="AE36" i="41"/>
  <c r="AJ36" i="41" s="1"/>
  <c r="J33" i="41" s="1"/>
  <c r="AD36" i="41"/>
  <c r="AI36" i="41" s="1"/>
  <c r="AB36" i="41"/>
  <c r="AG36" i="41" s="1"/>
  <c r="G33" i="41" s="1"/>
  <c r="AD14" i="42"/>
  <c r="AI14" i="42" s="1"/>
  <c r="AE14" i="42"/>
  <c r="AJ14" i="42" s="1"/>
  <c r="AB14" i="42"/>
  <c r="AG14" i="42" s="1"/>
  <c r="G11" i="42" s="1"/>
  <c r="AB16" i="44"/>
  <c r="AG16" i="44" s="1"/>
  <c r="G13" i="44" s="1"/>
  <c r="AE16" i="44"/>
  <c r="AJ16" i="44" s="1"/>
  <c r="AL13" i="40"/>
  <c r="G6" i="23"/>
  <c r="AA17" i="19"/>
  <c r="AF17" i="19" s="1"/>
  <c r="AB17" i="19"/>
  <c r="AG17" i="19" s="1"/>
  <c r="AL17" i="19" s="1"/>
  <c r="AE17" i="19"/>
  <c r="AJ17" i="19" s="1"/>
  <c r="J28" i="22"/>
  <c r="G19" i="22"/>
  <c r="AB11" i="23"/>
  <c r="AG11" i="23" s="1"/>
  <c r="AD11" i="23"/>
  <c r="AI11" i="23" s="1"/>
  <c r="I8" i="23" s="1"/>
  <c r="AC11" i="23"/>
  <c r="AH11" i="23" s="1"/>
  <c r="H8" i="23" s="1"/>
  <c r="AE11" i="23"/>
  <c r="AJ11" i="23" s="1"/>
  <c r="J8" i="23" s="1"/>
  <c r="AA11" i="23"/>
  <c r="AF11" i="23" s="1"/>
  <c r="AD35" i="32"/>
  <c r="AI35" i="32" s="1"/>
  <c r="AA35" i="32"/>
  <c r="AF35" i="32" s="1"/>
  <c r="F32" i="32" s="1"/>
  <c r="AE29" i="34"/>
  <c r="AJ29" i="34" s="1"/>
  <c r="J26" i="34" s="1"/>
  <c r="AB29" i="34"/>
  <c r="AG29" i="34" s="1"/>
  <c r="AD29" i="34"/>
  <c r="AI29" i="34" s="1"/>
  <c r="AE13" i="35"/>
  <c r="AJ13" i="35" s="1"/>
  <c r="AC41" i="35"/>
  <c r="AH41" i="35" s="1"/>
  <c r="AA39" i="35"/>
  <c r="AF39" i="35" s="1"/>
  <c r="AK38" i="35" s="1"/>
  <c r="AC16" i="35"/>
  <c r="AH16" i="35" s="1"/>
  <c r="AB49" i="41"/>
  <c r="AG49" i="41" s="1"/>
  <c r="AC49" i="41"/>
  <c r="AH49" i="41" s="1"/>
  <c r="AM48" i="41" s="1"/>
  <c r="AE49" i="41"/>
  <c r="AJ49" i="41" s="1"/>
  <c r="AO49" i="41" s="1"/>
  <c r="AB35" i="41"/>
  <c r="AG35" i="41" s="1"/>
  <c r="AA22" i="42"/>
  <c r="AF22" i="42" s="1"/>
  <c r="F19" i="42" s="1"/>
  <c r="AB22" i="42"/>
  <c r="AG22" i="42" s="1"/>
  <c r="G19" i="42" s="1"/>
  <c r="AE22" i="42"/>
  <c r="AJ22" i="42" s="1"/>
  <c r="AC67" i="44"/>
  <c r="AH67" i="44" s="1"/>
  <c r="AA67" i="44"/>
  <c r="AF67" i="44" s="1"/>
  <c r="AN53" i="41"/>
  <c r="I27" i="32"/>
  <c r="AM43" i="35"/>
  <c r="AO21" i="20"/>
  <c r="AA58" i="21"/>
  <c r="AF58" i="21" s="1"/>
  <c r="AB58" i="21"/>
  <c r="AG58" i="21" s="1"/>
  <c r="AC58" i="21"/>
  <c r="AH58" i="21" s="1"/>
  <c r="AC29" i="23"/>
  <c r="AH29" i="23" s="1"/>
  <c r="AM28" i="23" s="1"/>
  <c r="AD29" i="23"/>
  <c r="AI29" i="23" s="1"/>
  <c r="AN29" i="23" s="1"/>
  <c r="AA20" i="23"/>
  <c r="AF20" i="23" s="1"/>
  <c r="AC20" i="23"/>
  <c r="AH20" i="23" s="1"/>
  <c r="AD20" i="23"/>
  <c r="AI20" i="23" s="1"/>
  <c r="I17" i="23" s="1"/>
  <c r="AB46" i="33"/>
  <c r="AG46" i="33" s="1"/>
  <c r="AD46" i="33"/>
  <c r="AI46" i="33" s="1"/>
  <c r="AN45" i="33" s="1"/>
  <c r="AA46" i="33"/>
  <c r="AF46" i="33" s="1"/>
  <c r="AK46" i="33" s="1"/>
  <c r="AE46" i="33"/>
  <c r="AJ46" i="33" s="1"/>
  <c r="AB32" i="33"/>
  <c r="AG32" i="33" s="1"/>
  <c r="AE32" i="33"/>
  <c r="AJ32" i="33" s="1"/>
  <c r="AO31" i="33" s="1"/>
  <c r="AA32" i="33"/>
  <c r="AF32" i="33" s="1"/>
  <c r="AD15" i="33"/>
  <c r="AI15" i="33" s="1"/>
  <c r="AB15" i="33"/>
  <c r="AG15" i="33" s="1"/>
  <c r="AC15" i="33"/>
  <c r="AH15" i="33" s="1"/>
  <c r="H12" i="33" s="1"/>
  <c r="AE42" i="36"/>
  <c r="AJ42" i="36" s="1"/>
  <c r="AO41" i="36" s="1"/>
  <c r="AA42" i="36"/>
  <c r="AF42" i="36" s="1"/>
  <c r="AK42" i="36" s="1"/>
  <c r="AB12" i="36"/>
  <c r="AG12" i="36" s="1"/>
  <c r="AA12" i="36"/>
  <c r="AF12" i="36" s="1"/>
  <c r="F9" i="36" s="1"/>
  <c r="AE12" i="36"/>
  <c r="AJ12" i="36" s="1"/>
  <c r="AD22" i="36"/>
  <c r="AI22" i="36" s="1"/>
  <c r="AC26" i="41"/>
  <c r="AH26" i="41" s="1"/>
  <c r="H23" i="41" s="1"/>
  <c r="AD47" i="41"/>
  <c r="AI47" i="41" s="1"/>
  <c r="AN47" i="41" s="1"/>
  <c r="AE33" i="41"/>
  <c r="AJ33" i="41" s="1"/>
  <c r="AD32" i="41"/>
  <c r="AI32" i="41" s="1"/>
  <c r="AC21" i="41"/>
  <c r="AH21" i="41" s="1"/>
  <c r="AA19" i="41"/>
  <c r="AF19" i="41" s="1"/>
  <c r="AN41" i="39"/>
  <c r="AM57" i="40"/>
  <c r="AL52" i="38"/>
  <c r="AN43" i="33"/>
  <c r="AD16" i="19"/>
  <c r="AI16" i="19" s="1"/>
  <c r="I13" i="19" s="1"/>
  <c r="AE16" i="19"/>
  <c r="AJ16" i="19" s="1"/>
  <c r="J13" i="19" s="1"/>
  <c r="AA16" i="19"/>
  <c r="AF16" i="19" s="1"/>
  <c r="AC54" i="20"/>
  <c r="AH54" i="20" s="1"/>
  <c r="AB54" i="20"/>
  <c r="AG54" i="20" s="1"/>
  <c r="AA35" i="22"/>
  <c r="AF35" i="22" s="1"/>
  <c r="F32" i="22" s="1"/>
  <c r="AC35" i="22"/>
  <c r="AH35" i="22" s="1"/>
  <c r="AE10" i="23"/>
  <c r="AJ10" i="23" s="1"/>
  <c r="AC10" i="23"/>
  <c r="AH10" i="23" s="1"/>
  <c r="H7" i="23" s="1"/>
  <c r="AA10" i="23"/>
  <c r="AF10" i="23" s="1"/>
  <c r="AD10" i="23"/>
  <c r="AI10" i="23" s="1"/>
  <c r="I7" i="23" s="1"/>
  <c r="AB10" i="23"/>
  <c r="AG10" i="23" s="1"/>
  <c r="AD12" i="23"/>
  <c r="AI12" i="23" s="1"/>
  <c r="I9" i="23" s="1"/>
  <c r="AA61" i="24"/>
  <c r="AF61" i="24" s="1"/>
  <c r="AB61" i="24"/>
  <c r="AG61" i="24" s="1"/>
  <c r="AE61" i="24"/>
  <c r="AJ61" i="24" s="1"/>
  <c r="AC44" i="24"/>
  <c r="AH44" i="24" s="1"/>
  <c r="AB44" i="24"/>
  <c r="AG44" i="24" s="1"/>
  <c r="AL43" i="24" s="1"/>
  <c r="AB26" i="24"/>
  <c r="AG26" i="24" s="1"/>
  <c r="G23" i="24" s="1"/>
  <c r="AD26" i="24"/>
  <c r="AI26" i="24" s="1"/>
  <c r="AA26" i="24"/>
  <c r="AF26" i="24" s="1"/>
  <c r="AD53" i="34"/>
  <c r="AI53" i="34" s="1"/>
  <c r="AN53" i="34" s="1"/>
  <c r="AB53" i="34"/>
  <c r="AG53" i="34" s="1"/>
  <c r="AL53" i="34" s="1"/>
  <c r="AC53" i="34"/>
  <c r="AH53" i="34" s="1"/>
  <c r="AM53" i="34" s="1"/>
  <c r="AB17" i="35"/>
  <c r="AG17" i="35" s="1"/>
  <c r="AE17" i="35"/>
  <c r="AJ17" i="35" s="1"/>
  <c r="AO16" i="35" s="1"/>
  <c r="AA57" i="36"/>
  <c r="AF57" i="36" s="1"/>
  <c r="AE57" i="36"/>
  <c r="AJ57" i="36" s="1"/>
  <c r="AO56" i="36" s="1"/>
  <c r="AC57" i="36"/>
  <c r="AH57" i="36" s="1"/>
  <c r="AM57" i="36" s="1"/>
  <c r="AB57" i="36"/>
  <c r="AG57" i="36" s="1"/>
  <c r="AD41" i="36"/>
  <c r="AI41" i="36" s="1"/>
  <c r="AN41" i="36" s="1"/>
  <c r="AB41" i="36"/>
  <c r="AG41" i="36" s="1"/>
  <c r="AL41" i="36" s="1"/>
  <c r="AB39" i="40"/>
  <c r="AG39" i="40" s="1"/>
  <c r="AD39" i="40"/>
  <c r="AI39" i="40" s="1"/>
  <c r="I36" i="40" s="1"/>
  <c r="AE28" i="40"/>
  <c r="AJ28" i="40" s="1"/>
  <c r="AO27" i="40" s="1"/>
  <c r="AE30" i="42"/>
  <c r="AJ30" i="42" s="1"/>
  <c r="J27" i="42" s="1"/>
  <c r="AC30" i="42"/>
  <c r="AH30" i="42" s="1"/>
  <c r="H27" i="42" s="1"/>
  <c r="AD30" i="42"/>
  <c r="AI30" i="42" s="1"/>
  <c r="AA12" i="42"/>
  <c r="AF12" i="42" s="1"/>
  <c r="AC31" i="42"/>
  <c r="AH31" i="42" s="1"/>
  <c r="AB12" i="42"/>
  <c r="AG12" i="42" s="1"/>
  <c r="G9" i="42" s="1"/>
  <c r="J14" i="36"/>
  <c r="G28" i="34"/>
  <c r="H24" i="33"/>
  <c r="AK41" i="23"/>
  <c r="AC14" i="19"/>
  <c r="AH14" i="19" s="1"/>
  <c r="AB14" i="19"/>
  <c r="AG14" i="19" s="1"/>
  <c r="AD34" i="22"/>
  <c r="AI34" i="22" s="1"/>
  <c r="I31" i="22" s="1"/>
  <c r="AA34" i="22"/>
  <c r="AF34" i="22" s="1"/>
  <c r="AB34" i="22"/>
  <c r="AG34" i="22" s="1"/>
  <c r="G31" i="22" s="1"/>
  <c r="AD10" i="24"/>
  <c r="AI10" i="24" s="1"/>
  <c r="AA10" i="24"/>
  <c r="AF10" i="24" s="1"/>
  <c r="AE10" i="24"/>
  <c r="AJ10" i="24" s="1"/>
  <c r="AC10" i="24"/>
  <c r="AH10" i="24" s="1"/>
  <c r="AD22" i="34"/>
  <c r="AI22" i="34" s="1"/>
  <c r="I19" i="34" s="1"/>
  <c r="AE12" i="34"/>
  <c r="AJ12" i="34" s="1"/>
  <c r="AC25" i="35"/>
  <c r="AH25" i="35" s="1"/>
  <c r="AD25" i="35"/>
  <c r="AI25" i="35" s="1"/>
  <c r="AB58" i="36"/>
  <c r="AG58" i="36" s="1"/>
  <c r="AA58" i="36"/>
  <c r="AF58" i="36" s="1"/>
  <c r="AE22" i="36"/>
  <c r="AJ22" i="36" s="1"/>
  <c r="AA22" i="36"/>
  <c r="AF22" i="36" s="1"/>
  <c r="AD53" i="39"/>
  <c r="AI53" i="39" s="1"/>
  <c r="AN53" i="39" s="1"/>
  <c r="AB53" i="39"/>
  <c r="AG53" i="39" s="1"/>
  <c r="AL53" i="39" s="1"/>
  <c r="AC53" i="39"/>
  <c r="AH53" i="39" s="1"/>
  <c r="G35" i="38"/>
  <c r="AO31" i="37"/>
  <c r="AE52" i="23"/>
  <c r="AJ52" i="23" s="1"/>
  <c r="AB52" i="23"/>
  <c r="AG52" i="23" s="1"/>
  <c r="AB12" i="33"/>
  <c r="AG12" i="33" s="1"/>
  <c r="G9" i="33" s="1"/>
  <c r="AC12" i="33"/>
  <c r="AH12" i="33" s="1"/>
  <c r="AD12" i="33"/>
  <c r="AI12" i="33" s="1"/>
  <c r="I9" i="33" s="1"/>
  <c r="AE12" i="33"/>
  <c r="AJ12" i="33" s="1"/>
  <c r="J9" i="33" s="1"/>
  <c r="AB66" i="32"/>
  <c r="AG66" i="32" s="1"/>
  <c r="AD66" i="32"/>
  <c r="AI66" i="32" s="1"/>
  <c r="AE49" i="34"/>
  <c r="AJ49" i="34" s="1"/>
  <c r="AB49" i="34"/>
  <c r="AG49" i="34" s="1"/>
  <c r="AD49" i="34"/>
  <c r="AI49" i="34" s="1"/>
  <c r="AC49" i="34"/>
  <c r="AH49" i="34" s="1"/>
  <c r="AA44" i="35"/>
  <c r="AF44" i="35" s="1"/>
  <c r="AK44" i="35" s="1"/>
  <c r="AE44" i="35"/>
  <c r="AJ44" i="35" s="1"/>
  <c r="AO44" i="35" s="1"/>
  <c r="AE23" i="35"/>
  <c r="AJ23" i="35" s="1"/>
  <c r="AD23" i="35"/>
  <c r="AI23" i="35" s="1"/>
  <c r="AA16" i="39"/>
  <c r="AF16" i="39" s="1"/>
  <c r="F13" i="39" s="1"/>
  <c r="AE16" i="39"/>
  <c r="AJ16" i="39" s="1"/>
  <c r="AO16" i="39" s="1"/>
  <c r="AD16" i="39"/>
  <c r="AI16" i="39" s="1"/>
  <c r="AD12" i="41"/>
  <c r="AI12" i="41" s="1"/>
  <c r="I9" i="41" s="1"/>
  <c r="AM44" i="39"/>
  <c r="AN49" i="37"/>
  <c r="AA18" i="19"/>
  <c r="AF18" i="19" s="1"/>
  <c r="F15" i="19" s="1"/>
  <c r="AB29" i="19"/>
  <c r="AG29" i="19" s="1"/>
  <c r="AE29" i="19"/>
  <c r="AJ29" i="19" s="1"/>
  <c r="AC29" i="19"/>
  <c r="AH29" i="19" s="1"/>
  <c r="AE42" i="20"/>
  <c r="AJ42" i="20" s="1"/>
  <c r="AB42" i="20"/>
  <c r="AG42" i="20" s="1"/>
  <c r="AL42" i="20" s="1"/>
  <c r="AD21" i="20"/>
  <c r="AI21" i="20" s="1"/>
  <c r="AC21" i="20"/>
  <c r="AH21" i="20" s="1"/>
  <c r="AM21" i="20" s="1"/>
  <c r="AB48" i="23"/>
  <c r="AG48" i="23" s="1"/>
  <c r="AA48" i="23"/>
  <c r="AF48" i="23" s="1"/>
  <c r="AD48" i="23"/>
  <c r="AI48" i="23" s="1"/>
  <c r="AE51" i="24"/>
  <c r="AJ51" i="24" s="1"/>
  <c r="AD51" i="24"/>
  <c r="AI51" i="24" s="1"/>
  <c r="AA51" i="24"/>
  <c r="AF51" i="24" s="1"/>
  <c r="AC54" i="33"/>
  <c r="AH54" i="33" s="1"/>
  <c r="AD54" i="33"/>
  <c r="AI54" i="33" s="1"/>
  <c r="AN54" i="33" s="1"/>
  <c r="AA54" i="33"/>
  <c r="AF54" i="33" s="1"/>
  <c r="AB54" i="33"/>
  <c r="AG54" i="33" s="1"/>
  <c r="AL53" i="33" s="1"/>
  <c r="AD37" i="33"/>
  <c r="AI37" i="33" s="1"/>
  <c r="AN36" i="33" s="1"/>
  <c r="AE45" i="34"/>
  <c r="AJ45" i="34" s="1"/>
  <c r="AC45" i="34"/>
  <c r="AH45" i="34" s="1"/>
  <c r="AD40" i="35"/>
  <c r="AI40" i="35" s="1"/>
  <c r="AN40" i="35" s="1"/>
  <c r="AC40" i="35"/>
  <c r="AH40" i="35" s="1"/>
  <c r="AB18" i="36"/>
  <c r="AG18" i="36" s="1"/>
  <c r="AE18" i="36"/>
  <c r="AJ18" i="36" s="1"/>
  <c r="AM52" i="38"/>
  <c r="AC35" i="38"/>
  <c r="AH35" i="38" s="1"/>
  <c r="H32" i="38" s="1"/>
  <c r="AE35" i="38"/>
  <c r="AJ35" i="38" s="1"/>
  <c r="AO19" i="40"/>
  <c r="AL56" i="41"/>
  <c r="AL36" i="37"/>
  <c r="AC18" i="19"/>
  <c r="AH18" i="19" s="1"/>
  <c r="H15" i="19" s="1"/>
  <c r="AE29" i="20"/>
  <c r="AJ29" i="20" s="1"/>
  <c r="J26" i="20" s="1"/>
  <c r="AC29" i="20"/>
  <c r="AH29" i="20" s="1"/>
  <c r="AD20" i="20"/>
  <c r="AI20" i="20" s="1"/>
  <c r="AE20" i="20"/>
  <c r="AJ20" i="20" s="1"/>
  <c r="AO19" i="20" s="1"/>
  <c r="AC20" i="20"/>
  <c r="AH20" i="20" s="1"/>
  <c r="AC40" i="22"/>
  <c r="AH40" i="22" s="1"/>
  <c r="AA40" i="22"/>
  <c r="AF40" i="22" s="1"/>
  <c r="AK66" i="23"/>
  <c r="AD46" i="23"/>
  <c r="AI46" i="23" s="1"/>
  <c r="AE46" i="23"/>
  <c r="AJ46" i="23" s="1"/>
  <c r="AO45" i="23" s="1"/>
  <c r="AA46" i="23"/>
  <c r="AF46" i="23" s="1"/>
  <c r="AK46" i="23" s="1"/>
  <c r="F29" i="24"/>
  <c r="AC32" i="34"/>
  <c r="AH32" i="34" s="1"/>
  <c r="AA32" i="34"/>
  <c r="AF32" i="34" s="1"/>
  <c r="F29" i="34" s="1"/>
  <c r="AA26" i="36"/>
  <c r="AF26" i="36" s="1"/>
  <c r="AC26" i="36"/>
  <c r="AH26" i="36" s="1"/>
  <c r="H23" i="36" s="1"/>
  <c r="AA42" i="39"/>
  <c r="AF42" i="39" s="1"/>
  <c r="AK41" i="39" s="1"/>
  <c r="AC42" i="39"/>
  <c r="AH42" i="39" s="1"/>
  <c r="AE30" i="39"/>
  <c r="AJ30" i="39" s="1"/>
  <c r="AC30" i="39"/>
  <c r="AH30" i="39" s="1"/>
  <c r="AC62" i="41"/>
  <c r="AH62" i="41" s="1"/>
  <c r="AE62" i="41"/>
  <c r="AJ62" i="41" s="1"/>
  <c r="AE42" i="42"/>
  <c r="AJ42" i="42" s="1"/>
  <c r="AO41" i="42" s="1"/>
  <c r="AA42" i="42"/>
  <c r="AF42" i="42" s="1"/>
  <c r="AK41" i="42" s="1"/>
  <c r="AB42" i="42"/>
  <c r="AG42" i="42" s="1"/>
  <c r="AA57" i="20"/>
  <c r="AF57" i="20" s="1"/>
  <c r="AE57" i="20"/>
  <c r="AJ57" i="20" s="1"/>
  <c r="AO56" i="20" s="1"/>
  <c r="AB57" i="20"/>
  <c r="AG57" i="20" s="1"/>
  <c r="AL57" i="20" s="1"/>
  <c r="AA14" i="33"/>
  <c r="AF14" i="33" s="1"/>
  <c r="F11" i="33" s="1"/>
  <c r="AC21" i="33"/>
  <c r="AH21" i="33" s="1"/>
  <c r="AA24" i="33"/>
  <c r="AF24" i="33" s="1"/>
  <c r="AE9" i="33"/>
  <c r="AJ9" i="33" s="1"/>
  <c r="J26" i="36"/>
  <c r="AD38" i="37"/>
  <c r="AI38" i="37" s="1"/>
  <c r="AA38" i="37"/>
  <c r="AF38" i="37" s="1"/>
  <c r="F35" i="37" s="1"/>
  <c r="AB38" i="37"/>
  <c r="AG38" i="37" s="1"/>
  <c r="G35" i="37" s="1"/>
  <c r="AD27" i="37"/>
  <c r="AI27" i="37" s="1"/>
  <c r="AN27" i="37" s="1"/>
  <c r="AA60" i="39"/>
  <c r="AF60" i="39" s="1"/>
  <c r="AD60" i="39"/>
  <c r="AI60" i="39" s="1"/>
  <c r="AK56" i="41"/>
  <c r="AO54" i="40"/>
  <c r="AO41" i="39"/>
  <c r="AN43" i="36"/>
  <c r="AK30" i="37"/>
  <c r="AE23" i="33"/>
  <c r="AJ23" i="33" s="1"/>
  <c r="AC27" i="19"/>
  <c r="AH27" i="19" s="1"/>
  <c r="H24" i="19" s="1"/>
  <c r="AA27" i="19"/>
  <c r="AF27" i="19" s="1"/>
  <c r="F24" i="19" s="1"/>
  <c r="AB27" i="19"/>
  <c r="AG27" i="19" s="1"/>
  <c r="AB44" i="21"/>
  <c r="AG44" i="21" s="1"/>
  <c r="AC44" i="21"/>
  <c r="AH44" i="21" s="1"/>
  <c r="AM43" i="21" s="1"/>
  <c r="AD44" i="21"/>
  <c r="AI44" i="21" s="1"/>
  <c r="AN44" i="21" s="1"/>
  <c r="AA13" i="21"/>
  <c r="AF13" i="21" s="1"/>
  <c r="AC13" i="21"/>
  <c r="AH13" i="21" s="1"/>
  <c r="AE13" i="21"/>
  <c r="AJ13" i="21" s="1"/>
  <c r="AE22" i="23"/>
  <c r="AJ22" i="23" s="1"/>
  <c r="AA22" i="23"/>
  <c r="AF22" i="23" s="1"/>
  <c r="F19" i="23" s="1"/>
  <c r="AD20" i="24"/>
  <c r="AI20" i="24" s="1"/>
  <c r="AC20" i="24"/>
  <c r="AH20" i="24" s="1"/>
  <c r="AM19" i="24" s="1"/>
  <c r="AB20" i="24"/>
  <c r="AG20" i="24" s="1"/>
  <c r="AE20" i="24"/>
  <c r="AJ20" i="24" s="1"/>
  <c r="J17" i="24" s="1"/>
  <c r="AA68" i="33"/>
  <c r="AF68" i="33" s="1"/>
  <c r="AK68" i="33" s="1"/>
  <c r="AD68" i="33"/>
  <c r="AI68" i="33" s="1"/>
  <c r="AN68" i="33" s="1"/>
  <c r="AB68" i="33"/>
  <c r="AG68" i="33" s="1"/>
  <c r="AL68" i="33" s="1"/>
  <c r="AD35" i="33"/>
  <c r="AI35" i="33" s="1"/>
  <c r="AE35" i="33"/>
  <c r="AJ35" i="33" s="1"/>
  <c r="AA35" i="33"/>
  <c r="AF35" i="33" s="1"/>
  <c r="AD18" i="33"/>
  <c r="AI18" i="33" s="1"/>
  <c r="I15" i="33" s="1"/>
  <c r="AE18" i="33"/>
  <c r="AJ18" i="33" s="1"/>
  <c r="AO18" i="33" s="1"/>
  <c r="AB18" i="33"/>
  <c r="AG18" i="33" s="1"/>
  <c r="AA18" i="33"/>
  <c r="AF18" i="33" s="1"/>
  <c r="F15" i="33" s="1"/>
  <c r="AC18" i="33"/>
  <c r="AH18" i="33" s="1"/>
  <c r="AE16" i="36"/>
  <c r="AJ16" i="36" s="1"/>
  <c r="AO16" i="36" s="1"/>
  <c r="AA16" i="36"/>
  <c r="AF16" i="36" s="1"/>
  <c r="AD28" i="37"/>
  <c r="AI28" i="37" s="1"/>
  <c r="AA28" i="37"/>
  <c r="AF28" i="37" s="1"/>
  <c r="F25" i="37" s="1"/>
  <c r="AB28" i="37"/>
  <c r="AG28" i="37" s="1"/>
  <c r="AE28" i="38"/>
  <c r="AJ28" i="38" s="1"/>
  <c r="J25" i="38" s="1"/>
  <c r="AE23" i="38"/>
  <c r="AJ23" i="38" s="1"/>
  <c r="J20" i="38" s="1"/>
  <c r="AA24" i="38"/>
  <c r="AF24" i="38" s="1"/>
  <c r="AB9" i="38"/>
  <c r="AG9" i="38" s="1"/>
  <c r="G6" i="38" s="1"/>
  <c r="AB21" i="39"/>
  <c r="AG21" i="39" s="1"/>
  <c r="AL20" i="39" s="1"/>
  <c r="AD21" i="39"/>
  <c r="AI21" i="39" s="1"/>
  <c r="J13" i="39"/>
  <c r="AB30" i="44"/>
  <c r="AG30" i="44" s="1"/>
  <c r="G9" i="23"/>
  <c r="AL12" i="23"/>
  <c r="AD55" i="20"/>
  <c r="AI55" i="20" s="1"/>
  <c r="AN54" i="20" s="1"/>
  <c r="AA55" i="20"/>
  <c r="AF55" i="20" s="1"/>
  <c r="AA52" i="22"/>
  <c r="AF52" i="22" s="1"/>
  <c r="AE52" i="22"/>
  <c r="AJ52" i="22" s="1"/>
  <c r="AC21" i="22"/>
  <c r="AH21" i="22" s="1"/>
  <c r="AA15" i="24"/>
  <c r="AF15" i="24" s="1"/>
  <c r="AB15" i="24"/>
  <c r="AG15" i="24" s="1"/>
  <c r="AL14" i="24" s="1"/>
  <c r="AC15" i="24"/>
  <c r="AH15" i="24" s="1"/>
  <c r="AB56" i="33"/>
  <c r="AG56" i="33" s="1"/>
  <c r="AE56" i="33"/>
  <c r="AJ56" i="33" s="1"/>
  <c r="AE15" i="36"/>
  <c r="AJ15" i="36" s="1"/>
  <c r="AB15" i="36"/>
  <c r="AG15" i="36" s="1"/>
  <c r="AK42" i="39"/>
  <c r="I14" i="42"/>
  <c r="J10" i="39"/>
  <c r="AO31" i="39"/>
  <c r="H21" i="33"/>
  <c r="AO15" i="22"/>
  <c r="AA50" i="19"/>
  <c r="AF50" i="19" s="1"/>
  <c r="AC50" i="19"/>
  <c r="AH50" i="19" s="1"/>
  <c r="AE50" i="19"/>
  <c r="AJ50" i="19" s="1"/>
  <c r="AO50" i="19" s="1"/>
  <c r="AE26" i="20"/>
  <c r="AJ26" i="20" s="1"/>
  <c r="AA26" i="20"/>
  <c r="AF26" i="20" s="1"/>
  <c r="F23" i="20" s="1"/>
  <c r="AD26" i="20"/>
  <c r="AI26" i="20" s="1"/>
  <c r="I23" i="20" s="1"/>
  <c r="AC42" i="21"/>
  <c r="AH42" i="21" s="1"/>
  <c r="AM42" i="21" s="1"/>
  <c r="AA42" i="21"/>
  <c r="AF42" i="21" s="1"/>
  <c r="AC49" i="22"/>
  <c r="AH49" i="22" s="1"/>
  <c r="AE49" i="22"/>
  <c r="AJ49" i="22" s="1"/>
  <c r="AD49" i="22"/>
  <c r="AI49" i="22" s="1"/>
  <c r="AA10" i="22"/>
  <c r="AF10" i="22" s="1"/>
  <c r="AK9" i="22" s="1"/>
  <c r="AD27" i="22"/>
  <c r="AI27" i="22" s="1"/>
  <c r="I24" i="22" s="1"/>
  <c r="AB55" i="34"/>
  <c r="AG55" i="34" s="1"/>
  <c r="AL55" i="34" s="1"/>
  <c r="H14" i="37"/>
  <c r="AB44" i="38"/>
  <c r="AG44" i="38" s="1"/>
  <c r="AE44" i="38"/>
  <c r="AJ44" i="38" s="1"/>
  <c r="AD66" i="40"/>
  <c r="AI66" i="40" s="1"/>
  <c r="AE66" i="40"/>
  <c r="AJ66" i="40" s="1"/>
  <c r="G21" i="42"/>
  <c r="AB11" i="42"/>
  <c r="AG11" i="42" s="1"/>
  <c r="AE11" i="42"/>
  <c r="AJ11" i="42" s="1"/>
  <c r="AO10" i="42" s="1"/>
  <c r="AD11" i="42"/>
  <c r="AI11" i="42" s="1"/>
  <c r="AM9" i="41"/>
  <c r="F29" i="37"/>
  <c r="AN34" i="21"/>
  <c r="AB39" i="23"/>
  <c r="AG39" i="23" s="1"/>
  <c r="AD39" i="23"/>
  <c r="AI39" i="23" s="1"/>
  <c r="AN39" i="23" s="1"/>
  <c r="AD45" i="24"/>
  <c r="AI45" i="24" s="1"/>
  <c r="AE45" i="24"/>
  <c r="AJ45" i="24" s="1"/>
  <c r="AO45" i="24" s="1"/>
  <c r="AD19" i="24"/>
  <c r="AI19" i="24" s="1"/>
  <c r="AN18" i="24" s="1"/>
  <c r="AE19" i="24"/>
  <c r="AJ19" i="24" s="1"/>
  <c r="AB19" i="24"/>
  <c r="AG19" i="24" s="1"/>
  <c r="AL18" i="24" s="1"/>
  <c r="AB50" i="33"/>
  <c r="AG50" i="33" s="1"/>
  <c r="AL50" i="33" s="1"/>
  <c r="J16" i="32"/>
  <c r="AA53" i="36"/>
  <c r="AF53" i="36" s="1"/>
  <c r="AE53" i="36"/>
  <c r="AJ53" i="36" s="1"/>
  <c r="AO28" i="38"/>
  <c r="AN23" i="33"/>
  <c r="AM48" i="33"/>
  <c r="AM28" i="32"/>
  <c r="AE55" i="20"/>
  <c r="AJ55" i="20" s="1"/>
  <c r="AL46" i="20"/>
  <c r="AA25" i="22"/>
  <c r="AF25" i="22" s="1"/>
  <c r="AC25" i="22"/>
  <c r="AH25" i="22" s="1"/>
  <c r="AD25" i="22"/>
  <c r="AI25" i="22" s="1"/>
  <c r="I22" i="22" s="1"/>
  <c r="AB16" i="22"/>
  <c r="AG16" i="22" s="1"/>
  <c r="AL16" i="22" s="1"/>
  <c r="AA16" i="22"/>
  <c r="AF16" i="22" s="1"/>
  <c r="I10" i="23"/>
  <c r="AC26" i="32"/>
  <c r="AH26" i="32" s="1"/>
  <c r="AM25" i="32" s="1"/>
  <c r="I21" i="34"/>
  <c r="AD21" i="35"/>
  <c r="AI21" i="35" s="1"/>
  <c r="AE21" i="35"/>
  <c r="AJ21" i="35" s="1"/>
  <c r="J18" i="35" s="1"/>
  <c r="AC60" i="40"/>
  <c r="AH60" i="40" s="1"/>
  <c r="AD60" i="40"/>
  <c r="AI60" i="40" s="1"/>
  <c r="AA60" i="40"/>
  <c r="AF60" i="40" s="1"/>
  <c r="AD26" i="42"/>
  <c r="AI26" i="42" s="1"/>
  <c r="I23" i="42" s="1"/>
  <c r="AE26" i="42"/>
  <c r="AJ26" i="42" s="1"/>
  <c r="J23" i="42" s="1"/>
  <c r="AL12" i="40"/>
  <c r="AK22" i="38"/>
  <c r="AN38" i="35"/>
  <c r="AC55" i="20"/>
  <c r="AH55" i="20" s="1"/>
  <c r="AB42" i="23"/>
  <c r="AG42" i="23" s="1"/>
  <c r="AE61" i="19"/>
  <c r="AJ61" i="19" s="1"/>
  <c r="AD61" i="19"/>
  <c r="AI61" i="19" s="1"/>
  <c r="AD44" i="22"/>
  <c r="AI44" i="22" s="1"/>
  <c r="AN44" i="22" s="1"/>
  <c r="AC44" i="22"/>
  <c r="AH44" i="22" s="1"/>
  <c r="I27" i="23"/>
  <c r="AA9" i="23"/>
  <c r="AF9" i="23" s="1"/>
  <c r="AE9" i="23"/>
  <c r="AJ9" i="23" s="1"/>
  <c r="J6" i="23" s="1"/>
  <c r="AB15" i="23"/>
  <c r="AG15" i="23" s="1"/>
  <c r="AE59" i="24"/>
  <c r="AJ59" i="24" s="1"/>
  <c r="AD59" i="24"/>
  <c r="AI59" i="24" s="1"/>
  <c r="AN58" i="24" s="1"/>
  <c r="AA43" i="24"/>
  <c r="AF43" i="24" s="1"/>
  <c r="AC43" i="24"/>
  <c r="AH43" i="24" s="1"/>
  <c r="AM43" i="24" s="1"/>
  <c r="AC33" i="24"/>
  <c r="AH33" i="24" s="1"/>
  <c r="H30" i="24" s="1"/>
  <c r="AB33" i="24"/>
  <c r="AG33" i="24" s="1"/>
  <c r="G30" i="24" s="1"/>
  <c r="AD33" i="24"/>
  <c r="AI33" i="24" s="1"/>
  <c r="I30" i="24" s="1"/>
  <c r="AD33" i="33"/>
  <c r="AI33" i="33" s="1"/>
  <c r="AE33" i="33"/>
  <c r="AJ33" i="33" s="1"/>
  <c r="AO33" i="33" s="1"/>
  <c r="I17" i="38"/>
  <c r="AM42" i="40"/>
  <c r="AD17" i="42"/>
  <c r="AI17" i="42" s="1"/>
  <c r="AN17" i="42" s="1"/>
  <c r="AE66" i="20"/>
  <c r="AJ66" i="20" s="1"/>
  <c r="AO51" i="39"/>
  <c r="AL28" i="39"/>
  <c r="AN28" i="38"/>
  <c r="AE42" i="23"/>
  <c r="AJ42" i="23" s="1"/>
  <c r="AC40" i="34"/>
  <c r="AH40" i="34" s="1"/>
  <c r="AM39" i="34" s="1"/>
  <c r="AB40" i="34"/>
  <c r="AG40" i="34" s="1"/>
  <c r="AE40" i="34"/>
  <c r="AJ40" i="34" s="1"/>
  <c r="AO39" i="34" s="1"/>
  <c r="AA51" i="42"/>
  <c r="AF51" i="42" s="1"/>
  <c r="AE51" i="42"/>
  <c r="AJ51" i="42" s="1"/>
  <c r="AO51" i="42" s="1"/>
  <c r="J17" i="42"/>
  <c r="AE60" i="40"/>
  <c r="AJ60" i="40" s="1"/>
  <c r="AB46" i="42"/>
  <c r="AG46" i="42" s="1"/>
  <c r="AA46" i="42"/>
  <c r="AF46" i="42" s="1"/>
  <c r="AD46" i="42"/>
  <c r="AI46" i="42" s="1"/>
  <c r="AN45" i="42" s="1"/>
  <c r="AA35" i="20"/>
  <c r="AF35" i="20" s="1"/>
  <c r="AD35" i="20"/>
  <c r="AI35" i="20" s="1"/>
  <c r="I32" i="20" s="1"/>
  <c r="AB39" i="22"/>
  <c r="AG39" i="22" s="1"/>
  <c r="G36" i="22" s="1"/>
  <c r="AE39" i="22"/>
  <c r="AJ39" i="22" s="1"/>
  <c r="AA67" i="23"/>
  <c r="AF67" i="23" s="1"/>
  <c r="AE67" i="23"/>
  <c r="AJ67" i="23" s="1"/>
  <c r="AB67" i="23"/>
  <c r="AG67" i="23" s="1"/>
  <c r="AB47" i="23"/>
  <c r="AG47" i="23" s="1"/>
  <c r="AA47" i="23"/>
  <c r="AF47" i="23" s="1"/>
  <c r="J32" i="23"/>
  <c r="H25" i="23"/>
  <c r="AB11" i="24"/>
  <c r="AG11" i="24" s="1"/>
  <c r="G8" i="24" s="1"/>
  <c r="AE11" i="24"/>
  <c r="AJ11" i="24" s="1"/>
  <c r="AM17" i="34"/>
  <c r="AD58" i="42"/>
  <c r="AI58" i="42" s="1"/>
  <c r="AC58" i="42"/>
  <c r="AH58" i="42" s="1"/>
  <c r="AM57" i="42" s="1"/>
  <c r="AN41" i="35"/>
  <c r="H7" i="19"/>
  <c r="I28" i="42"/>
  <c r="AC33" i="20"/>
  <c r="AH33" i="20" s="1"/>
  <c r="AA33" i="20"/>
  <c r="AF33" i="20" s="1"/>
  <c r="AB33" i="20"/>
  <c r="AG33" i="20" s="1"/>
  <c r="AD33" i="20"/>
  <c r="AI33" i="20" s="1"/>
  <c r="I30" i="20" s="1"/>
  <c r="AC23" i="33"/>
  <c r="AH23" i="33" s="1"/>
  <c r="AM22" i="33" s="1"/>
  <c r="AA23" i="33"/>
  <c r="AF23" i="33" s="1"/>
  <c r="J32" i="34"/>
  <c r="AC59" i="38"/>
  <c r="AH59" i="38" s="1"/>
  <c r="AM58" i="38" s="1"/>
  <c r="AB59" i="38"/>
  <c r="AG59" i="38" s="1"/>
  <c r="I30" i="39"/>
  <c r="G9" i="39"/>
  <c r="AC20" i="42"/>
  <c r="AH20" i="42" s="1"/>
  <c r="AM19" i="42" s="1"/>
  <c r="AA20" i="42"/>
  <c r="AF20" i="42" s="1"/>
  <c r="AL40" i="35"/>
  <c r="AM18" i="24"/>
  <c r="AO44" i="22"/>
  <c r="AC32" i="20"/>
  <c r="AH32" i="20" s="1"/>
  <c r="AB32" i="20"/>
  <c r="AG32" i="20" s="1"/>
  <c r="AC23" i="20"/>
  <c r="AH23" i="20" s="1"/>
  <c r="AM23" i="20" s="1"/>
  <c r="AE23" i="20"/>
  <c r="AJ23" i="20" s="1"/>
  <c r="AC37" i="21"/>
  <c r="AH37" i="21" s="1"/>
  <c r="AM37" i="21" s="1"/>
  <c r="AA37" i="21"/>
  <c r="AF37" i="21" s="1"/>
  <c r="AA54" i="21"/>
  <c r="AF54" i="21" s="1"/>
  <c r="F24" i="22"/>
  <c r="AB43" i="33"/>
  <c r="AG43" i="33" s="1"/>
  <c r="AL43" i="33" s="1"/>
  <c r="AA43" i="33"/>
  <c r="AF43" i="33" s="1"/>
  <c r="AO65" i="37"/>
  <c r="AK45" i="22"/>
  <c r="I20" i="42"/>
  <c r="AB28" i="19"/>
  <c r="AG28" i="19" s="1"/>
  <c r="AL28" i="19" s="1"/>
  <c r="AD28" i="19"/>
  <c r="AI28" i="19" s="1"/>
  <c r="AC28" i="19"/>
  <c r="AH28" i="19" s="1"/>
  <c r="F7" i="19"/>
  <c r="AB46" i="22"/>
  <c r="AG46" i="22" s="1"/>
  <c r="AE46" i="22"/>
  <c r="AJ46" i="22" s="1"/>
  <c r="AO45" i="22" s="1"/>
  <c r="AA41" i="23"/>
  <c r="AF41" i="23" s="1"/>
  <c r="AK40" i="23" s="1"/>
  <c r="AD41" i="23"/>
  <c r="AI41" i="23" s="1"/>
  <c r="AE13" i="23"/>
  <c r="AJ13" i="23" s="1"/>
  <c r="AA13" i="23"/>
  <c r="AF13" i="23" s="1"/>
  <c r="AD52" i="24"/>
  <c r="AI52" i="24" s="1"/>
  <c r="H16" i="24"/>
  <c r="AA57" i="33"/>
  <c r="AF57" i="33" s="1"/>
  <c r="AK57" i="33" s="1"/>
  <c r="AC57" i="33"/>
  <c r="AH57" i="33" s="1"/>
  <c r="H17" i="35"/>
  <c r="AD33" i="37"/>
  <c r="AI33" i="37" s="1"/>
  <c r="AA33" i="37"/>
  <c r="AF33" i="37" s="1"/>
  <c r="F30" i="37" s="1"/>
  <c r="AL23" i="38"/>
  <c r="H7" i="42"/>
  <c r="J27" i="34"/>
  <c r="G36" i="19"/>
  <c r="AE9" i="22"/>
  <c r="AJ9" i="22" s="1"/>
  <c r="J6" i="22" s="1"/>
  <c r="AA24" i="22"/>
  <c r="AF24" i="22" s="1"/>
  <c r="AB9" i="22"/>
  <c r="AG9" i="22" s="1"/>
  <c r="G6" i="22" s="1"/>
  <c r="AL13" i="20"/>
  <c r="H11" i="24"/>
  <c r="I8" i="38"/>
  <c r="AE66" i="42"/>
  <c r="AJ66" i="42" s="1"/>
  <c r="F15" i="22"/>
  <c r="G34" i="20"/>
  <c r="J18" i="23"/>
  <c r="AC49" i="24"/>
  <c r="AH49" i="24" s="1"/>
  <c r="AM49" i="24" s="1"/>
  <c r="J16" i="33"/>
  <c r="AE52" i="34"/>
  <c r="AJ52" i="34" s="1"/>
  <c r="AK50" i="39"/>
  <c r="AD65" i="23"/>
  <c r="AI65" i="23" s="1"/>
  <c r="H11" i="21"/>
  <c r="AK36" i="23"/>
  <c r="F12" i="34"/>
  <c r="AB49" i="39"/>
  <c r="AG49" i="39" s="1"/>
  <c r="AC61" i="40"/>
  <c r="AH61" i="40" s="1"/>
  <c r="G20" i="42"/>
  <c r="J27" i="44"/>
  <c r="G30" i="42"/>
  <c r="AL28" i="23"/>
  <c r="J14" i="23"/>
  <c r="H19" i="35"/>
  <c r="G18" i="39"/>
  <c r="G24" i="38"/>
  <c r="H16" i="42"/>
  <c r="F31" i="39"/>
  <c r="AK34" i="39"/>
  <c r="AO54" i="41"/>
  <c r="AK31" i="44"/>
  <c r="F28" i="44"/>
  <c r="AK33" i="39"/>
  <c r="F30" i="39"/>
  <c r="AK32" i="39"/>
  <c r="AO14" i="39"/>
  <c r="J12" i="39"/>
  <c r="AN52" i="24"/>
  <c r="AO16" i="44"/>
  <c r="J13" i="44"/>
  <c r="G31" i="41"/>
  <c r="AL33" i="41"/>
  <c r="AL34" i="41"/>
  <c r="I11" i="41"/>
  <c r="AN14" i="41"/>
  <c r="F8" i="39"/>
  <c r="AK11" i="39"/>
  <c r="F25" i="38"/>
  <c r="AK27" i="38"/>
  <c r="AM10" i="36"/>
  <c r="AK57" i="36"/>
  <c r="G20" i="33"/>
  <c r="AL23" i="33"/>
  <c r="AL15" i="34"/>
  <c r="AM29" i="34"/>
  <c r="AM44" i="40"/>
  <c r="AM43" i="40"/>
  <c r="AN43" i="40"/>
  <c r="F7" i="37"/>
  <c r="AM28" i="38"/>
  <c r="H25" i="38"/>
  <c r="H32" i="22"/>
  <c r="AM34" i="22"/>
  <c r="AO34" i="22"/>
  <c r="J31" i="22"/>
  <c r="J28" i="39"/>
  <c r="AK32" i="44"/>
  <c r="H30" i="44"/>
  <c r="AM16" i="39"/>
  <c r="H14" i="39"/>
  <c r="H10" i="36"/>
  <c r="AM12" i="36"/>
  <c r="AL36" i="38"/>
  <c r="H12" i="34"/>
  <c r="AN33" i="32"/>
  <c r="I31" i="32"/>
  <c r="AO50" i="23"/>
  <c r="AN35" i="38"/>
  <c r="I33" i="38"/>
  <c r="AE11" i="37"/>
  <c r="AJ11" i="37" s="1"/>
  <c r="AE38" i="37"/>
  <c r="AJ38" i="37" s="1"/>
  <c r="AE28" i="37"/>
  <c r="AJ28" i="37" s="1"/>
  <c r="J25" i="37" s="1"/>
  <c r="AA19" i="37"/>
  <c r="AF19" i="37" s="1"/>
  <c r="AK18" i="37" s="1"/>
  <c r="AD37" i="37"/>
  <c r="AI37" i="37" s="1"/>
  <c r="AA44" i="37"/>
  <c r="AF44" i="37" s="1"/>
  <c r="AK44" i="37" s="1"/>
  <c r="AA34" i="37"/>
  <c r="AF34" i="37" s="1"/>
  <c r="AB20" i="37"/>
  <c r="AG20" i="37" s="1"/>
  <c r="G17" i="37" s="1"/>
  <c r="AE33" i="37"/>
  <c r="AJ33" i="37" s="1"/>
  <c r="AD57" i="37"/>
  <c r="AI57" i="37" s="1"/>
  <c r="AE43" i="37"/>
  <c r="AJ43" i="37" s="1"/>
  <c r="AO43" i="37" s="1"/>
  <c r="AE48" i="37"/>
  <c r="AJ48" i="37" s="1"/>
  <c r="AO48" i="37" s="1"/>
  <c r="AB50" i="37"/>
  <c r="AG50" i="37" s="1"/>
  <c r="AB35" i="37"/>
  <c r="AG35" i="37" s="1"/>
  <c r="AA39" i="37"/>
  <c r="AF39" i="37" s="1"/>
  <c r="AK39" i="37" s="1"/>
  <c r="AC26" i="37"/>
  <c r="AH26" i="37" s="1"/>
  <c r="AB55" i="37"/>
  <c r="AG55" i="37" s="1"/>
  <c r="AL55" i="37" s="1"/>
  <c r="AB25" i="37"/>
  <c r="AG25" i="37" s="1"/>
  <c r="AL24" i="37" s="1"/>
  <c r="AD47" i="37"/>
  <c r="AI47" i="37" s="1"/>
  <c r="AN46" i="37" s="1"/>
  <c r="AB11" i="37"/>
  <c r="AG11" i="37" s="1"/>
  <c r="AA24" i="37"/>
  <c r="AF24" i="37" s="1"/>
  <c r="F21" i="37" s="1"/>
  <c r="AA11" i="37"/>
  <c r="AF11" i="37" s="1"/>
  <c r="AD52" i="37"/>
  <c r="AI52" i="37" s="1"/>
  <c r="AN51" i="37" s="1"/>
  <c r="AA54" i="37"/>
  <c r="AF54" i="37" s="1"/>
  <c r="AK54" i="37" s="1"/>
  <c r="AB30" i="37"/>
  <c r="AG30" i="37" s="1"/>
  <c r="AD11" i="37"/>
  <c r="AI11" i="37" s="1"/>
  <c r="AB15" i="37"/>
  <c r="AG15" i="37" s="1"/>
  <c r="AC56" i="37"/>
  <c r="AH56" i="37" s="1"/>
  <c r="AM56" i="37" s="1"/>
  <c r="AC21" i="37"/>
  <c r="AH21" i="37" s="1"/>
  <c r="AC36" i="37"/>
  <c r="AH36" i="37" s="1"/>
  <c r="AM35" i="37" s="1"/>
  <c r="AA49" i="37"/>
  <c r="AF49" i="37" s="1"/>
  <c r="AC46" i="37"/>
  <c r="AH46" i="37" s="1"/>
  <c r="AM45" i="37" s="1"/>
  <c r="AD12" i="37"/>
  <c r="AI12" i="37" s="1"/>
  <c r="I9" i="37" s="1"/>
  <c r="AC11" i="37"/>
  <c r="AH11" i="37" s="1"/>
  <c r="AD42" i="37"/>
  <c r="AI42" i="37" s="1"/>
  <c r="AB40" i="37"/>
  <c r="AG40" i="37" s="1"/>
  <c r="AE13" i="37"/>
  <c r="AJ13" i="37" s="1"/>
  <c r="AA14" i="37"/>
  <c r="AF14" i="37" s="1"/>
  <c r="AC51" i="37"/>
  <c r="AH51" i="37" s="1"/>
  <c r="AM51" i="37" s="1"/>
  <c r="AE53" i="37"/>
  <c r="AJ53" i="37" s="1"/>
  <c r="AO53" i="37" s="1"/>
  <c r="AC31" i="37"/>
  <c r="AH31" i="37" s="1"/>
  <c r="AE58" i="37"/>
  <c r="AJ58" i="37" s="1"/>
  <c r="AD17" i="37"/>
  <c r="AI17" i="37" s="1"/>
  <c r="AB45" i="37"/>
  <c r="AG45" i="37" s="1"/>
  <c r="AL45" i="37" s="1"/>
  <c r="AE18" i="37"/>
  <c r="AJ18" i="37" s="1"/>
  <c r="AA29" i="37"/>
  <c r="AF29" i="37" s="1"/>
  <c r="AE63" i="37"/>
  <c r="AJ63" i="37" s="1"/>
  <c r="AC47" i="22"/>
  <c r="AH47" i="22" s="1"/>
  <c r="AD47" i="22"/>
  <c r="AI47" i="22" s="1"/>
  <c r="AN46" i="22" s="1"/>
  <c r="AE48" i="22"/>
  <c r="AJ48" i="22" s="1"/>
  <c r="AO48" i="22" s="1"/>
  <c r="AE53" i="22"/>
  <c r="AJ53" i="22" s="1"/>
  <c r="AB47" i="22"/>
  <c r="AG47" i="22" s="1"/>
  <c r="AC51" i="22"/>
  <c r="AH51" i="22" s="1"/>
  <c r="AM51" i="22" s="1"/>
  <c r="AB59" i="34"/>
  <c r="AG59" i="34" s="1"/>
  <c r="AA59" i="34"/>
  <c r="AF59" i="34" s="1"/>
  <c r="AK58" i="34" s="1"/>
  <c r="AD59" i="34"/>
  <c r="AI59" i="34" s="1"/>
  <c r="AC59" i="34"/>
  <c r="AH59" i="34" s="1"/>
  <c r="AM58" i="34" s="1"/>
  <c r="AE59" i="34"/>
  <c r="AJ59" i="34" s="1"/>
  <c r="F15" i="37"/>
  <c r="AK10" i="44"/>
  <c r="F7" i="44"/>
  <c r="AM19" i="39"/>
  <c r="H17" i="39"/>
  <c r="AM20" i="39"/>
  <c r="AK17" i="38"/>
  <c r="AO40" i="37"/>
  <c r="AO39" i="37"/>
  <c r="G17" i="34"/>
  <c r="AL19" i="34"/>
  <c r="AA65" i="38"/>
  <c r="AF65" i="38" s="1"/>
  <c r="AD65" i="38"/>
  <c r="AI65" i="38" s="1"/>
  <c r="AE65" i="38"/>
  <c r="AJ65" i="38" s="1"/>
  <c r="AB65" i="38"/>
  <c r="AG65" i="38" s="1"/>
  <c r="AC65" i="38"/>
  <c r="AH65" i="38" s="1"/>
  <c r="AD32" i="37"/>
  <c r="AI32" i="37" s="1"/>
  <c r="AN12" i="24"/>
  <c r="AN13" i="24"/>
  <c r="I10" i="24"/>
  <c r="AN39" i="24"/>
  <c r="I36" i="24"/>
  <c r="AB31" i="20"/>
  <c r="AG31" i="20" s="1"/>
  <c r="AD31" i="20"/>
  <c r="AI31" i="20" s="1"/>
  <c r="I28" i="20" s="1"/>
  <c r="AE31" i="20"/>
  <c r="AJ31" i="20" s="1"/>
  <c r="AA31" i="20"/>
  <c r="AF31" i="20" s="1"/>
  <c r="AC31" i="20"/>
  <c r="AH31" i="20" s="1"/>
  <c r="H19" i="21"/>
  <c r="AB36" i="32"/>
  <c r="AG36" i="32" s="1"/>
  <c r="G33" i="32" s="1"/>
  <c r="AA36" i="32"/>
  <c r="AF36" i="32" s="1"/>
  <c r="AC36" i="32"/>
  <c r="AH36" i="32" s="1"/>
  <c r="AE36" i="32"/>
  <c r="AJ36" i="32" s="1"/>
  <c r="AA9" i="32"/>
  <c r="AF9" i="32" s="1"/>
  <c r="F6" i="32" s="1"/>
  <c r="AC9" i="32"/>
  <c r="AH9" i="32" s="1"/>
  <c r="H6" i="32" s="1"/>
  <c r="AD9" i="32"/>
  <c r="AI9" i="32" s="1"/>
  <c r="AE9" i="32"/>
  <c r="AJ9" i="32" s="1"/>
  <c r="AA39" i="32"/>
  <c r="AF39" i="32" s="1"/>
  <c r="AB30" i="32"/>
  <c r="AG30" i="32" s="1"/>
  <c r="AE33" i="32"/>
  <c r="AJ33" i="32" s="1"/>
  <c r="AD47" i="32"/>
  <c r="AI47" i="32" s="1"/>
  <c r="AN47" i="32" s="1"/>
  <c r="AC31" i="32"/>
  <c r="AH31" i="32" s="1"/>
  <c r="AE38" i="32"/>
  <c r="AJ38" i="32" s="1"/>
  <c r="AE18" i="32"/>
  <c r="AJ18" i="32" s="1"/>
  <c r="AC41" i="32"/>
  <c r="AH41" i="32" s="1"/>
  <c r="AB25" i="32"/>
  <c r="AG25" i="32" s="1"/>
  <c r="AB10" i="32"/>
  <c r="AG10" i="32" s="1"/>
  <c r="G7" i="32" s="1"/>
  <c r="AC21" i="32"/>
  <c r="AH21" i="32" s="1"/>
  <c r="AA49" i="32"/>
  <c r="AF49" i="32" s="1"/>
  <c r="AB20" i="32"/>
  <c r="AG20" i="32" s="1"/>
  <c r="AD32" i="32"/>
  <c r="AI32" i="32" s="1"/>
  <c r="AA34" i="32"/>
  <c r="AF34" i="32" s="1"/>
  <c r="AD27" i="32"/>
  <c r="AI27" i="32" s="1"/>
  <c r="AC16" i="32"/>
  <c r="AH16" i="32" s="1"/>
  <c r="H13" i="32" s="1"/>
  <c r="AE48" i="32"/>
  <c r="AJ48" i="32" s="1"/>
  <c r="AD37" i="32"/>
  <c r="AI37" i="32" s="1"/>
  <c r="AD17" i="32"/>
  <c r="AI17" i="32" s="1"/>
  <c r="AD42" i="32"/>
  <c r="AI42" i="32" s="1"/>
  <c r="AN41" i="32" s="1"/>
  <c r="AE23" i="32"/>
  <c r="AJ23" i="32" s="1"/>
  <c r="AA19" i="32"/>
  <c r="AF19" i="32" s="1"/>
  <c r="AE28" i="32"/>
  <c r="AJ28" i="32" s="1"/>
  <c r="AA24" i="32"/>
  <c r="AF24" i="32" s="1"/>
  <c r="F21" i="32" s="1"/>
  <c r="AE13" i="32"/>
  <c r="AJ13" i="32" s="1"/>
  <c r="AB45" i="32"/>
  <c r="AG45" i="32" s="1"/>
  <c r="AL45" i="32" s="1"/>
  <c r="AB15" i="32"/>
  <c r="AG15" i="32" s="1"/>
  <c r="AB40" i="32"/>
  <c r="AG40" i="32" s="1"/>
  <c r="AL39" i="32" s="1"/>
  <c r="AA14" i="32"/>
  <c r="AF14" i="32" s="1"/>
  <c r="AB35" i="32"/>
  <c r="AG35" i="32" s="1"/>
  <c r="AC51" i="32"/>
  <c r="AH51" i="32" s="1"/>
  <c r="AC46" i="32"/>
  <c r="AH46" i="32" s="1"/>
  <c r="AM46" i="32" s="1"/>
  <c r="AB50" i="32"/>
  <c r="AG50" i="32" s="1"/>
  <c r="AL50" i="32" s="1"/>
  <c r="AB65" i="32"/>
  <c r="AG65" i="32" s="1"/>
  <c r="AD22" i="32"/>
  <c r="AI22" i="32" s="1"/>
  <c r="I19" i="32" s="1"/>
  <c r="AE43" i="32"/>
  <c r="AJ43" i="32" s="1"/>
  <c r="AE47" i="35"/>
  <c r="AJ47" i="35" s="1"/>
  <c r="AB47" i="35"/>
  <c r="AG47" i="35" s="1"/>
  <c r="AL47" i="35" s="1"/>
  <c r="AC47" i="35"/>
  <c r="AH47" i="35" s="1"/>
  <c r="AM47" i="35" s="1"/>
  <c r="AD47" i="35"/>
  <c r="AI47" i="35" s="1"/>
  <c r="AN47" i="35" s="1"/>
  <c r="AA54" i="35"/>
  <c r="AF54" i="35" s="1"/>
  <c r="AD52" i="35"/>
  <c r="AI52" i="35" s="1"/>
  <c r="AA47" i="35"/>
  <c r="AF47" i="35" s="1"/>
  <c r="AK47" i="35" s="1"/>
  <c r="AB50" i="35"/>
  <c r="AG50" i="35" s="1"/>
  <c r="AE58" i="35"/>
  <c r="AJ58" i="35" s="1"/>
  <c r="AC56" i="35"/>
  <c r="AH56" i="35" s="1"/>
  <c r="AM55" i="35" s="1"/>
  <c r="AE53" i="35"/>
  <c r="AJ53" i="35" s="1"/>
  <c r="AO53" i="35" s="1"/>
  <c r="J33" i="35"/>
  <c r="AN19" i="39"/>
  <c r="I16" i="39"/>
  <c r="AK35" i="38"/>
  <c r="F33" i="38"/>
  <c r="AK36" i="38"/>
  <c r="AM54" i="38"/>
  <c r="H30" i="36"/>
  <c r="AM32" i="36"/>
  <c r="AK26" i="38"/>
  <c r="F23" i="38"/>
  <c r="J33" i="34"/>
  <c r="AO35" i="34"/>
  <c r="AO13" i="24"/>
  <c r="AO14" i="24"/>
  <c r="F17" i="21"/>
  <c r="AE30" i="20"/>
  <c r="AJ30" i="20" s="1"/>
  <c r="AC30" i="20"/>
  <c r="AH30" i="20" s="1"/>
  <c r="AM29" i="20" s="1"/>
  <c r="AA30" i="20"/>
  <c r="AF30" i="20" s="1"/>
  <c r="H36" i="21"/>
  <c r="J36" i="21"/>
  <c r="AD26" i="21"/>
  <c r="AI26" i="21" s="1"/>
  <c r="AE26" i="21"/>
  <c r="AJ26" i="21" s="1"/>
  <c r="AO25" i="21" s="1"/>
  <c r="AC26" i="21"/>
  <c r="AH26" i="21" s="1"/>
  <c r="AA26" i="21"/>
  <c r="AF26" i="21" s="1"/>
  <c r="AB26" i="21"/>
  <c r="AG26" i="21" s="1"/>
  <c r="AD57" i="21"/>
  <c r="AI57" i="21" s="1"/>
  <c r="J18" i="21"/>
  <c r="H18" i="21"/>
  <c r="AC54" i="19"/>
  <c r="AH54" i="19" s="1"/>
  <c r="AB54" i="19"/>
  <c r="AG54" i="19" s="1"/>
  <c r="AE54" i="19"/>
  <c r="AJ54" i="19" s="1"/>
  <c r="AD54" i="19"/>
  <c r="AI54" i="19" s="1"/>
  <c r="AN54" i="19" s="1"/>
  <c r="AC27" i="21"/>
  <c r="AH27" i="21" s="1"/>
  <c r="AE27" i="21"/>
  <c r="AJ27" i="21" s="1"/>
  <c r="AA27" i="21"/>
  <c r="AF27" i="21" s="1"/>
  <c r="AD27" i="21"/>
  <c r="AI27" i="21" s="1"/>
  <c r="AB27" i="21"/>
  <c r="AG27" i="21" s="1"/>
  <c r="AC53" i="32"/>
  <c r="AH53" i="32" s="1"/>
  <c r="AM53" i="32" s="1"/>
  <c r="AD53" i="32"/>
  <c r="AI53" i="32" s="1"/>
  <c r="AN53" i="32" s="1"/>
  <c r="AL25" i="40"/>
  <c r="AN18" i="39"/>
  <c r="AK23" i="41"/>
  <c r="H31" i="44"/>
  <c r="AM34" i="44"/>
  <c r="G25" i="41"/>
  <c r="AL27" i="41"/>
  <c r="AO34" i="40"/>
  <c r="J31" i="40"/>
  <c r="AM37" i="40"/>
  <c r="H34" i="40"/>
  <c r="H19" i="39"/>
  <c r="AM22" i="39"/>
  <c r="AM21" i="39"/>
  <c r="I17" i="34"/>
  <c r="AN20" i="34"/>
  <c r="AN19" i="34"/>
  <c r="AD57" i="20"/>
  <c r="AI57" i="20" s="1"/>
  <c r="AN57" i="20" s="1"/>
  <c r="I21" i="33"/>
  <c r="I23" i="39"/>
  <c r="H32" i="41"/>
  <c r="G23" i="40"/>
  <c r="AN20" i="38"/>
  <c r="AK16" i="37"/>
  <c r="F14" i="37"/>
  <c r="AO29" i="32"/>
  <c r="J26" i="32"/>
  <c r="J26" i="38"/>
  <c r="AL22" i="33"/>
  <c r="AN24" i="33"/>
  <c r="H8" i="32"/>
  <c r="F31" i="41"/>
  <c r="AK34" i="41"/>
  <c r="AN49" i="38"/>
  <c r="J14" i="37"/>
  <c r="AO16" i="37"/>
  <c r="H31" i="32"/>
  <c r="AM34" i="32"/>
  <c r="AA29" i="32"/>
  <c r="AF29" i="32" s="1"/>
  <c r="AO14" i="20"/>
  <c r="J11" i="20"/>
  <c r="J14" i="41"/>
  <c r="AO16" i="41"/>
  <c r="AK26" i="37"/>
  <c r="I7" i="38"/>
  <c r="AN10" i="38"/>
  <c r="F17" i="38"/>
  <c r="AK19" i="38"/>
  <c r="J19" i="39"/>
  <c r="AC16" i="37"/>
  <c r="AH16" i="37" s="1"/>
  <c r="H13" i="37" s="1"/>
  <c r="AM38" i="39"/>
  <c r="AC41" i="37"/>
  <c r="AH41" i="37" s="1"/>
  <c r="I17" i="35"/>
  <c r="AB37" i="24"/>
  <c r="AG37" i="24" s="1"/>
  <c r="G34" i="24" s="1"/>
  <c r="AD37" i="24"/>
  <c r="AI37" i="24" s="1"/>
  <c r="I34" i="24" s="1"/>
  <c r="AE48" i="24"/>
  <c r="AJ48" i="24" s="1"/>
  <c r="AO48" i="24" s="1"/>
  <c r="AO12" i="40"/>
  <c r="J9" i="40"/>
  <c r="AL56" i="34"/>
  <c r="AL57" i="34"/>
  <c r="AK22" i="36"/>
  <c r="F19" i="36"/>
  <c r="AE37" i="24"/>
  <c r="AJ37" i="24" s="1"/>
  <c r="H18" i="20"/>
  <c r="AA47" i="22"/>
  <c r="AF47" i="22" s="1"/>
  <c r="AK46" i="22" s="1"/>
  <c r="AD33" i="40"/>
  <c r="AI33" i="40" s="1"/>
  <c r="I30" i="40" s="1"/>
  <c r="AB33" i="40"/>
  <c r="AG33" i="40" s="1"/>
  <c r="AE33" i="40"/>
  <c r="AJ33" i="40" s="1"/>
  <c r="J30" i="40" s="1"/>
  <c r="AA34" i="40"/>
  <c r="AF34" i="40" s="1"/>
  <c r="AK34" i="40" s="1"/>
  <c r="AA39" i="40"/>
  <c r="AF39" i="40" s="1"/>
  <c r="AK38" i="40" s="1"/>
  <c r="AD47" i="40"/>
  <c r="AI47" i="40" s="1"/>
  <c r="AN47" i="40" s="1"/>
  <c r="AD52" i="40"/>
  <c r="AI52" i="40" s="1"/>
  <c r="AN52" i="40" s="1"/>
  <c r="AC33" i="40"/>
  <c r="AH33" i="40" s="1"/>
  <c r="AE48" i="40"/>
  <c r="AJ48" i="40" s="1"/>
  <c r="AO48" i="40" s="1"/>
  <c r="AD57" i="40"/>
  <c r="AI57" i="40" s="1"/>
  <c r="AN57" i="40" s="1"/>
  <c r="AC46" i="40"/>
  <c r="AH46" i="40" s="1"/>
  <c r="AB55" i="40"/>
  <c r="AG55" i="40" s="1"/>
  <c r="AE58" i="40"/>
  <c r="AJ58" i="40" s="1"/>
  <c r="AC56" i="40"/>
  <c r="AH56" i="40" s="1"/>
  <c r="AM55" i="40" s="1"/>
  <c r="AB35" i="40"/>
  <c r="AG35" i="40" s="1"/>
  <c r="G32" i="40" s="1"/>
  <c r="AE43" i="40"/>
  <c r="AJ43" i="40" s="1"/>
  <c r="AO43" i="40" s="1"/>
  <c r="AE53" i="40"/>
  <c r="AJ53" i="40" s="1"/>
  <c r="AA49" i="40"/>
  <c r="AF49" i="40" s="1"/>
  <c r="AA33" i="40"/>
  <c r="AF33" i="40" s="1"/>
  <c r="AC36" i="40"/>
  <c r="AH36" i="40" s="1"/>
  <c r="H33" i="40" s="1"/>
  <c r="AD44" i="41"/>
  <c r="AI44" i="41" s="1"/>
  <c r="AN43" i="41" s="1"/>
  <c r="AC56" i="41"/>
  <c r="AH56" i="41" s="1"/>
  <c r="AM56" i="41" s="1"/>
  <c r="AA44" i="41"/>
  <c r="AF44" i="41" s="1"/>
  <c r="AK44" i="41" s="1"/>
  <c r="AB45" i="41"/>
  <c r="AG45" i="41" s="1"/>
  <c r="AE48" i="41"/>
  <c r="AJ48" i="41" s="1"/>
  <c r="AD52" i="41"/>
  <c r="AI52" i="41" s="1"/>
  <c r="AN52" i="41" s="1"/>
  <c r="AB50" i="41"/>
  <c r="AG50" i="41" s="1"/>
  <c r="AE44" i="41"/>
  <c r="AJ44" i="41" s="1"/>
  <c r="AO44" i="41" s="1"/>
  <c r="I31" i="41"/>
  <c r="AM37" i="41"/>
  <c r="H34" i="41"/>
  <c r="AM32" i="39"/>
  <c r="H29" i="39"/>
  <c r="F30" i="34"/>
  <c r="AN34" i="22"/>
  <c r="J19" i="32"/>
  <c r="AO22" i="32"/>
  <c r="AK14" i="40"/>
  <c r="AM24" i="37"/>
  <c r="J16" i="35"/>
  <c r="AO19" i="35"/>
  <c r="AK49" i="41"/>
  <c r="AK48" i="41"/>
  <c r="I8" i="40"/>
  <c r="H21" i="35"/>
  <c r="AB23" i="37"/>
  <c r="AG23" i="37" s="1"/>
  <c r="AA23" i="37"/>
  <c r="AF23" i="37" s="1"/>
  <c r="AC23" i="37"/>
  <c r="AH23" i="37" s="1"/>
  <c r="AE23" i="37"/>
  <c r="AJ23" i="37" s="1"/>
  <c r="AL23" i="41"/>
  <c r="H21" i="32"/>
  <c r="AO35" i="35"/>
  <c r="AK31" i="39"/>
  <c r="AO24" i="42"/>
  <c r="H12" i="41"/>
  <c r="AM15" i="41"/>
  <c r="H24" i="38"/>
  <c r="AM27" i="38"/>
  <c r="F25" i="34"/>
  <c r="AN54" i="40"/>
  <c r="AN32" i="34"/>
  <c r="I29" i="34"/>
  <c r="AN31" i="34"/>
  <c r="AA37" i="24"/>
  <c r="AF37" i="24" s="1"/>
  <c r="F34" i="24" s="1"/>
  <c r="G7" i="22"/>
  <c r="AL9" i="22"/>
  <c r="F32" i="42"/>
  <c r="AK35" i="42"/>
  <c r="H22" i="41"/>
  <c r="AM25" i="41"/>
  <c r="AM24" i="41"/>
  <c r="J9" i="39"/>
  <c r="AO12" i="39"/>
  <c r="AN10" i="35"/>
  <c r="AE47" i="22"/>
  <c r="AJ47" i="22" s="1"/>
  <c r="H7" i="36"/>
  <c r="AO24" i="21"/>
  <c r="AK32" i="42"/>
  <c r="AN38" i="41"/>
  <c r="AO21" i="41"/>
  <c r="AO22" i="41"/>
  <c r="J13" i="40"/>
  <c r="AO16" i="40"/>
  <c r="AM46" i="39"/>
  <c r="J19" i="36"/>
  <c r="AD57" i="32"/>
  <c r="AI57" i="32" s="1"/>
  <c r="AN57" i="32" s="1"/>
  <c r="AO45" i="32"/>
  <c r="AO46" i="32"/>
  <c r="AB50" i="24"/>
  <c r="AG50" i="24" s="1"/>
  <c r="I6" i="23"/>
  <c r="G28" i="41"/>
  <c r="AO11" i="39"/>
  <c r="J8" i="39"/>
  <c r="AL25" i="20"/>
  <c r="I23" i="40"/>
  <c r="AN26" i="40"/>
  <c r="AK35" i="37"/>
  <c r="AK36" i="37"/>
  <c r="F33" i="37"/>
  <c r="H29" i="33"/>
  <c r="AM32" i="33"/>
  <c r="F34" i="40"/>
  <c r="AK37" i="40"/>
  <c r="G17" i="39"/>
  <c r="AL19" i="39"/>
  <c r="J36" i="35"/>
  <c r="H6" i="41"/>
  <c r="AL21" i="39"/>
  <c r="AM11" i="39"/>
  <c r="H8" i="39"/>
  <c r="AM10" i="39"/>
  <c r="J31" i="39"/>
  <c r="AO34" i="39"/>
  <c r="I29" i="35"/>
  <c r="AN31" i="35"/>
  <c r="AN32" i="35"/>
  <c r="AE58" i="32"/>
  <c r="AJ58" i="32" s="1"/>
  <c r="AN14" i="35"/>
  <c r="AN15" i="35"/>
  <c r="I12" i="35"/>
  <c r="J7" i="39"/>
  <c r="AO10" i="39"/>
  <c r="AO9" i="39"/>
  <c r="AM32" i="32"/>
  <c r="AM33" i="32"/>
  <c r="AN33" i="22"/>
  <c r="J15" i="35"/>
  <c r="AO18" i="35"/>
  <c r="H28" i="40"/>
  <c r="AM57" i="38"/>
  <c r="AN16" i="41"/>
  <c r="I14" i="41"/>
  <c r="G19" i="41"/>
  <c r="AL22" i="41"/>
  <c r="AL21" i="41"/>
  <c r="G8" i="39"/>
  <c r="AL11" i="39"/>
  <c r="AK36" i="39"/>
  <c r="I27" i="38"/>
  <c r="AN29" i="38"/>
  <c r="AL49" i="37"/>
  <c r="AL48" i="37"/>
  <c r="AN29" i="34"/>
  <c r="I26" i="34"/>
  <c r="AK57" i="22"/>
  <c r="H21" i="20"/>
  <c r="AN54" i="41"/>
  <c r="AN42" i="39"/>
  <c r="AL55" i="39"/>
  <c r="AL54" i="39"/>
  <c r="G26" i="38"/>
  <c r="H29" i="38"/>
  <c r="AM32" i="38"/>
  <c r="AL23" i="22"/>
  <c r="G20" i="22"/>
  <c r="AN22" i="39"/>
  <c r="AO32" i="38"/>
  <c r="J29" i="38"/>
  <c r="J28" i="36"/>
  <c r="AK56" i="35"/>
  <c r="J28" i="33"/>
  <c r="AD46" i="41"/>
  <c r="AI46" i="41" s="1"/>
  <c r="AA46" i="41"/>
  <c r="AF46" i="41" s="1"/>
  <c r="AK45" i="41" s="1"/>
  <c r="AE46" i="41"/>
  <c r="AJ46" i="41" s="1"/>
  <c r="AO46" i="41" s="1"/>
  <c r="AB46" i="41"/>
  <c r="AG46" i="41" s="1"/>
  <c r="AL46" i="41" s="1"/>
  <c r="AC46" i="41"/>
  <c r="AH46" i="41" s="1"/>
  <c r="AM46" i="41" s="1"/>
  <c r="AD37" i="44"/>
  <c r="AI37" i="44" s="1"/>
  <c r="AC41" i="44"/>
  <c r="AH41" i="44" s="1"/>
  <c r="AE43" i="44"/>
  <c r="AJ43" i="44" s="1"/>
  <c r="AA34" i="44"/>
  <c r="AF34" i="44" s="1"/>
  <c r="AK33" i="44" s="1"/>
  <c r="AA22" i="44"/>
  <c r="AF22" i="44" s="1"/>
  <c r="AE48" i="44"/>
  <c r="AJ48" i="44" s="1"/>
  <c r="AE22" i="44"/>
  <c r="AJ22" i="44" s="1"/>
  <c r="AD52" i="44"/>
  <c r="AI52" i="44" s="1"/>
  <c r="AN52" i="44" s="1"/>
  <c r="AE28" i="44"/>
  <c r="AJ28" i="44" s="1"/>
  <c r="AD27" i="44"/>
  <c r="AI27" i="44" s="1"/>
  <c r="AC46" i="44"/>
  <c r="AH46" i="44" s="1"/>
  <c r="AE38" i="44"/>
  <c r="AJ38" i="44" s="1"/>
  <c r="AC22" i="44"/>
  <c r="AH22" i="44" s="1"/>
  <c r="AB50" i="44"/>
  <c r="AG50" i="44" s="1"/>
  <c r="AB22" i="44"/>
  <c r="AG22" i="44" s="1"/>
  <c r="G19" i="44" s="1"/>
  <c r="AD32" i="44"/>
  <c r="AI32" i="44" s="1"/>
  <c r="I29" i="44" s="1"/>
  <c r="AC26" i="44"/>
  <c r="AH26" i="44" s="1"/>
  <c r="AD22" i="44"/>
  <c r="AI22" i="44" s="1"/>
  <c r="AE53" i="44"/>
  <c r="AJ53" i="44" s="1"/>
  <c r="AE23" i="44"/>
  <c r="AJ23" i="44" s="1"/>
  <c r="AD47" i="44"/>
  <c r="AI47" i="44" s="1"/>
  <c r="AA29" i="44"/>
  <c r="AF29" i="44" s="1"/>
  <c r="AA44" i="44"/>
  <c r="AF44" i="44" s="1"/>
  <c r="AA49" i="44"/>
  <c r="AF49" i="44" s="1"/>
  <c r="AM43" i="39"/>
  <c r="J30" i="39"/>
  <c r="AO33" i="39"/>
  <c r="F14" i="40"/>
  <c r="AK17" i="40"/>
  <c r="AO52" i="37"/>
  <c r="F21" i="23"/>
  <c r="AA37" i="33"/>
  <c r="AF37" i="33" s="1"/>
  <c r="AE37" i="33"/>
  <c r="AJ37" i="33" s="1"/>
  <c r="AB37" i="33"/>
  <c r="AG37" i="33" s="1"/>
  <c r="G34" i="33" s="1"/>
  <c r="AC37" i="33"/>
  <c r="AH37" i="33" s="1"/>
  <c r="AC28" i="33"/>
  <c r="AH28" i="33" s="1"/>
  <c r="AD28" i="33"/>
  <c r="AI28" i="33" s="1"/>
  <c r="I25" i="33" s="1"/>
  <c r="AA28" i="33"/>
  <c r="AF28" i="33" s="1"/>
  <c r="AB40" i="33"/>
  <c r="AG40" i="33" s="1"/>
  <c r="AL40" i="33" s="1"/>
  <c r="AE28" i="33"/>
  <c r="AJ28" i="33" s="1"/>
  <c r="J25" i="33" s="1"/>
  <c r="AE53" i="33"/>
  <c r="AJ53" i="33" s="1"/>
  <c r="AO53" i="33" s="1"/>
  <c r="AB28" i="33"/>
  <c r="AG28" i="33" s="1"/>
  <c r="AC41" i="33"/>
  <c r="AH41" i="33" s="1"/>
  <c r="AC56" i="33"/>
  <c r="AH56" i="33" s="1"/>
  <c r="AM55" i="33" s="1"/>
  <c r="AC46" i="38"/>
  <c r="AH46" i="38" s="1"/>
  <c r="AM45" i="38" s="1"/>
  <c r="AC31" i="38"/>
  <c r="AH31" i="38" s="1"/>
  <c r="AE48" i="38"/>
  <c r="AJ48" i="38" s="1"/>
  <c r="AA34" i="38"/>
  <c r="AF34" i="38" s="1"/>
  <c r="AA54" i="38"/>
  <c r="AF54" i="38" s="1"/>
  <c r="AK54" i="38" s="1"/>
  <c r="AD57" i="38"/>
  <c r="AI57" i="38" s="1"/>
  <c r="AN57" i="38" s="1"/>
  <c r="AD27" i="38"/>
  <c r="AI27" i="38" s="1"/>
  <c r="AC56" i="38"/>
  <c r="AH56" i="38" s="1"/>
  <c r="AD37" i="38"/>
  <c r="AI37" i="38" s="1"/>
  <c r="AN36" i="38" s="1"/>
  <c r="AC51" i="38"/>
  <c r="AH51" i="38" s="1"/>
  <c r="AM51" i="38" s="1"/>
  <c r="AB26" i="38"/>
  <c r="AG26" i="38" s="1"/>
  <c r="AC26" i="38"/>
  <c r="AH26" i="38" s="1"/>
  <c r="AE58" i="38"/>
  <c r="AJ58" i="38" s="1"/>
  <c r="AO57" i="38" s="1"/>
  <c r="AB35" i="38"/>
  <c r="AG35" i="38" s="1"/>
  <c r="AE26" i="38"/>
  <c r="AJ26" i="38" s="1"/>
  <c r="AE43" i="38"/>
  <c r="AJ43" i="38" s="1"/>
  <c r="AD26" i="38"/>
  <c r="AI26" i="38" s="1"/>
  <c r="AE38" i="38"/>
  <c r="AJ38" i="38" s="1"/>
  <c r="AD42" i="38"/>
  <c r="AI42" i="38" s="1"/>
  <c r="AN42" i="38" s="1"/>
  <c r="AB45" i="38"/>
  <c r="AG45" i="38" s="1"/>
  <c r="AL44" i="38" s="1"/>
  <c r="AD32" i="38"/>
  <c r="AI32" i="38" s="1"/>
  <c r="AA49" i="38"/>
  <c r="AF49" i="38" s="1"/>
  <c r="AC36" i="38"/>
  <c r="AH36" i="38" s="1"/>
  <c r="AM36" i="38" s="1"/>
  <c r="AB55" i="38"/>
  <c r="AG55" i="38" s="1"/>
  <c r="AL54" i="38" s="1"/>
  <c r="AB30" i="38"/>
  <c r="AG30" i="38" s="1"/>
  <c r="AB40" i="38"/>
  <c r="AG40" i="38" s="1"/>
  <c r="AA29" i="38"/>
  <c r="AF29" i="38" s="1"/>
  <c r="G9" i="38"/>
  <c r="AL11" i="38"/>
  <c r="AO9" i="20"/>
  <c r="AB36" i="20"/>
  <c r="AG36" i="20" s="1"/>
  <c r="AC36" i="20"/>
  <c r="AH36" i="20" s="1"/>
  <c r="AD36" i="20"/>
  <c r="AI36" i="20" s="1"/>
  <c r="AE36" i="20"/>
  <c r="AJ36" i="20" s="1"/>
  <c r="AA36" i="20"/>
  <c r="AF36" i="20" s="1"/>
  <c r="F10" i="20"/>
  <c r="G10" i="20"/>
  <c r="AE60" i="21"/>
  <c r="AJ60" i="21" s="1"/>
  <c r="AD60" i="21"/>
  <c r="AI60" i="21" s="1"/>
  <c r="AC60" i="21"/>
  <c r="AH60" i="21" s="1"/>
  <c r="AB60" i="21"/>
  <c r="AG60" i="21" s="1"/>
  <c r="AA60" i="21"/>
  <c r="AF60" i="21" s="1"/>
  <c r="AA44" i="21"/>
  <c r="AF44" i="21" s="1"/>
  <c r="AE44" i="21"/>
  <c r="AJ44" i="21" s="1"/>
  <c r="AO44" i="21" s="1"/>
  <c r="AD54" i="22"/>
  <c r="AI54" i="22" s="1"/>
  <c r="AN54" i="22" s="1"/>
  <c r="AB54" i="22"/>
  <c r="AG54" i="22" s="1"/>
  <c r="AC54" i="22"/>
  <c r="AH54" i="22" s="1"/>
  <c r="AM54" i="22" s="1"/>
  <c r="AE54" i="22"/>
  <c r="AJ54" i="22" s="1"/>
  <c r="AO54" i="22" s="1"/>
  <c r="AA54" i="22"/>
  <c r="AF54" i="22" s="1"/>
  <c r="AK54" i="22" s="1"/>
  <c r="AC54" i="23"/>
  <c r="AH54" i="23" s="1"/>
  <c r="AE54" i="23"/>
  <c r="AJ54" i="23" s="1"/>
  <c r="AD54" i="23"/>
  <c r="AI54" i="23" s="1"/>
  <c r="AB54" i="23"/>
  <c r="AG54" i="23" s="1"/>
  <c r="AA27" i="23"/>
  <c r="AF27" i="23" s="1"/>
  <c r="AE27" i="23"/>
  <c r="AJ27" i="23" s="1"/>
  <c r="AB27" i="23"/>
  <c r="AG27" i="23" s="1"/>
  <c r="AD27" i="23"/>
  <c r="AI27" i="23" s="1"/>
  <c r="AC27" i="23"/>
  <c r="AH27" i="23" s="1"/>
  <c r="AA29" i="23"/>
  <c r="AF29" i="23" s="1"/>
  <c r="AK29" i="23" s="1"/>
  <c r="AB50" i="23"/>
  <c r="AG50" i="23" s="1"/>
  <c r="F12" i="23"/>
  <c r="AD64" i="24"/>
  <c r="AI64" i="24" s="1"/>
  <c r="AB64" i="24"/>
  <c r="AG64" i="24" s="1"/>
  <c r="AE64" i="24"/>
  <c r="AJ64" i="24" s="1"/>
  <c r="AA64" i="24"/>
  <c r="AF64" i="24" s="1"/>
  <c r="AK63" i="24" s="1"/>
  <c r="AC64" i="24"/>
  <c r="AH64" i="24" s="1"/>
  <c r="AB22" i="37"/>
  <c r="AG22" i="37" s="1"/>
  <c r="AC22" i="37"/>
  <c r="AH22" i="37" s="1"/>
  <c r="AD22" i="37"/>
  <c r="AI22" i="37" s="1"/>
  <c r="AA22" i="37"/>
  <c r="AF22" i="37" s="1"/>
  <c r="AE22" i="37"/>
  <c r="AJ22" i="37" s="1"/>
  <c r="J24" i="44"/>
  <c r="F9" i="39"/>
  <c r="AK12" i="39"/>
  <c r="AN53" i="40"/>
  <c r="AL33" i="38"/>
  <c r="G30" i="38"/>
  <c r="AB55" i="36"/>
  <c r="AG55" i="36" s="1"/>
  <c r="AL45" i="35"/>
  <c r="I35" i="33"/>
  <c r="AN38" i="33"/>
  <c r="H7" i="24"/>
  <c r="AM10" i="24"/>
  <c r="AM20" i="21"/>
  <c r="I18" i="20"/>
  <c r="AE13" i="20"/>
  <c r="AJ13" i="20" s="1"/>
  <c r="J10" i="20" s="1"/>
  <c r="AB9" i="20"/>
  <c r="AG9" i="20" s="1"/>
  <c r="G6" i="20" s="1"/>
  <c r="AA19" i="20"/>
  <c r="AF19" i="20" s="1"/>
  <c r="AC26" i="20"/>
  <c r="AH26" i="20" s="1"/>
  <c r="AC9" i="20"/>
  <c r="AH9" i="20" s="1"/>
  <c r="AA49" i="20"/>
  <c r="AF49" i="20" s="1"/>
  <c r="AD12" i="20"/>
  <c r="AI12" i="20" s="1"/>
  <c r="AB20" i="20"/>
  <c r="AG20" i="20" s="1"/>
  <c r="AE18" i="20"/>
  <c r="AJ18" i="20" s="1"/>
  <c r="AD27" i="20"/>
  <c r="AI27" i="20" s="1"/>
  <c r="AD17" i="20"/>
  <c r="AI17" i="20" s="1"/>
  <c r="AE28" i="20"/>
  <c r="AJ28" i="20" s="1"/>
  <c r="AB55" i="20"/>
  <c r="AG55" i="20" s="1"/>
  <c r="AL54" i="20" s="1"/>
  <c r="AE58" i="20"/>
  <c r="AJ58" i="20" s="1"/>
  <c r="AC41" i="20"/>
  <c r="AH41" i="20" s="1"/>
  <c r="AA14" i="20"/>
  <c r="AF14" i="20" s="1"/>
  <c r="AK13" i="20" s="1"/>
  <c r="AB35" i="20"/>
  <c r="AG35" i="20" s="1"/>
  <c r="AB10" i="20"/>
  <c r="AG10" i="20" s="1"/>
  <c r="AL10" i="20" s="1"/>
  <c r="AA54" i="20"/>
  <c r="AF54" i="20" s="1"/>
  <c r="AK53" i="20" s="1"/>
  <c r="AB40" i="20"/>
  <c r="AG40" i="20" s="1"/>
  <c r="AL39" i="20" s="1"/>
  <c r="AD52" i="20"/>
  <c r="AI52" i="20" s="1"/>
  <c r="AN51" i="20" s="1"/>
  <c r="AE53" i="20"/>
  <c r="AJ53" i="20" s="1"/>
  <c r="AO53" i="20" s="1"/>
  <c r="AC11" i="20"/>
  <c r="AH11" i="20" s="1"/>
  <c r="AE33" i="20"/>
  <c r="AJ33" i="20" s="1"/>
  <c r="AA34" i="20"/>
  <c r="AF34" i="20" s="1"/>
  <c r="AC56" i="20"/>
  <c r="AH56" i="20" s="1"/>
  <c r="AC46" i="20"/>
  <c r="AH46" i="20" s="1"/>
  <c r="AM45" i="20" s="1"/>
  <c r="AD9" i="20"/>
  <c r="AI9" i="20" s="1"/>
  <c r="AB45" i="20"/>
  <c r="AG45" i="20" s="1"/>
  <c r="AL44" i="20" s="1"/>
  <c r="AC16" i="20"/>
  <c r="AH16" i="20" s="1"/>
  <c r="AM16" i="20" s="1"/>
  <c r="AA44" i="20"/>
  <c r="AF44" i="20" s="1"/>
  <c r="AK44" i="20" s="1"/>
  <c r="AA9" i="20"/>
  <c r="AF9" i="20" s="1"/>
  <c r="AE38" i="20"/>
  <c r="AJ38" i="20" s="1"/>
  <c r="J35" i="20" s="1"/>
  <c r="AC51" i="20"/>
  <c r="AH51" i="20" s="1"/>
  <c r="AC59" i="21"/>
  <c r="AH59" i="21" s="1"/>
  <c r="AA59" i="21"/>
  <c r="AF59" i="21" s="1"/>
  <c r="AK58" i="21" s="1"/>
  <c r="AB59" i="21"/>
  <c r="AG59" i="21" s="1"/>
  <c r="AE59" i="21"/>
  <c r="AJ59" i="21" s="1"/>
  <c r="AD59" i="21"/>
  <c r="AI59" i="21" s="1"/>
  <c r="AN58" i="21" s="1"/>
  <c r="AD22" i="21"/>
  <c r="AI22" i="21" s="1"/>
  <c r="AN22" i="21" s="1"/>
  <c r="AB22" i="21"/>
  <c r="AG22" i="21" s="1"/>
  <c r="AL22" i="21" s="1"/>
  <c r="AC22" i="21"/>
  <c r="AH22" i="21" s="1"/>
  <c r="AM22" i="21" s="1"/>
  <c r="AA22" i="21"/>
  <c r="AF22" i="21" s="1"/>
  <c r="AK22" i="21" s="1"/>
  <c r="AE58" i="21"/>
  <c r="AJ58" i="21" s="1"/>
  <c r="AE22" i="21"/>
  <c r="AJ22" i="21" s="1"/>
  <c r="J19" i="21" s="1"/>
  <c r="AB30" i="21"/>
  <c r="AG30" i="21" s="1"/>
  <c r="AA39" i="21"/>
  <c r="AF39" i="21" s="1"/>
  <c r="F36" i="21" s="1"/>
  <c r="AE38" i="21"/>
  <c r="AJ38" i="21" s="1"/>
  <c r="AC56" i="21"/>
  <c r="AH56" i="21" s="1"/>
  <c r="AM56" i="21" s="1"/>
  <c r="AD52" i="21"/>
  <c r="AI52" i="21" s="1"/>
  <c r="AC51" i="21"/>
  <c r="AH51" i="21" s="1"/>
  <c r="AM51" i="21" s="1"/>
  <c r="AB25" i="21"/>
  <c r="AG25" i="21" s="1"/>
  <c r="AB55" i="21"/>
  <c r="AG55" i="21" s="1"/>
  <c r="AL54" i="21" s="1"/>
  <c r="AE28" i="21"/>
  <c r="AJ28" i="21" s="1"/>
  <c r="AE33" i="21"/>
  <c r="AJ33" i="21" s="1"/>
  <c r="AD42" i="21"/>
  <c r="AI42" i="21" s="1"/>
  <c r="AN41" i="21" s="1"/>
  <c r="AD67" i="21"/>
  <c r="AI67" i="21" s="1"/>
  <c r="AN67" i="21" s="1"/>
  <c r="AD47" i="21"/>
  <c r="AI47" i="21" s="1"/>
  <c r="AN47" i="21" s="1"/>
  <c r="AE23" i="21"/>
  <c r="AJ23" i="21" s="1"/>
  <c r="AE48" i="21"/>
  <c r="AJ48" i="21" s="1"/>
  <c r="AE53" i="21"/>
  <c r="AJ53" i="21" s="1"/>
  <c r="AB35" i="21"/>
  <c r="AG35" i="21" s="1"/>
  <c r="AA49" i="21"/>
  <c r="AF49" i="21" s="1"/>
  <c r="AA24" i="21"/>
  <c r="AF24" i="21" s="1"/>
  <c r="AB53" i="22"/>
  <c r="AG53" i="22" s="1"/>
  <c r="AL52" i="22" s="1"/>
  <c r="AC53" i="22"/>
  <c r="AH53" i="22" s="1"/>
  <c r="AM52" i="22" s="1"/>
  <c r="AD53" i="22"/>
  <c r="AI53" i="22" s="1"/>
  <c r="AA53" i="22"/>
  <c r="AF53" i="22" s="1"/>
  <c r="AC34" i="23"/>
  <c r="AH34" i="23" s="1"/>
  <c r="AB34" i="23"/>
  <c r="AG34" i="23" s="1"/>
  <c r="AE34" i="23"/>
  <c r="AJ34" i="23" s="1"/>
  <c r="J31" i="23" s="1"/>
  <c r="AD34" i="23"/>
  <c r="AI34" i="23" s="1"/>
  <c r="AA48" i="24"/>
  <c r="AF48" i="24" s="1"/>
  <c r="AB48" i="24"/>
  <c r="AG48" i="24" s="1"/>
  <c r="AL48" i="24" s="1"/>
  <c r="AC48" i="24"/>
  <c r="AH48" i="24" s="1"/>
  <c r="AM48" i="24" s="1"/>
  <c r="AD48" i="24"/>
  <c r="AI48" i="24" s="1"/>
  <c r="AN48" i="24" s="1"/>
  <c r="AC29" i="24"/>
  <c r="AH29" i="24" s="1"/>
  <c r="AM28" i="24" s="1"/>
  <c r="AE29" i="24"/>
  <c r="AJ29" i="24" s="1"/>
  <c r="AD29" i="24"/>
  <c r="AI29" i="24" s="1"/>
  <c r="I26" i="24" s="1"/>
  <c r="AE44" i="32"/>
  <c r="AJ44" i="32" s="1"/>
  <c r="AO44" i="32" s="1"/>
  <c r="AB44" i="32"/>
  <c r="AG44" i="32" s="1"/>
  <c r="AD44" i="32"/>
  <c r="AI44" i="32" s="1"/>
  <c r="AN43" i="32" s="1"/>
  <c r="AC44" i="32"/>
  <c r="AH44" i="32" s="1"/>
  <c r="AA44" i="32"/>
  <c r="AF44" i="32" s="1"/>
  <c r="AK44" i="32" s="1"/>
  <c r="G8" i="40"/>
  <c r="AL11" i="40"/>
  <c r="AO12" i="37"/>
  <c r="G30" i="22"/>
  <c r="AL33" i="22"/>
  <c r="AA50" i="20"/>
  <c r="AF50" i="20" s="1"/>
  <c r="AC50" i="20"/>
  <c r="AH50" i="20" s="1"/>
  <c r="AM50" i="20" s="1"/>
  <c r="AE50" i="20"/>
  <c r="AJ50" i="20" s="1"/>
  <c r="AB50" i="20"/>
  <c r="AG50" i="20" s="1"/>
  <c r="AL49" i="20" s="1"/>
  <c r="AD50" i="20"/>
  <c r="AI50" i="20" s="1"/>
  <c r="AN50" i="20" s="1"/>
  <c r="AL51" i="37"/>
  <c r="G15" i="32"/>
  <c r="AL33" i="42"/>
  <c r="AO49" i="40"/>
  <c r="AL22" i="39"/>
  <c r="AM12" i="38"/>
  <c r="H9" i="38"/>
  <c r="I11" i="33"/>
  <c r="AO31" i="21"/>
  <c r="J28" i="21"/>
  <c r="AK22" i="39"/>
  <c r="F19" i="39"/>
  <c r="AN43" i="39"/>
  <c r="AC62" i="24"/>
  <c r="AH62" i="24" s="1"/>
  <c r="AB62" i="24"/>
  <c r="AG62" i="24" s="1"/>
  <c r="AA62" i="24"/>
  <c r="AF62" i="24" s="1"/>
  <c r="AK62" i="24" s="1"/>
  <c r="AD62" i="24"/>
  <c r="AI62" i="24" s="1"/>
  <c r="AE62" i="24"/>
  <c r="AJ62" i="24" s="1"/>
  <c r="AO30" i="33"/>
  <c r="G31" i="42"/>
  <c r="AD42" i="44"/>
  <c r="AI42" i="44" s="1"/>
  <c r="AN41" i="44" s="1"/>
  <c r="AK52" i="44"/>
  <c r="H13" i="42"/>
  <c r="AM15" i="42"/>
  <c r="F36" i="41"/>
  <c r="AK38" i="41"/>
  <c r="AM23" i="39"/>
  <c r="J29" i="39"/>
  <c r="AO32" i="39"/>
  <c r="AO14" i="38"/>
  <c r="J12" i="38"/>
  <c r="AL37" i="37"/>
  <c r="AL38" i="37"/>
  <c r="AN23" i="35"/>
  <c r="F33" i="36"/>
  <c r="AK36" i="36"/>
  <c r="AO55" i="32"/>
  <c r="AO56" i="32"/>
  <c r="H32" i="33"/>
  <c r="J29" i="21"/>
  <c r="AL21" i="42"/>
  <c r="G18" i="42"/>
  <c r="AD41" i="19"/>
  <c r="AI41" i="19" s="1"/>
  <c r="AN40" i="19" s="1"/>
  <c r="AB41" i="19"/>
  <c r="AG41" i="19" s="1"/>
  <c r="AL41" i="19" s="1"/>
  <c r="AB48" i="20"/>
  <c r="AG48" i="20" s="1"/>
  <c r="AD48" i="20"/>
  <c r="AI48" i="20" s="1"/>
  <c r="J30" i="38"/>
  <c r="AO33" i="38"/>
  <c r="AK53" i="37"/>
  <c r="J14" i="20"/>
  <c r="H25" i="24"/>
  <c r="H11" i="40"/>
  <c r="AO36" i="38"/>
  <c r="I16" i="44"/>
  <c r="AN19" i="44"/>
  <c r="AL47" i="44"/>
  <c r="AA39" i="44"/>
  <c r="AF39" i="44" s="1"/>
  <c r="AL13" i="39"/>
  <c r="G10" i="39"/>
  <c r="AL12" i="39"/>
  <c r="AK19" i="39"/>
  <c r="F16" i="39"/>
  <c r="AN40" i="37"/>
  <c r="AK20" i="35"/>
  <c r="G34" i="34"/>
  <c r="AL37" i="34"/>
  <c r="H16" i="36"/>
  <c r="AM19" i="36"/>
  <c r="AO56" i="37"/>
  <c r="AB35" i="23"/>
  <c r="AG35" i="23" s="1"/>
  <c r="G32" i="23" s="1"/>
  <c r="G28" i="44"/>
  <c r="AL31" i="44"/>
  <c r="H31" i="37"/>
  <c r="AM34" i="37"/>
  <c r="AD30" i="19"/>
  <c r="AI30" i="19" s="1"/>
  <c r="AN30" i="19" s="1"/>
  <c r="AE30" i="19"/>
  <c r="AJ30" i="19" s="1"/>
  <c r="J27" i="19" s="1"/>
  <c r="AA30" i="19"/>
  <c r="AF30" i="19" s="1"/>
  <c r="F27" i="19" s="1"/>
  <c r="AC30" i="19"/>
  <c r="AH30" i="19" s="1"/>
  <c r="H27" i="19" s="1"/>
  <c r="AK32" i="20"/>
  <c r="AK32" i="37"/>
  <c r="AN52" i="42"/>
  <c r="AN51" i="42"/>
  <c r="G27" i="39"/>
  <c r="AL29" i="39"/>
  <c r="AK25" i="38"/>
  <c r="AM40" i="37"/>
  <c r="AL23" i="35"/>
  <c r="G20" i="35"/>
  <c r="AL51" i="21"/>
  <c r="AN46" i="21"/>
  <c r="I28" i="21"/>
  <c r="AE58" i="44"/>
  <c r="AJ58" i="44" s="1"/>
  <c r="AO57" i="44" s="1"/>
  <c r="AN13" i="41"/>
  <c r="AO18" i="40"/>
  <c r="J15" i="40"/>
  <c r="AK35" i="39"/>
  <c r="G25" i="38"/>
  <c r="AL28" i="38"/>
  <c r="I11" i="32"/>
  <c r="AN14" i="32"/>
  <c r="G18" i="22"/>
  <c r="AL21" i="22"/>
  <c r="AM29" i="38"/>
  <c r="AN50" i="32"/>
  <c r="H6" i="33"/>
  <c r="AD52" i="33"/>
  <c r="AI52" i="33" s="1"/>
  <c r="AN52" i="33" s="1"/>
  <c r="AB52" i="33"/>
  <c r="AG52" i="33" s="1"/>
  <c r="AE52" i="33"/>
  <c r="AJ52" i="33" s="1"/>
  <c r="AO51" i="33" s="1"/>
  <c r="AE16" i="34"/>
  <c r="AJ16" i="34" s="1"/>
  <c r="AC16" i="34"/>
  <c r="AH16" i="34" s="1"/>
  <c r="AA16" i="34"/>
  <c r="AF16" i="34" s="1"/>
  <c r="AA24" i="34"/>
  <c r="AF24" i="34" s="1"/>
  <c r="F21" i="34" s="1"/>
  <c r="AB30" i="34"/>
  <c r="AG30" i="34" s="1"/>
  <c r="AE28" i="34"/>
  <c r="AJ28" i="34" s="1"/>
  <c r="AE18" i="34"/>
  <c r="AJ18" i="34" s="1"/>
  <c r="AC46" i="34"/>
  <c r="AH46" i="34" s="1"/>
  <c r="AC56" i="34"/>
  <c r="AH56" i="34" s="1"/>
  <c r="AM55" i="34" s="1"/>
  <c r="AD52" i="34"/>
  <c r="AI52" i="34" s="1"/>
  <c r="AA29" i="34"/>
  <c r="AF29" i="34" s="1"/>
  <c r="AK28" i="34" s="1"/>
  <c r="AE23" i="34"/>
  <c r="AJ23" i="34" s="1"/>
  <c r="AO23" i="34" s="1"/>
  <c r="AC51" i="34"/>
  <c r="AH51" i="34" s="1"/>
  <c r="AM50" i="34" s="1"/>
  <c r="AD57" i="34"/>
  <c r="AI57" i="34" s="1"/>
  <c r="AC31" i="34"/>
  <c r="AH31" i="34" s="1"/>
  <c r="AC57" i="35"/>
  <c r="AH57" i="35" s="1"/>
  <c r="AB57" i="35"/>
  <c r="AG57" i="35" s="1"/>
  <c r="AL57" i="35" s="1"/>
  <c r="AD57" i="35"/>
  <c r="AI57" i="35" s="1"/>
  <c r="AN56" i="35" s="1"/>
  <c r="AN33" i="40"/>
  <c r="AO42" i="39"/>
  <c r="AN38" i="40"/>
  <c r="AN50" i="37"/>
  <c r="AL54" i="37"/>
  <c r="AN53" i="37"/>
  <c r="H24" i="42"/>
  <c r="AM27" i="42"/>
  <c r="H27" i="23"/>
  <c r="AB27" i="33"/>
  <c r="AG27" i="33" s="1"/>
  <c r="AD27" i="33"/>
  <c r="AI27" i="33" s="1"/>
  <c r="AN26" i="33" s="1"/>
  <c r="AA27" i="33"/>
  <c r="AF27" i="33" s="1"/>
  <c r="F24" i="33" s="1"/>
  <c r="AA34" i="33"/>
  <c r="AF34" i="33" s="1"/>
  <c r="AC51" i="33"/>
  <c r="AH51" i="33" s="1"/>
  <c r="AM50" i="33" s="1"/>
  <c r="AC31" i="33"/>
  <c r="AH31" i="33" s="1"/>
  <c r="AC46" i="33"/>
  <c r="AH46" i="33" s="1"/>
  <c r="AM45" i="33" s="1"/>
  <c r="AE38" i="33"/>
  <c r="AJ38" i="33" s="1"/>
  <c r="J35" i="33" s="1"/>
  <c r="I23" i="34"/>
  <c r="AL41" i="44"/>
  <c r="AM22" i="42"/>
  <c r="H20" i="42"/>
  <c r="AA64" i="20"/>
  <c r="AF64" i="20" s="1"/>
  <c r="AB64" i="20"/>
  <c r="AG64" i="20" s="1"/>
  <c r="AD64" i="20"/>
  <c r="AI64" i="20" s="1"/>
  <c r="AE64" i="20"/>
  <c r="AJ64" i="20" s="1"/>
  <c r="AD25" i="20"/>
  <c r="AI25" i="20" s="1"/>
  <c r="AN25" i="20" s="1"/>
  <c r="AA25" i="20"/>
  <c r="AF25" i="20" s="1"/>
  <c r="AE25" i="20"/>
  <c r="AJ25" i="20" s="1"/>
  <c r="J22" i="20" s="1"/>
  <c r="AC25" i="20"/>
  <c r="AH25" i="20" s="1"/>
  <c r="H22" i="20" s="1"/>
  <c r="AA51" i="23"/>
  <c r="AF51" i="23" s="1"/>
  <c r="AD51" i="23"/>
  <c r="AI51" i="23" s="1"/>
  <c r="AN50" i="23" s="1"/>
  <c r="AE51" i="23"/>
  <c r="AJ51" i="23" s="1"/>
  <c r="AB51" i="23"/>
  <c r="AG51" i="23" s="1"/>
  <c r="AC33" i="23"/>
  <c r="AH33" i="23" s="1"/>
  <c r="H30" i="23" s="1"/>
  <c r="AB33" i="23"/>
  <c r="AG33" i="23" s="1"/>
  <c r="AA33" i="23"/>
  <c r="AF33" i="23" s="1"/>
  <c r="F30" i="23" s="1"/>
  <c r="F20" i="23"/>
  <c r="AE16" i="24"/>
  <c r="AJ16" i="24" s="1"/>
  <c r="AA16" i="24"/>
  <c r="AF16" i="24" s="1"/>
  <c r="F13" i="24" s="1"/>
  <c r="AA39" i="24"/>
  <c r="AF39" i="24" s="1"/>
  <c r="F36" i="24" s="1"/>
  <c r="AE43" i="24"/>
  <c r="AJ43" i="24" s="1"/>
  <c r="AB55" i="24"/>
  <c r="AG55" i="24" s="1"/>
  <c r="AE58" i="24"/>
  <c r="AJ58" i="24" s="1"/>
  <c r="AO58" i="24" s="1"/>
  <c r="AE33" i="24"/>
  <c r="AJ33" i="24" s="1"/>
  <c r="J30" i="24" s="1"/>
  <c r="AB25" i="24"/>
  <c r="AG25" i="24" s="1"/>
  <c r="AL25" i="24" s="1"/>
  <c r="AA49" i="24"/>
  <c r="AF49" i="24" s="1"/>
  <c r="AA19" i="24"/>
  <c r="AF19" i="24" s="1"/>
  <c r="AD57" i="24"/>
  <c r="AI57" i="24" s="1"/>
  <c r="AN57" i="24" s="1"/>
  <c r="AC51" i="24"/>
  <c r="AH51" i="24" s="1"/>
  <c r="AM51" i="24" s="1"/>
  <c r="AC36" i="24"/>
  <c r="AH36" i="24" s="1"/>
  <c r="AD17" i="24"/>
  <c r="AI17" i="24" s="1"/>
  <c r="AD32" i="24"/>
  <c r="AI32" i="24" s="1"/>
  <c r="AB40" i="24"/>
  <c r="AG40" i="24" s="1"/>
  <c r="AB30" i="24"/>
  <c r="AG30" i="24" s="1"/>
  <c r="G27" i="24" s="1"/>
  <c r="AD47" i="24"/>
  <c r="AI47" i="24" s="1"/>
  <c r="AE68" i="24"/>
  <c r="AJ68" i="24" s="1"/>
  <c r="AO68" i="24" s="1"/>
  <c r="AC21" i="24"/>
  <c r="AH21" i="24" s="1"/>
  <c r="AC61" i="24"/>
  <c r="AH61" i="24" s="1"/>
  <c r="AC56" i="24"/>
  <c r="AH56" i="24" s="1"/>
  <c r="AC16" i="24"/>
  <c r="AH16" i="24" s="1"/>
  <c r="AA54" i="24"/>
  <c r="AF54" i="24" s="1"/>
  <c r="AK54" i="24" s="1"/>
  <c r="AC26" i="24"/>
  <c r="AH26" i="24" s="1"/>
  <c r="AB16" i="24"/>
  <c r="AG16" i="24" s="1"/>
  <c r="AL15" i="24" s="1"/>
  <c r="AK27" i="41"/>
  <c r="AO45" i="42"/>
  <c r="AO44" i="42"/>
  <c r="AN20" i="40"/>
  <c r="AN19" i="40"/>
  <c r="AL14" i="38"/>
  <c r="AN36" i="39"/>
  <c r="I33" i="39"/>
  <c r="AM49" i="38"/>
  <c r="AL58" i="34"/>
  <c r="AN14" i="21"/>
  <c r="AB58" i="19"/>
  <c r="AG58" i="19" s="1"/>
  <c r="AC58" i="19"/>
  <c r="AH58" i="19" s="1"/>
  <c r="AA58" i="19"/>
  <c r="AF58" i="19" s="1"/>
  <c r="AD58" i="19"/>
  <c r="AI58" i="19" s="1"/>
  <c r="AD19" i="19"/>
  <c r="AI19" i="19" s="1"/>
  <c r="AE19" i="19"/>
  <c r="AJ19" i="19" s="1"/>
  <c r="AC19" i="19"/>
  <c r="AH19" i="19" s="1"/>
  <c r="AM18" i="19" s="1"/>
  <c r="AB19" i="19"/>
  <c r="AG19" i="19" s="1"/>
  <c r="AB62" i="20"/>
  <c r="AG62" i="20" s="1"/>
  <c r="AA62" i="20"/>
  <c r="AF62" i="20" s="1"/>
  <c r="AK62" i="20" s="1"/>
  <c r="AC62" i="20"/>
  <c r="AH62" i="20" s="1"/>
  <c r="AE62" i="20"/>
  <c r="AJ62" i="20" s="1"/>
  <c r="AD62" i="20"/>
  <c r="AI62" i="20" s="1"/>
  <c r="AA24" i="20"/>
  <c r="AF24" i="20" s="1"/>
  <c r="AE24" i="20"/>
  <c r="AJ24" i="20" s="1"/>
  <c r="AE33" i="22"/>
  <c r="AJ33" i="22" s="1"/>
  <c r="AD57" i="22"/>
  <c r="AI57" i="22" s="1"/>
  <c r="AB40" i="22"/>
  <c r="AG40" i="22" s="1"/>
  <c r="AB55" i="22"/>
  <c r="AG55" i="22" s="1"/>
  <c r="AD22" i="22"/>
  <c r="AI22" i="22" s="1"/>
  <c r="AC13" i="22"/>
  <c r="AH13" i="22" s="1"/>
  <c r="AM12" i="22" s="1"/>
  <c r="AD42" i="22"/>
  <c r="AI42" i="22" s="1"/>
  <c r="AA13" i="22"/>
  <c r="AF13" i="22" s="1"/>
  <c r="AA44" i="22"/>
  <c r="AF44" i="22" s="1"/>
  <c r="AC56" i="22"/>
  <c r="AH56" i="22" s="1"/>
  <c r="AD32" i="22"/>
  <c r="AI32" i="22" s="1"/>
  <c r="AB13" i="22"/>
  <c r="AG13" i="22" s="1"/>
  <c r="AC41" i="22"/>
  <c r="AH41" i="22" s="1"/>
  <c r="AM41" i="22" s="1"/>
  <c r="AC31" i="22"/>
  <c r="AH31" i="22" s="1"/>
  <c r="AM31" i="22" s="1"/>
  <c r="AA49" i="22"/>
  <c r="AF49" i="22" s="1"/>
  <c r="AK49" i="22" s="1"/>
  <c r="AB50" i="22"/>
  <c r="AG50" i="22" s="1"/>
  <c r="AL49" i="22" s="1"/>
  <c r="AE38" i="22"/>
  <c r="AJ38" i="22" s="1"/>
  <c r="AE58" i="22"/>
  <c r="AJ58" i="22" s="1"/>
  <c r="AA39" i="22"/>
  <c r="AF39" i="22" s="1"/>
  <c r="AD17" i="22"/>
  <c r="AI17" i="22" s="1"/>
  <c r="AB35" i="22"/>
  <c r="AG35" i="22" s="1"/>
  <c r="AL35" i="22" s="1"/>
  <c r="AD52" i="22"/>
  <c r="AI52" i="22" s="1"/>
  <c r="AN51" i="22" s="1"/>
  <c r="AB20" i="22"/>
  <c r="AG20" i="22" s="1"/>
  <c r="AE18" i="22"/>
  <c r="AJ18" i="22" s="1"/>
  <c r="AB25" i="22"/>
  <c r="AG25" i="22" s="1"/>
  <c r="AD13" i="22"/>
  <c r="AI13" i="22" s="1"/>
  <c r="I10" i="22" s="1"/>
  <c r="AC46" i="22"/>
  <c r="AH46" i="22" s="1"/>
  <c r="AM45" i="22" s="1"/>
  <c r="F33" i="23"/>
  <c r="G33" i="23"/>
  <c r="J33" i="23"/>
  <c r="AK28" i="41"/>
  <c r="H15" i="44"/>
  <c r="AM17" i="44"/>
  <c r="AN43" i="44"/>
  <c r="AO32" i="42"/>
  <c r="AM21" i="40"/>
  <c r="H12" i="39"/>
  <c r="AM15" i="39"/>
  <c r="AL43" i="36"/>
  <c r="AL44" i="36"/>
  <c r="AN46" i="32"/>
  <c r="AO56" i="33"/>
  <c r="AM48" i="23"/>
  <c r="AC29" i="22"/>
  <c r="AH29" i="22" s="1"/>
  <c r="AB29" i="22"/>
  <c r="AG29" i="22" s="1"/>
  <c r="AA29" i="22"/>
  <c r="AF29" i="22" s="1"/>
  <c r="AD29" i="22"/>
  <c r="AI29" i="22" s="1"/>
  <c r="AD41" i="38"/>
  <c r="AI41" i="38" s="1"/>
  <c r="AB41" i="38"/>
  <c r="AG41" i="38" s="1"/>
  <c r="AE41" i="38"/>
  <c r="AJ41" i="38" s="1"/>
  <c r="AO40" i="38" s="1"/>
  <c r="AA41" i="38"/>
  <c r="AF41" i="38" s="1"/>
  <c r="AK41" i="38" s="1"/>
  <c r="AC41" i="38"/>
  <c r="AH41" i="38" s="1"/>
  <c r="F32" i="39"/>
  <c r="AB66" i="44"/>
  <c r="AG66" i="44" s="1"/>
  <c r="AD66" i="44"/>
  <c r="AI66" i="44" s="1"/>
  <c r="AA66" i="44"/>
  <c r="AF66" i="44" s="1"/>
  <c r="AK66" i="44" s="1"/>
  <c r="AC66" i="44"/>
  <c r="AH66" i="44" s="1"/>
  <c r="AM65" i="44" s="1"/>
  <c r="AE66" i="44"/>
  <c r="AJ66" i="44" s="1"/>
  <c r="AN48" i="44"/>
  <c r="AL49" i="38"/>
  <c r="AL48" i="34"/>
  <c r="G26" i="35"/>
  <c r="AK55" i="20"/>
  <c r="AA67" i="36"/>
  <c r="AF67" i="36" s="1"/>
  <c r="AB67" i="36"/>
  <c r="AG67" i="36" s="1"/>
  <c r="AD67" i="36"/>
  <c r="AI67" i="36" s="1"/>
  <c r="AE67" i="36"/>
  <c r="AJ67" i="36" s="1"/>
  <c r="AA38" i="36"/>
  <c r="AF38" i="36" s="1"/>
  <c r="AE38" i="36"/>
  <c r="AJ38" i="36" s="1"/>
  <c r="AD38" i="36"/>
  <c r="AI38" i="36" s="1"/>
  <c r="AC38" i="36"/>
  <c r="AH38" i="36" s="1"/>
  <c r="AE21" i="36"/>
  <c r="AJ21" i="36" s="1"/>
  <c r="J18" i="36" s="1"/>
  <c r="AA21" i="36"/>
  <c r="AF21" i="36" s="1"/>
  <c r="AD32" i="36"/>
  <c r="AI32" i="36" s="1"/>
  <c r="AB21" i="36"/>
  <c r="AG21" i="36" s="1"/>
  <c r="AD37" i="36"/>
  <c r="AI37" i="36" s="1"/>
  <c r="AA39" i="36"/>
  <c r="AF39" i="36" s="1"/>
  <c r="AB50" i="36"/>
  <c r="AG50" i="36" s="1"/>
  <c r="AC41" i="36"/>
  <c r="AH41" i="36" s="1"/>
  <c r="AB25" i="36"/>
  <c r="AG25" i="36" s="1"/>
  <c r="AE58" i="36"/>
  <c r="AJ58" i="36" s="1"/>
  <c r="AE48" i="36"/>
  <c r="AJ48" i="36" s="1"/>
  <c r="AA24" i="36"/>
  <c r="AF24" i="36" s="1"/>
  <c r="AB35" i="36"/>
  <c r="AG35" i="36" s="1"/>
  <c r="AB30" i="36"/>
  <c r="AG30" i="36" s="1"/>
  <c r="AC36" i="36"/>
  <c r="AH36" i="36" s="1"/>
  <c r="AA29" i="36"/>
  <c r="AF29" i="36" s="1"/>
  <c r="AK28" i="36" s="1"/>
  <c r="AE28" i="36"/>
  <c r="AJ28" i="36" s="1"/>
  <c r="AA44" i="36"/>
  <c r="AF44" i="36" s="1"/>
  <c r="AB40" i="36"/>
  <c r="AG40" i="36" s="1"/>
  <c r="AD27" i="36"/>
  <c r="AI27" i="36" s="1"/>
  <c r="AD21" i="36"/>
  <c r="AI21" i="36" s="1"/>
  <c r="AD57" i="36"/>
  <c r="AI57" i="36" s="1"/>
  <c r="AN56" i="36" s="1"/>
  <c r="AA34" i="36"/>
  <c r="AF34" i="36" s="1"/>
  <c r="AC56" i="36"/>
  <c r="AH56" i="36" s="1"/>
  <c r="AE23" i="36"/>
  <c r="AJ23" i="36" s="1"/>
  <c r="J20" i="36" s="1"/>
  <c r="AA54" i="36"/>
  <c r="AF54" i="36" s="1"/>
  <c r="AK54" i="36" s="1"/>
  <c r="AD52" i="36"/>
  <c r="AI52" i="36" s="1"/>
  <c r="AN52" i="36" s="1"/>
  <c r="AC46" i="36"/>
  <c r="AH46" i="36" s="1"/>
  <c r="AA68" i="38"/>
  <c r="AF68" i="38" s="1"/>
  <c r="AK68" i="38" s="1"/>
  <c r="AB68" i="38"/>
  <c r="AG68" i="38" s="1"/>
  <c r="AL68" i="38" s="1"/>
  <c r="AE68" i="38"/>
  <c r="AJ68" i="38" s="1"/>
  <c r="AD68" i="38"/>
  <c r="AI68" i="38" s="1"/>
  <c r="AN68" i="38" s="1"/>
  <c r="AC68" i="38"/>
  <c r="AH68" i="38" s="1"/>
  <c r="AM68" i="38" s="1"/>
  <c r="AC40" i="38"/>
  <c r="AH40" i="38" s="1"/>
  <c r="AA40" i="38"/>
  <c r="AF40" i="38" s="1"/>
  <c r="AC40" i="41"/>
  <c r="AH40" i="41" s="1"/>
  <c r="AC51" i="41"/>
  <c r="AH51" i="41" s="1"/>
  <c r="AD57" i="41"/>
  <c r="AI57" i="41" s="1"/>
  <c r="AN57" i="41" s="1"/>
  <c r="AO25" i="40"/>
  <c r="AL48" i="41"/>
  <c r="AO29" i="41"/>
  <c r="J36" i="40"/>
  <c r="AK17" i="34"/>
  <c r="AN34" i="34"/>
  <c r="AK31" i="34"/>
  <c r="AC55" i="19"/>
  <c r="AH55" i="19" s="1"/>
  <c r="AE55" i="19"/>
  <c r="AJ55" i="19" s="1"/>
  <c r="AO54" i="19" s="1"/>
  <c r="AA55" i="19"/>
  <c r="AF55" i="19" s="1"/>
  <c r="AD55" i="19"/>
  <c r="AI55" i="19" s="1"/>
  <c r="AN55" i="19" s="1"/>
  <c r="AE28" i="22"/>
  <c r="AJ28" i="22" s="1"/>
  <c r="AD28" i="22"/>
  <c r="AI28" i="22" s="1"/>
  <c r="AA28" i="22"/>
  <c r="AF28" i="22" s="1"/>
  <c r="AB28" i="22"/>
  <c r="AG28" i="22" s="1"/>
  <c r="AC28" i="22"/>
  <c r="AH28" i="22" s="1"/>
  <c r="AE31" i="23"/>
  <c r="AJ31" i="23" s="1"/>
  <c r="J28" i="23" s="1"/>
  <c r="AA31" i="23"/>
  <c r="AF31" i="23" s="1"/>
  <c r="AD31" i="23"/>
  <c r="AI31" i="23" s="1"/>
  <c r="AB31" i="23"/>
  <c r="AG31" i="23" s="1"/>
  <c r="G28" i="23" s="1"/>
  <c r="AD34" i="24"/>
  <c r="AI34" i="24" s="1"/>
  <c r="AC34" i="24"/>
  <c r="AH34" i="24" s="1"/>
  <c r="AE49" i="35"/>
  <c r="AJ49" i="35" s="1"/>
  <c r="AO49" i="35" s="1"/>
  <c r="AB49" i="35"/>
  <c r="AG49" i="35" s="1"/>
  <c r="AL48" i="35" s="1"/>
  <c r="AA49" i="35"/>
  <c r="AF49" i="35" s="1"/>
  <c r="AC49" i="35"/>
  <c r="AH49" i="35" s="1"/>
  <c r="AD49" i="35"/>
  <c r="AI49" i="35" s="1"/>
  <c r="AC64" i="20"/>
  <c r="AH64" i="20" s="1"/>
  <c r="AM63" i="20" s="1"/>
  <c r="AL40" i="41"/>
  <c r="AM33" i="35"/>
  <c r="H30" i="35"/>
  <c r="AL19" i="20"/>
  <c r="F15" i="23"/>
  <c r="AD36" i="22"/>
  <c r="AI36" i="22" s="1"/>
  <c r="AA36" i="22"/>
  <c r="AF36" i="22" s="1"/>
  <c r="AE36" i="22"/>
  <c r="AJ36" i="22" s="1"/>
  <c r="AC36" i="22"/>
  <c r="AH36" i="22" s="1"/>
  <c r="H33" i="22" s="1"/>
  <c r="AK21" i="37"/>
  <c r="AM39" i="32"/>
  <c r="AL26" i="42"/>
  <c r="G23" i="42"/>
  <c r="AC57" i="19"/>
  <c r="AH57" i="19" s="1"/>
  <c r="AA57" i="19"/>
  <c r="AF57" i="19" s="1"/>
  <c r="AA47" i="20"/>
  <c r="AF47" i="20" s="1"/>
  <c r="AC47" i="20"/>
  <c r="AH47" i="20" s="1"/>
  <c r="AD19" i="23"/>
  <c r="AI19" i="23" s="1"/>
  <c r="AC19" i="23"/>
  <c r="AH19" i="23" s="1"/>
  <c r="AA19" i="23"/>
  <c r="AF19" i="23" s="1"/>
  <c r="AE19" i="23"/>
  <c r="AJ19" i="23" s="1"/>
  <c r="AO19" i="23" s="1"/>
  <c r="AB19" i="23"/>
  <c r="AG19" i="23" s="1"/>
  <c r="AC61" i="33"/>
  <c r="AH61" i="33" s="1"/>
  <c r="AE21" i="34"/>
  <c r="AJ21" i="34" s="1"/>
  <c r="AO21" i="34" s="1"/>
  <c r="AC21" i="34"/>
  <c r="AH21" i="34" s="1"/>
  <c r="AA21" i="34"/>
  <c r="AF21" i="34" s="1"/>
  <c r="AK21" i="34" s="1"/>
  <c r="AB21" i="34"/>
  <c r="AG21" i="34" s="1"/>
  <c r="AL21" i="34" s="1"/>
  <c r="AK9" i="24"/>
  <c r="AK55" i="24"/>
  <c r="AK33" i="20"/>
  <c r="AE37" i="19"/>
  <c r="AJ37" i="19" s="1"/>
  <c r="J34" i="19" s="1"/>
  <c r="AC37" i="19"/>
  <c r="AH37" i="19" s="1"/>
  <c r="AM37" i="19" s="1"/>
  <c r="AD62" i="22"/>
  <c r="AI62" i="22" s="1"/>
  <c r="AN61" i="22" s="1"/>
  <c r="AE58" i="33"/>
  <c r="AJ58" i="33" s="1"/>
  <c r="AC36" i="35"/>
  <c r="AH36" i="35" s="1"/>
  <c r="AD36" i="35"/>
  <c r="AI36" i="35" s="1"/>
  <c r="AA36" i="35"/>
  <c r="AF36" i="35" s="1"/>
  <c r="AN45" i="37"/>
  <c r="AN39" i="37"/>
  <c r="AK42" i="35"/>
  <c r="AK51" i="21"/>
  <c r="AL21" i="23"/>
  <c r="G18" i="23"/>
  <c r="AC11" i="35"/>
  <c r="AH11" i="35" s="1"/>
  <c r="H8" i="35" s="1"/>
  <c r="AB11" i="35"/>
  <c r="AG11" i="35" s="1"/>
  <c r="AB25" i="35"/>
  <c r="AG25" i="35" s="1"/>
  <c r="AE48" i="35"/>
  <c r="AJ48" i="35" s="1"/>
  <c r="AB55" i="35"/>
  <c r="AG55" i="35" s="1"/>
  <c r="AA29" i="35"/>
  <c r="AF29" i="35" s="1"/>
  <c r="AA14" i="35"/>
  <c r="AF14" i="35" s="1"/>
  <c r="AB35" i="35"/>
  <c r="AG35" i="35" s="1"/>
  <c r="AE38" i="35"/>
  <c r="AJ38" i="35" s="1"/>
  <c r="AE28" i="35"/>
  <c r="AJ28" i="35" s="1"/>
  <c r="AA24" i="35"/>
  <c r="AF24" i="35" s="1"/>
  <c r="AK23" i="35" s="1"/>
  <c r="AE43" i="35"/>
  <c r="AJ43" i="35" s="1"/>
  <c r="AO43" i="35" s="1"/>
  <c r="AC21" i="35"/>
  <c r="AH21" i="35" s="1"/>
  <c r="AC51" i="35"/>
  <c r="AH51" i="35" s="1"/>
  <c r="AB20" i="35"/>
  <c r="AG20" i="35" s="1"/>
  <c r="AD17" i="35"/>
  <c r="AI17" i="35" s="1"/>
  <c r="I14" i="35" s="1"/>
  <c r="AC46" i="35"/>
  <c r="AH46" i="35" s="1"/>
  <c r="AC65" i="36"/>
  <c r="AH65" i="36" s="1"/>
  <c r="AA65" i="36"/>
  <c r="AF65" i="36" s="1"/>
  <c r="AB65" i="36"/>
  <c r="AG65" i="36" s="1"/>
  <c r="AD65" i="36"/>
  <c r="AI65" i="36" s="1"/>
  <c r="AE65" i="36"/>
  <c r="AJ65" i="36" s="1"/>
  <c r="AB49" i="36"/>
  <c r="AG49" i="36" s="1"/>
  <c r="AL48" i="36" s="1"/>
  <c r="AE49" i="36"/>
  <c r="AJ49" i="36" s="1"/>
  <c r="AC49" i="36"/>
  <c r="AH49" i="36" s="1"/>
  <c r="AM48" i="36" s="1"/>
  <c r="AB66" i="38"/>
  <c r="AG66" i="38" s="1"/>
  <c r="AA66" i="38"/>
  <c r="AF66" i="38" s="1"/>
  <c r="AD66" i="38"/>
  <c r="AI66" i="38" s="1"/>
  <c r="AE66" i="38"/>
  <c r="AJ66" i="38" s="1"/>
  <c r="AC66" i="38"/>
  <c r="AH66" i="38" s="1"/>
  <c r="AM58" i="39"/>
  <c r="AE68" i="41"/>
  <c r="AJ68" i="41" s="1"/>
  <c r="AO57" i="40"/>
  <c r="AO47" i="37"/>
  <c r="AM37" i="37"/>
  <c r="AM33" i="22"/>
  <c r="AM11" i="23"/>
  <c r="AB52" i="32"/>
  <c r="AG52" i="32" s="1"/>
  <c r="AE52" i="32"/>
  <c r="AJ52" i="32" s="1"/>
  <c r="AC52" i="32"/>
  <c r="AH52" i="32" s="1"/>
  <c r="AD52" i="32"/>
  <c r="AI52" i="32" s="1"/>
  <c r="AA43" i="34"/>
  <c r="AF43" i="34" s="1"/>
  <c r="AK42" i="34" s="1"/>
  <c r="AE43" i="34"/>
  <c r="AJ43" i="34" s="1"/>
  <c r="AO42" i="34" s="1"/>
  <c r="AB10" i="34"/>
  <c r="AG10" i="34" s="1"/>
  <c r="AL10" i="34" s="1"/>
  <c r="AA10" i="34"/>
  <c r="AF10" i="34" s="1"/>
  <c r="AE10" i="34"/>
  <c r="AJ10" i="34" s="1"/>
  <c r="AD61" i="35"/>
  <c r="AI61" i="35" s="1"/>
  <c r="AA61" i="35"/>
  <c r="AF61" i="35" s="1"/>
  <c r="AK60" i="35" s="1"/>
  <c r="AC61" i="35"/>
  <c r="AH61" i="35" s="1"/>
  <c r="AE61" i="35"/>
  <c r="AJ61" i="35" s="1"/>
  <c r="AB61" i="35"/>
  <c r="AG61" i="35" s="1"/>
  <c r="AE63" i="36"/>
  <c r="AJ63" i="36" s="1"/>
  <c r="AB63" i="36"/>
  <c r="AG63" i="36" s="1"/>
  <c r="AC63" i="36"/>
  <c r="AH63" i="36" s="1"/>
  <c r="AM63" i="36" s="1"/>
  <c r="AD63" i="36"/>
  <c r="AI63" i="36" s="1"/>
  <c r="AA63" i="36"/>
  <c r="AF63" i="36" s="1"/>
  <c r="AN48" i="39"/>
  <c r="AK47" i="37"/>
  <c r="AO51" i="37"/>
  <c r="AM49" i="34"/>
  <c r="F27" i="34"/>
  <c r="AK30" i="34"/>
  <c r="AK55" i="33"/>
  <c r="AO40" i="23"/>
  <c r="AO39" i="23"/>
  <c r="AN49" i="23"/>
  <c r="H29" i="34"/>
  <c r="AK17" i="41"/>
  <c r="AC38" i="20"/>
  <c r="AH38" i="20" s="1"/>
  <c r="H35" i="20" s="1"/>
  <c r="AB38" i="20"/>
  <c r="AG38" i="20" s="1"/>
  <c r="AA38" i="20"/>
  <c r="AF38" i="20" s="1"/>
  <c r="F35" i="20" s="1"/>
  <c r="AB21" i="33"/>
  <c r="AG21" i="33" s="1"/>
  <c r="G18" i="33" s="1"/>
  <c r="AA44" i="33"/>
  <c r="AF44" i="33" s="1"/>
  <c r="AK43" i="33" s="1"/>
  <c r="AE48" i="33"/>
  <c r="AJ48" i="33" s="1"/>
  <c r="AO48" i="33" s="1"/>
  <c r="AA21" i="33"/>
  <c r="AF21" i="33" s="1"/>
  <c r="AB30" i="33"/>
  <c r="AG30" i="33" s="1"/>
  <c r="AD57" i="33"/>
  <c r="AI57" i="33" s="1"/>
  <c r="AN56" i="33" s="1"/>
  <c r="AE21" i="33"/>
  <c r="AJ21" i="33" s="1"/>
  <c r="AB35" i="33"/>
  <c r="AG35" i="33" s="1"/>
  <c r="AB25" i="33"/>
  <c r="AG25" i="33" s="1"/>
  <c r="G22" i="33" s="1"/>
  <c r="AC26" i="33"/>
  <c r="AH26" i="33" s="1"/>
  <c r="AA49" i="33"/>
  <c r="AF49" i="33" s="1"/>
  <c r="AB55" i="33"/>
  <c r="AG55" i="33" s="1"/>
  <c r="AL55" i="33" s="1"/>
  <c r="AE43" i="33"/>
  <c r="AJ43" i="33" s="1"/>
  <c r="AB45" i="33"/>
  <c r="AG45" i="33" s="1"/>
  <c r="AL44" i="33" s="1"/>
  <c r="AD47" i="33"/>
  <c r="AI47" i="33" s="1"/>
  <c r="AD67" i="34"/>
  <c r="AI67" i="34" s="1"/>
  <c r="AC26" i="34"/>
  <c r="AH26" i="34" s="1"/>
  <c r="AE58" i="34"/>
  <c r="AJ58" i="34" s="1"/>
  <c r="AE48" i="34"/>
  <c r="AJ48" i="34" s="1"/>
  <c r="AA49" i="34"/>
  <c r="AF49" i="34" s="1"/>
  <c r="AD47" i="34"/>
  <c r="AI47" i="34" s="1"/>
  <c r="AC41" i="34"/>
  <c r="AH41" i="34" s="1"/>
  <c r="AD37" i="34"/>
  <c r="AI37" i="34" s="1"/>
  <c r="AE53" i="34"/>
  <c r="AJ53" i="34" s="1"/>
  <c r="AB45" i="34"/>
  <c r="AG45" i="34" s="1"/>
  <c r="AL44" i="34" s="1"/>
  <c r="AC11" i="34"/>
  <c r="AH11" i="34" s="1"/>
  <c r="AA39" i="34"/>
  <c r="AF39" i="34" s="1"/>
  <c r="AC59" i="35"/>
  <c r="AH59" i="35" s="1"/>
  <c r="AA59" i="35"/>
  <c r="AF59" i="35" s="1"/>
  <c r="AK59" i="35" s="1"/>
  <c r="AB59" i="35"/>
  <c r="AG59" i="35" s="1"/>
  <c r="AE59" i="35"/>
  <c r="AJ59" i="35" s="1"/>
  <c r="AD59" i="35"/>
  <c r="AI59" i="35" s="1"/>
  <c r="G18" i="35"/>
  <c r="AB65" i="40"/>
  <c r="AG65" i="40" s="1"/>
  <c r="AL65" i="40" s="1"/>
  <c r="AA54" i="40"/>
  <c r="AF54" i="40" s="1"/>
  <c r="AK54" i="40" s="1"/>
  <c r="AB40" i="40"/>
  <c r="AG40" i="40" s="1"/>
  <c r="AL40" i="40" s="1"/>
  <c r="AD12" i="40"/>
  <c r="AI12" i="40" s="1"/>
  <c r="I9" i="40" s="1"/>
  <c r="AC11" i="40"/>
  <c r="AH11" i="40" s="1"/>
  <c r="AA29" i="40"/>
  <c r="AF29" i="40" s="1"/>
  <c r="F26" i="40" s="1"/>
  <c r="AA24" i="40"/>
  <c r="AF24" i="40" s="1"/>
  <c r="AD37" i="42"/>
  <c r="AI37" i="42" s="1"/>
  <c r="AA9" i="42"/>
  <c r="AF9" i="42" s="1"/>
  <c r="F6" i="42" s="1"/>
  <c r="AD57" i="42"/>
  <c r="AI57" i="42" s="1"/>
  <c r="AN57" i="42" s="1"/>
  <c r="AB35" i="42"/>
  <c r="AG35" i="42" s="1"/>
  <c r="AA34" i="42"/>
  <c r="AF34" i="42" s="1"/>
  <c r="AB20" i="42"/>
  <c r="AG20" i="42" s="1"/>
  <c r="AD47" i="42"/>
  <c r="AI47" i="42" s="1"/>
  <c r="AE28" i="42"/>
  <c r="AJ28" i="42" s="1"/>
  <c r="AB15" i="42"/>
  <c r="AG15" i="42" s="1"/>
  <c r="AB55" i="42"/>
  <c r="AG55" i="42" s="1"/>
  <c r="AL55" i="42" s="1"/>
  <c r="AC51" i="42"/>
  <c r="AH51" i="42" s="1"/>
  <c r="AM51" i="42" s="1"/>
  <c r="AE18" i="42"/>
  <c r="AJ18" i="42" s="1"/>
  <c r="J15" i="42" s="1"/>
  <c r="AD27" i="42"/>
  <c r="AI27" i="42" s="1"/>
  <c r="AN26" i="42" s="1"/>
  <c r="AE33" i="42"/>
  <c r="AJ33" i="42" s="1"/>
  <c r="J30" i="42" s="1"/>
  <c r="AE63" i="42"/>
  <c r="AJ63" i="42" s="1"/>
  <c r="AC46" i="42"/>
  <c r="AH46" i="42" s="1"/>
  <c r="AM46" i="42" s="1"/>
  <c r="AC9" i="42"/>
  <c r="AH9" i="42" s="1"/>
  <c r="AC36" i="42"/>
  <c r="AH36" i="42" s="1"/>
  <c r="AM35" i="42" s="1"/>
  <c r="AD32" i="42"/>
  <c r="AI32" i="42" s="1"/>
  <c r="AC41" i="42"/>
  <c r="AH41" i="42" s="1"/>
  <c r="AM41" i="42" s="1"/>
  <c r="AA29" i="42"/>
  <c r="AF29" i="42" s="1"/>
  <c r="AD12" i="42"/>
  <c r="AI12" i="42" s="1"/>
  <c r="AB45" i="42"/>
  <c r="AG45" i="42" s="1"/>
  <c r="AL44" i="42" s="1"/>
  <c r="AE43" i="42"/>
  <c r="AJ43" i="42" s="1"/>
  <c r="AO43" i="42" s="1"/>
  <c r="AA49" i="42"/>
  <c r="AF49" i="42" s="1"/>
  <c r="AK49" i="42" s="1"/>
  <c r="AA24" i="42"/>
  <c r="AF24" i="42" s="1"/>
  <c r="AA19" i="42"/>
  <c r="AF19" i="42" s="1"/>
  <c r="AB40" i="42"/>
  <c r="AG40" i="42" s="1"/>
  <c r="AL40" i="42" s="1"/>
  <c r="AA14" i="42"/>
  <c r="AF14" i="42" s="1"/>
  <c r="F11" i="42" s="1"/>
  <c r="AC56" i="42"/>
  <c r="AH56" i="42" s="1"/>
  <c r="AB50" i="42"/>
  <c r="AG50" i="42" s="1"/>
  <c r="AA44" i="42"/>
  <c r="AF44" i="42" s="1"/>
  <c r="AC11" i="42"/>
  <c r="AH11" i="42" s="1"/>
  <c r="AM10" i="42" s="1"/>
  <c r="AD42" i="42"/>
  <c r="AI42" i="42" s="1"/>
  <c r="AN42" i="42" s="1"/>
  <c r="AE53" i="42"/>
  <c r="AJ53" i="42" s="1"/>
  <c r="AO52" i="42" s="1"/>
  <c r="AE9" i="42"/>
  <c r="AJ9" i="42" s="1"/>
  <c r="AO9" i="42" s="1"/>
  <c r="AO10" i="40"/>
  <c r="AM26" i="40"/>
  <c r="AL24" i="39"/>
  <c r="AK41" i="36"/>
  <c r="AN22" i="34"/>
  <c r="AM17" i="35"/>
  <c r="AK53" i="34"/>
  <c r="AN48" i="32"/>
  <c r="F7" i="23"/>
  <c r="AD62" i="21"/>
  <c r="AI62" i="21" s="1"/>
  <c r="AB46" i="21"/>
  <c r="AG46" i="21" s="1"/>
  <c r="AC46" i="21"/>
  <c r="AH46" i="21" s="1"/>
  <c r="AA46" i="21"/>
  <c r="AF46" i="21" s="1"/>
  <c r="AK45" i="21" s="1"/>
  <c r="AE46" i="21"/>
  <c r="AJ46" i="21" s="1"/>
  <c r="AO46" i="21" s="1"/>
  <c r="AD39" i="33"/>
  <c r="AI39" i="33" s="1"/>
  <c r="AN39" i="33" s="1"/>
  <c r="AE39" i="33"/>
  <c r="AJ39" i="33" s="1"/>
  <c r="AO39" i="33" s="1"/>
  <c r="AA39" i="33"/>
  <c r="AF39" i="33" s="1"/>
  <c r="AK39" i="33" s="1"/>
  <c r="AB39" i="33"/>
  <c r="AG39" i="33" s="1"/>
  <c r="AL39" i="33" s="1"/>
  <c r="AN46" i="39"/>
  <c r="AM55" i="37"/>
  <c r="AO47" i="33"/>
  <c r="AK55" i="32"/>
  <c r="AK41" i="20"/>
  <c r="J13" i="23"/>
  <c r="AO16" i="23"/>
  <c r="AO9" i="23"/>
  <c r="AC21" i="23"/>
  <c r="AH21" i="23" s="1"/>
  <c r="AC38" i="24"/>
  <c r="AH38" i="24" s="1"/>
  <c r="AM37" i="24" s="1"/>
  <c r="AA38" i="24"/>
  <c r="AF38" i="24" s="1"/>
  <c r="AE38" i="24"/>
  <c r="AJ38" i="24" s="1"/>
  <c r="AB38" i="33"/>
  <c r="AG38" i="33" s="1"/>
  <c r="AC38" i="33"/>
  <c r="AH38" i="33" s="1"/>
  <c r="H35" i="33" s="1"/>
  <c r="AE38" i="41"/>
  <c r="AJ38" i="41" s="1"/>
  <c r="AE53" i="41"/>
  <c r="AJ53" i="41" s="1"/>
  <c r="AD35" i="41"/>
  <c r="AI35" i="41" s="1"/>
  <c r="AE58" i="41"/>
  <c r="AJ58" i="41" s="1"/>
  <c r="AB48" i="42"/>
  <c r="AG48" i="42" s="1"/>
  <c r="AL47" i="42" s="1"/>
  <c r="AD48" i="42"/>
  <c r="AI48" i="42" s="1"/>
  <c r="AC48" i="42"/>
  <c r="AH48" i="42" s="1"/>
  <c r="AC25" i="42"/>
  <c r="AH25" i="42" s="1"/>
  <c r="AB25" i="42"/>
  <c r="AG25" i="42" s="1"/>
  <c r="AD25" i="42"/>
  <c r="AI25" i="42" s="1"/>
  <c r="I22" i="42" s="1"/>
  <c r="AC17" i="42"/>
  <c r="AH17" i="42" s="1"/>
  <c r="AA17" i="42"/>
  <c r="AF17" i="42" s="1"/>
  <c r="AE17" i="42"/>
  <c r="AJ17" i="42" s="1"/>
  <c r="AO16" i="42" s="1"/>
  <c r="AB17" i="42"/>
  <c r="AG17" i="42" s="1"/>
  <c r="G14" i="42" s="1"/>
  <c r="AK30" i="33"/>
  <c r="AM34" i="33"/>
  <c r="AL32" i="20"/>
  <c r="AE36" i="19"/>
  <c r="AJ36" i="19" s="1"/>
  <c r="J33" i="19" s="1"/>
  <c r="AA36" i="19"/>
  <c r="AF36" i="19" s="1"/>
  <c r="F33" i="19" s="1"/>
  <c r="AB36" i="19"/>
  <c r="AG36" i="19" s="1"/>
  <c r="AL36" i="19" s="1"/>
  <c r="AD36" i="19"/>
  <c r="AI36" i="19" s="1"/>
  <c r="AA52" i="23"/>
  <c r="AF52" i="23" s="1"/>
  <c r="AC52" i="23"/>
  <c r="AH52" i="23" s="1"/>
  <c r="AM52" i="23" s="1"/>
  <c r="AL56" i="35"/>
  <c r="J7" i="42"/>
  <c r="AO46" i="23"/>
  <c r="AA52" i="19"/>
  <c r="AF52" i="19" s="1"/>
  <c r="AK51" i="19" s="1"/>
  <c r="AE52" i="19"/>
  <c r="AJ52" i="19" s="1"/>
  <c r="AO51" i="19" s="1"/>
  <c r="AB38" i="22"/>
  <c r="AG38" i="22" s="1"/>
  <c r="AA38" i="22"/>
  <c r="AF38" i="22" s="1"/>
  <c r="AC38" i="22"/>
  <c r="AH38" i="22" s="1"/>
  <c r="AD38" i="22"/>
  <c r="AI38" i="22" s="1"/>
  <c r="AC47" i="24"/>
  <c r="AH47" i="24" s="1"/>
  <c r="AE47" i="24"/>
  <c r="AJ47" i="24" s="1"/>
  <c r="AA47" i="24"/>
  <c r="AF47" i="24" s="1"/>
  <c r="AB30" i="35"/>
  <c r="AG30" i="35" s="1"/>
  <c r="AE60" i="36"/>
  <c r="AJ60" i="36" s="1"/>
  <c r="AD60" i="36"/>
  <c r="AI60" i="36" s="1"/>
  <c r="AN60" i="36" s="1"/>
  <c r="AA60" i="36"/>
  <c r="AF60" i="36" s="1"/>
  <c r="AC60" i="36"/>
  <c r="AH60" i="36" s="1"/>
  <c r="AB60" i="36"/>
  <c r="AG60" i="36" s="1"/>
  <c r="AA15" i="44"/>
  <c r="AF15" i="44" s="1"/>
  <c r="AK15" i="44" s="1"/>
  <c r="AE63" i="44"/>
  <c r="AJ63" i="44" s="1"/>
  <c r="H13" i="33"/>
  <c r="AO24" i="22"/>
  <c r="AM19" i="21"/>
  <c r="AB52" i="19"/>
  <c r="AG52" i="19" s="1"/>
  <c r="AM49" i="22"/>
  <c r="AE21" i="22"/>
  <c r="AJ21" i="22" s="1"/>
  <c r="AO20" i="22" s="1"/>
  <c r="AD21" i="22"/>
  <c r="AI21" i="22" s="1"/>
  <c r="AA21" i="22"/>
  <c r="AF21" i="22" s="1"/>
  <c r="AD64" i="42"/>
  <c r="AI64" i="42" s="1"/>
  <c r="AE64" i="42"/>
  <c r="AJ64" i="42" s="1"/>
  <c r="AB64" i="42"/>
  <c r="AG64" i="42" s="1"/>
  <c r="AA64" i="42"/>
  <c r="AF64" i="42" s="1"/>
  <c r="AC64" i="42"/>
  <c r="AH64" i="42" s="1"/>
  <c r="AA68" i="39"/>
  <c r="AF68" i="39" s="1"/>
  <c r="AK68" i="39" s="1"/>
  <c r="AC68" i="39"/>
  <c r="AH68" i="39" s="1"/>
  <c r="AM68" i="39" s="1"/>
  <c r="AD68" i="39"/>
  <c r="AI68" i="39" s="1"/>
  <c r="AN68" i="39" s="1"/>
  <c r="AE68" i="39"/>
  <c r="AJ68" i="39" s="1"/>
  <c r="AO68" i="39" s="1"/>
  <c r="AB68" i="39"/>
  <c r="AG68" i="39" s="1"/>
  <c r="AL68" i="39" s="1"/>
  <c r="AA64" i="44"/>
  <c r="AF64" i="44" s="1"/>
  <c r="AM53" i="40"/>
  <c r="AO50" i="35"/>
  <c r="AO55" i="23"/>
  <c r="AO56" i="23"/>
  <c r="AA43" i="23"/>
  <c r="AF43" i="23" s="1"/>
  <c r="AK42" i="23" s="1"/>
  <c r="AB43" i="23"/>
  <c r="AG43" i="23" s="1"/>
  <c r="AL42" i="23" s="1"/>
  <c r="AC43" i="23"/>
  <c r="AH43" i="23" s="1"/>
  <c r="AM42" i="23" s="1"/>
  <c r="AD54" i="36"/>
  <c r="AI54" i="36" s="1"/>
  <c r="AN53" i="36" s="1"/>
  <c r="AB54" i="36"/>
  <c r="AG54" i="36" s="1"/>
  <c r="AC54" i="36"/>
  <c r="AH54" i="36" s="1"/>
  <c r="AM53" i="36" s="1"/>
  <c r="AE54" i="36"/>
  <c r="AJ54" i="36" s="1"/>
  <c r="AO53" i="36" s="1"/>
  <c r="H32" i="36"/>
  <c r="AO48" i="39"/>
  <c r="AO9" i="38"/>
  <c r="AM49" i="36"/>
  <c r="AK25" i="35"/>
  <c r="AO10" i="35"/>
  <c r="AL42" i="35"/>
  <c r="AL41" i="34"/>
  <c r="AM54" i="34"/>
  <c r="AB22" i="20"/>
  <c r="AG22" i="20" s="1"/>
  <c r="AL22" i="20" s="1"/>
  <c r="AM57" i="20"/>
  <c r="G15" i="23"/>
  <c r="AE44" i="19"/>
  <c r="AJ44" i="19" s="1"/>
  <c r="AC44" i="19"/>
  <c r="AH44" i="19" s="1"/>
  <c r="AM44" i="19" s="1"/>
  <c r="AB44" i="19"/>
  <c r="AG44" i="19" s="1"/>
  <c r="AL43" i="19" s="1"/>
  <c r="AD44" i="19"/>
  <c r="AI44" i="19" s="1"/>
  <c r="AC52" i="20"/>
  <c r="AH52" i="20" s="1"/>
  <c r="AM52" i="20" s="1"/>
  <c r="AA52" i="20"/>
  <c r="AF52" i="20" s="1"/>
  <c r="AE52" i="20"/>
  <c r="AJ52" i="20" s="1"/>
  <c r="AO52" i="20" s="1"/>
  <c r="AB21" i="20"/>
  <c r="AG21" i="20" s="1"/>
  <c r="G18" i="20" s="1"/>
  <c r="AA21" i="20"/>
  <c r="AF21" i="20" s="1"/>
  <c r="F18" i="20" s="1"/>
  <c r="AB50" i="21"/>
  <c r="AG50" i="21" s="1"/>
  <c r="AL50" i="21" s="1"/>
  <c r="AC50" i="21"/>
  <c r="AH50" i="21" s="1"/>
  <c r="AD50" i="21"/>
  <c r="AI50" i="21" s="1"/>
  <c r="AN50" i="21" s="1"/>
  <c r="AB30" i="22"/>
  <c r="AG30" i="22" s="1"/>
  <c r="AB15" i="22"/>
  <c r="AG15" i="22" s="1"/>
  <c r="AE10" i="22"/>
  <c r="AJ10" i="22" s="1"/>
  <c r="AB45" i="22"/>
  <c r="AG45" i="22" s="1"/>
  <c r="AD10" i="22"/>
  <c r="AI10" i="22" s="1"/>
  <c r="AC10" i="22"/>
  <c r="AH10" i="22" s="1"/>
  <c r="AC62" i="23"/>
  <c r="AH62" i="23" s="1"/>
  <c r="AB62" i="23"/>
  <c r="AG62" i="23" s="1"/>
  <c r="AA62" i="23"/>
  <c r="AF62" i="23" s="1"/>
  <c r="AE62" i="23"/>
  <c r="AJ62" i="23" s="1"/>
  <c r="AA16" i="23"/>
  <c r="AF16" i="23" s="1"/>
  <c r="AK15" i="23" s="1"/>
  <c r="AB16" i="23"/>
  <c r="AG16" i="23" s="1"/>
  <c r="AD16" i="23"/>
  <c r="AI16" i="23" s="1"/>
  <c r="AC16" i="23"/>
  <c r="AH16" i="23" s="1"/>
  <c r="AD62" i="23"/>
  <c r="AI62" i="23" s="1"/>
  <c r="AL27" i="39"/>
  <c r="AL21" i="40"/>
  <c r="AM12" i="40"/>
  <c r="AO45" i="35"/>
  <c r="AN39" i="34"/>
  <c r="AM53" i="37"/>
  <c r="AK20" i="34"/>
  <c r="AL54" i="34"/>
  <c r="AM56" i="33"/>
  <c r="AM44" i="24"/>
  <c r="AM42" i="24"/>
  <c r="AA16" i="20"/>
  <c r="AF16" i="20" s="1"/>
  <c r="J8" i="42"/>
  <c r="AO11" i="42"/>
  <c r="AK56" i="23"/>
  <c r="AB51" i="20"/>
  <c r="AG51" i="20" s="1"/>
  <c r="AL51" i="20" s="1"/>
  <c r="AE51" i="20"/>
  <c r="AJ51" i="20" s="1"/>
  <c r="AO51" i="20" s="1"/>
  <c r="AA16" i="21"/>
  <c r="AF16" i="21" s="1"/>
  <c r="AE16" i="21"/>
  <c r="AJ16" i="21" s="1"/>
  <c r="J13" i="21" s="1"/>
  <c r="AA53" i="24"/>
  <c r="AF53" i="24" s="1"/>
  <c r="AK52" i="24" s="1"/>
  <c r="AE53" i="24"/>
  <c r="AJ53" i="24" s="1"/>
  <c r="AO53" i="24" s="1"/>
  <c r="AC53" i="24"/>
  <c r="AH53" i="24" s="1"/>
  <c r="AM53" i="24" s="1"/>
  <c r="J12" i="36"/>
  <c r="AO15" i="36"/>
  <c r="AL43" i="40"/>
  <c r="AB20" i="44"/>
  <c r="AG20" i="44" s="1"/>
  <c r="AC61" i="36"/>
  <c r="AH61" i="36" s="1"/>
  <c r="AK13" i="40"/>
  <c r="AK37" i="37"/>
  <c r="AO13" i="34"/>
  <c r="AK30" i="36"/>
  <c r="AK9" i="32"/>
  <c r="AK56" i="22"/>
  <c r="AD22" i="20"/>
  <c r="AI22" i="20" s="1"/>
  <c r="AM47" i="23"/>
  <c r="AD43" i="23"/>
  <c r="AI43" i="23" s="1"/>
  <c r="AN43" i="23" s="1"/>
  <c r="AE60" i="23"/>
  <c r="AJ60" i="23" s="1"/>
  <c r="AC60" i="23"/>
  <c r="AH60" i="23" s="1"/>
  <c r="AD60" i="23"/>
  <c r="AI60" i="23" s="1"/>
  <c r="AB60" i="23"/>
  <c r="AG60" i="23" s="1"/>
  <c r="AA60" i="23"/>
  <c r="AF60" i="23" s="1"/>
  <c r="AK59" i="23" s="1"/>
  <c r="AE15" i="23"/>
  <c r="AJ15" i="23" s="1"/>
  <c r="AC15" i="23"/>
  <c r="AH15" i="23" s="1"/>
  <c r="AM14" i="23" s="1"/>
  <c r="AE28" i="23"/>
  <c r="AJ28" i="23" s="1"/>
  <c r="AC26" i="23"/>
  <c r="AH26" i="23" s="1"/>
  <c r="H23" i="23" s="1"/>
  <c r="AE48" i="23"/>
  <c r="AJ48" i="23" s="1"/>
  <c r="AO47" i="23" s="1"/>
  <c r="AD15" i="23"/>
  <c r="AI15" i="23" s="1"/>
  <c r="AN18" i="34"/>
  <c r="AA13" i="42"/>
  <c r="AF13" i="42" s="1"/>
  <c r="AD13" i="42"/>
  <c r="AI13" i="42" s="1"/>
  <c r="AN13" i="42" s="1"/>
  <c r="AE13" i="42"/>
  <c r="AJ13" i="42" s="1"/>
  <c r="AO13" i="42" s="1"/>
  <c r="AB13" i="42"/>
  <c r="AG13" i="42" s="1"/>
  <c r="AE68" i="44"/>
  <c r="AJ68" i="44" s="1"/>
  <c r="AO68" i="44" s="1"/>
  <c r="AL28" i="41"/>
  <c r="AO53" i="39"/>
  <c r="AK57" i="38"/>
  <c r="AN48" i="37"/>
  <c r="AL16" i="34"/>
  <c r="AK42" i="24"/>
  <c r="AB65" i="20"/>
  <c r="AG65" i="20" s="1"/>
  <c r="AA65" i="20"/>
  <c r="AF65" i="20" s="1"/>
  <c r="AK65" i="20" s="1"/>
  <c r="AD65" i="20"/>
  <c r="AI65" i="20" s="1"/>
  <c r="AC65" i="20"/>
  <c r="AH65" i="20" s="1"/>
  <c r="AE65" i="20"/>
  <c r="AJ65" i="20" s="1"/>
  <c r="AD37" i="20"/>
  <c r="AI37" i="20" s="1"/>
  <c r="AN37" i="20" s="1"/>
  <c r="AC37" i="20"/>
  <c r="AH37" i="20" s="1"/>
  <c r="H34" i="20" s="1"/>
  <c r="AA37" i="20"/>
  <c r="AF37" i="20" s="1"/>
  <c r="AE15" i="21"/>
  <c r="AJ15" i="21" s="1"/>
  <c r="AD15" i="21"/>
  <c r="AI15" i="21" s="1"/>
  <c r="AC31" i="21"/>
  <c r="AH31" i="21" s="1"/>
  <c r="AA34" i="21"/>
  <c r="AF34" i="21" s="1"/>
  <c r="AB15" i="21"/>
  <c r="AG15" i="21" s="1"/>
  <c r="AE43" i="21"/>
  <c r="AJ43" i="21" s="1"/>
  <c r="AB45" i="21"/>
  <c r="AG45" i="21" s="1"/>
  <c r="AA29" i="21"/>
  <c r="AF29" i="21" s="1"/>
  <c r="AC36" i="21"/>
  <c r="AH36" i="21" s="1"/>
  <c r="AB43" i="22"/>
  <c r="AG43" i="22" s="1"/>
  <c r="AL43" i="22" s="1"/>
  <c r="AD43" i="22"/>
  <c r="AI43" i="22" s="1"/>
  <c r="AN43" i="22" s="1"/>
  <c r="AC43" i="22"/>
  <c r="AH43" i="22" s="1"/>
  <c r="AA28" i="32"/>
  <c r="AF28" i="32" s="1"/>
  <c r="AB28" i="32"/>
  <c r="AG28" i="32" s="1"/>
  <c r="AO26" i="34"/>
  <c r="AK13" i="37"/>
  <c r="AM63" i="41"/>
  <c r="AD63" i="20"/>
  <c r="AI63" i="20" s="1"/>
  <c r="AB63" i="20"/>
  <c r="AG63" i="20" s="1"/>
  <c r="AC63" i="20"/>
  <c r="AH63" i="20" s="1"/>
  <c r="AE63" i="20"/>
  <c r="AJ63" i="20" s="1"/>
  <c r="AA63" i="20"/>
  <c r="AF63" i="20" s="1"/>
  <c r="AD49" i="20"/>
  <c r="AI49" i="20" s="1"/>
  <c r="AC49" i="20"/>
  <c r="AH49" i="20" s="1"/>
  <c r="H26" i="23"/>
  <c r="J26" i="23"/>
  <c r="F26" i="23"/>
  <c r="AC62" i="35"/>
  <c r="AH62" i="35" s="1"/>
  <c r="AA62" i="35"/>
  <c r="AF62" i="35" s="1"/>
  <c r="AB62" i="35"/>
  <c r="AG62" i="35" s="1"/>
  <c r="AE62" i="35"/>
  <c r="AJ62" i="35" s="1"/>
  <c r="AD62" i="35"/>
  <c r="AI62" i="35" s="1"/>
  <c r="AN62" i="35" s="1"/>
  <c r="AE12" i="35"/>
  <c r="AJ12" i="35" s="1"/>
  <c r="AA12" i="35"/>
  <c r="AF12" i="35" s="1"/>
  <c r="F9" i="35" s="1"/>
  <c r="AB52" i="36"/>
  <c r="AG52" i="36" s="1"/>
  <c r="AL52" i="36" s="1"/>
  <c r="AA52" i="36"/>
  <c r="AF52" i="36" s="1"/>
  <c r="AM34" i="39"/>
  <c r="AB63" i="40"/>
  <c r="AG63" i="40" s="1"/>
  <c r="AC63" i="40"/>
  <c r="AH63" i="40" s="1"/>
  <c r="AA63" i="40"/>
  <c r="AF63" i="40" s="1"/>
  <c r="AE63" i="40"/>
  <c r="AJ63" i="40" s="1"/>
  <c r="AC38" i="19"/>
  <c r="AH38" i="19" s="1"/>
  <c r="AA38" i="19"/>
  <c r="AF38" i="19" s="1"/>
  <c r="AK37" i="19" s="1"/>
  <c r="AB38" i="19"/>
  <c r="AG38" i="19" s="1"/>
  <c r="G35" i="19" s="1"/>
  <c r="AD38" i="19"/>
  <c r="AI38" i="19" s="1"/>
  <c r="I35" i="19" s="1"/>
  <c r="AA61" i="20"/>
  <c r="AF61" i="20" s="1"/>
  <c r="AK60" i="20" s="1"/>
  <c r="AE61" i="20"/>
  <c r="AJ61" i="20" s="1"/>
  <c r="AB61" i="20"/>
  <c r="AG61" i="20" s="1"/>
  <c r="AL61" i="20" s="1"/>
  <c r="AD61" i="20"/>
  <c r="AI61" i="20" s="1"/>
  <c r="AN61" i="20" s="1"/>
  <c r="AC61" i="20"/>
  <c r="AH61" i="20" s="1"/>
  <c r="AB57" i="22"/>
  <c r="AG57" i="22" s="1"/>
  <c r="AL57" i="22" s="1"/>
  <c r="AE57" i="22"/>
  <c r="AJ57" i="22" s="1"/>
  <c r="AO57" i="22" s="1"/>
  <c r="F35" i="22"/>
  <c r="AE63" i="23"/>
  <c r="AJ63" i="23" s="1"/>
  <c r="AO63" i="23" s="1"/>
  <c r="AD63" i="23"/>
  <c r="AI63" i="23" s="1"/>
  <c r="AN63" i="23" s="1"/>
  <c r="AB63" i="23"/>
  <c r="AG63" i="23" s="1"/>
  <c r="AC63" i="23"/>
  <c r="AH63" i="23" s="1"/>
  <c r="AA63" i="23"/>
  <c r="AF63" i="23" s="1"/>
  <c r="AA62" i="33"/>
  <c r="AF62" i="33" s="1"/>
  <c r="AD62" i="33"/>
  <c r="AI62" i="33" s="1"/>
  <c r="AC62" i="33"/>
  <c r="AH62" i="33" s="1"/>
  <c r="AB62" i="33"/>
  <c r="AG62" i="33" s="1"/>
  <c r="AC53" i="19"/>
  <c r="AH53" i="19" s="1"/>
  <c r="AB53" i="19"/>
  <c r="AG53" i="19" s="1"/>
  <c r="AB59" i="20"/>
  <c r="AG59" i="20" s="1"/>
  <c r="AA59" i="20"/>
  <c r="AF59" i="20" s="1"/>
  <c r="AC59" i="20"/>
  <c r="AH59" i="20" s="1"/>
  <c r="AL61" i="21"/>
  <c r="AD32" i="21"/>
  <c r="AI32" i="21" s="1"/>
  <c r="AA32" i="21"/>
  <c r="AF32" i="21" s="1"/>
  <c r="AE56" i="22"/>
  <c r="AJ56" i="22" s="1"/>
  <c r="AO55" i="22" s="1"/>
  <c r="AB56" i="22"/>
  <c r="AG56" i="22" s="1"/>
  <c r="AE26" i="22"/>
  <c r="AJ26" i="22" s="1"/>
  <c r="AB26" i="22"/>
  <c r="AG26" i="22" s="1"/>
  <c r="AC60" i="33"/>
  <c r="AH60" i="33" s="1"/>
  <c r="AB60" i="33"/>
  <c r="AG60" i="33" s="1"/>
  <c r="AE60" i="33"/>
  <c r="AJ60" i="33" s="1"/>
  <c r="AD60" i="33"/>
  <c r="AI60" i="33" s="1"/>
  <c r="AN24" i="39"/>
  <c r="AN23" i="39"/>
  <c r="AD56" i="42"/>
  <c r="AI56" i="42" s="1"/>
  <c r="AN55" i="42" s="1"/>
  <c r="AA56" i="42"/>
  <c r="AF56" i="42" s="1"/>
  <c r="AE56" i="42"/>
  <c r="AJ56" i="42" s="1"/>
  <c r="AL17" i="20"/>
  <c r="AL13" i="23"/>
  <c r="AK44" i="42"/>
  <c r="F11" i="23"/>
  <c r="AC42" i="20"/>
  <c r="AH42" i="20" s="1"/>
  <c r="AD42" i="20"/>
  <c r="AI42" i="20" s="1"/>
  <c r="AN42" i="20" s="1"/>
  <c r="AE68" i="22"/>
  <c r="AJ68" i="22" s="1"/>
  <c r="AD22" i="23"/>
  <c r="AI22" i="23" s="1"/>
  <c r="I19" i="23" s="1"/>
  <c r="I15" i="23"/>
  <c r="J15" i="23"/>
  <c r="J26" i="24"/>
  <c r="AB66" i="34"/>
  <c r="AG66" i="34" s="1"/>
  <c r="AE66" i="34"/>
  <c r="AJ66" i="34" s="1"/>
  <c r="AD66" i="34"/>
  <c r="AI66" i="34" s="1"/>
  <c r="AC66" i="34"/>
  <c r="AH66" i="34" s="1"/>
  <c r="AA48" i="34"/>
  <c r="AF48" i="34" s="1"/>
  <c r="AD48" i="34"/>
  <c r="AI48" i="34" s="1"/>
  <c r="AN48" i="34" s="1"/>
  <c r="AB34" i="36"/>
  <c r="AG34" i="36" s="1"/>
  <c r="G31" i="36" s="1"/>
  <c r="AD34" i="36"/>
  <c r="AI34" i="36" s="1"/>
  <c r="AE34" i="36"/>
  <c r="AJ34" i="36" s="1"/>
  <c r="J31" i="36" s="1"/>
  <c r="AB10" i="36"/>
  <c r="AG10" i="36" s="1"/>
  <c r="AL9" i="36" s="1"/>
  <c r="AE68" i="36"/>
  <c r="AJ68" i="36" s="1"/>
  <c r="AO68" i="36" s="1"/>
  <c r="AC61" i="37"/>
  <c r="AH61" i="37" s="1"/>
  <c r="AM61" i="37" s="1"/>
  <c r="AA61" i="37"/>
  <c r="AF61" i="37" s="1"/>
  <c r="AB61" i="37"/>
  <c r="AG61" i="37" s="1"/>
  <c r="AD61" i="37"/>
  <c r="AI61" i="37" s="1"/>
  <c r="AE61" i="37"/>
  <c r="AJ61" i="37" s="1"/>
  <c r="J12" i="42"/>
  <c r="AA65" i="44"/>
  <c r="AF65" i="44" s="1"/>
  <c r="AK65" i="44" s="1"/>
  <c r="AD65" i="44"/>
  <c r="AI65" i="44" s="1"/>
  <c r="AB65" i="44"/>
  <c r="AG65" i="44" s="1"/>
  <c r="AL65" i="44" s="1"/>
  <c r="AE65" i="44"/>
  <c r="AJ65" i="44" s="1"/>
  <c r="AM34" i="20"/>
  <c r="F18" i="42"/>
  <c r="H32" i="42"/>
  <c r="AO35" i="23"/>
  <c r="AD14" i="23"/>
  <c r="AI14" i="23" s="1"/>
  <c r="AB20" i="23"/>
  <c r="AG20" i="23" s="1"/>
  <c r="AB14" i="34"/>
  <c r="AG14" i="34" s="1"/>
  <c r="AC14" i="34"/>
  <c r="AH14" i="34" s="1"/>
  <c r="AB26" i="36"/>
  <c r="AG26" i="36" s="1"/>
  <c r="G23" i="36" s="1"/>
  <c r="AE26" i="36"/>
  <c r="AJ26" i="36" s="1"/>
  <c r="AB47" i="44"/>
  <c r="AG47" i="44" s="1"/>
  <c r="AE47" i="44"/>
  <c r="AJ47" i="44" s="1"/>
  <c r="AL17" i="23"/>
  <c r="AL36" i="23"/>
  <c r="AD33" i="19"/>
  <c r="AI33" i="19" s="1"/>
  <c r="AB33" i="19"/>
  <c r="AG33" i="19" s="1"/>
  <c r="AL32" i="19" s="1"/>
  <c r="AA33" i="19"/>
  <c r="AF33" i="19" s="1"/>
  <c r="AC40" i="20"/>
  <c r="AH40" i="20" s="1"/>
  <c r="AD40" i="20"/>
  <c r="AI40" i="20" s="1"/>
  <c r="AN39" i="20" s="1"/>
  <c r="AC41" i="21"/>
  <c r="AH41" i="21" s="1"/>
  <c r="AM41" i="21" s="1"/>
  <c r="AD28" i="23"/>
  <c r="AI28" i="23" s="1"/>
  <c r="AA28" i="23"/>
  <c r="AF28" i="23" s="1"/>
  <c r="AB63" i="44"/>
  <c r="AG63" i="44" s="1"/>
  <c r="AD63" i="44"/>
  <c r="AI63" i="44" s="1"/>
  <c r="AA63" i="44"/>
  <c r="AF63" i="44" s="1"/>
  <c r="AD59" i="20"/>
  <c r="AI59" i="20" s="1"/>
  <c r="AA66" i="34"/>
  <c r="AF66" i="34" s="1"/>
  <c r="H24" i="32"/>
  <c r="AN30" i="33"/>
  <c r="AD14" i="19"/>
  <c r="AI14" i="19" s="1"/>
  <c r="I11" i="19" s="1"/>
  <c r="AE14" i="19"/>
  <c r="AJ14" i="19" s="1"/>
  <c r="AB40" i="21"/>
  <c r="AG40" i="21" s="1"/>
  <c r="AA65" i="22"/>
  <c r="AF65" i="22" s="1"/>
  <c r="AC65" i="22"/>
  <c r="AH65" i="22" s="1"/>
  <c r="AE65" i="22"/>
  <c r="AJ65" i="22" s="1"/>
  <c r="AD65" i="22"/>
  <c r="AI65" i="22" s="1"/>
  <c r="AB65" i="22"/>
  <c r="AG65" i="22" s="1"/>
  <c r="AC36" i="23"/>
  <c r="AH36" i="23" s="1"/>
  <c r="AM36" i="23" s="1"/>
  <c r="AD36" i="23"/>
  <c r="AI36" i="23" s="1"/>
  <c r="I33" i="23" s="1"/>
  <c r="AB32" i="24"/>
  <c r="AG32" i="24" s="1"/>
  <c r="AE32" i="24"/>
  <c r="AJ32" i="24" s="1"/>
  <c r="AC14" i="33"/>
  <c r="AH14" i="33" s="1"/>
  <c r="AB14" i="33"/>
  <c r="AG14" i="33" s="1"/>
  <c r="G11" i="33" s="1"/>
  <c r="AD27" i="34"/>
  <c r="AI27" i="34" s="1"/>
  <c r="AE51" i="40"/>
  <c r="AJ51" i="40" s="1"/>
  <c r="AO51" i="40" s="1"/>
  <c r="AA51" i="40"/>
  <c r="AF51" i="40" s="1"/>
  <c r="AA67" i="41"/>
  <c r="AF67" i="41" s="1"/>
  <c r="AE67" i="41"/>
  <c r="AJ67" i="41" s="1"/>
  <c r="AB67" i="41"/>
  <c r="AG67" i="41" s="1"/>
  <c r="AD67" i="41"/>
  <c r="AI67" i="41" s="1"/>
  <c r="AE59" i="20"/>
  <c r="AJ59" i="20" s="1"/>
  <c r="AC61" i="23"/>
  <c r="AH61" i="23" s="1"/>
  <c r="AM61" i="23" s="1"/>
  <c r="AA60" i="33"/>
  <c r="AF60" i="33" s="1"/>
  <c r="AD63" i="40"/>
  <c r="AI63" i="40" s="1"/>
  <c r="AN63" i="40" s="1"/>
  <c r="AO39" i="22"/>
  <c r="AL48" i="42"/>
  <c r="AE11" i="21"/>
  <c r="AJ11" i="21" s="1"/>
  <c r="J8" i="21" s="1"/>
  <c r="AD37" i="21"/>
  <c r="AI37" i="21" s="1"/>
  <c r="AA11" i="21"/>
  <c r="AF11" i="21" s="1"/>
  <c r="G23" i="22"/>
  <c r="AA35" i="23"/>
  <c r="AF35" i="23" s="1"/>
  <c r="AC35" i="23"/>
  <c r="AH35" i="23" s="1"/>
  <c r="AD35" i="23"/>
  <c r="AI35" i="23" s="1"/>
  <c r="J21" i="23"/>
  <c r="H21" i="23"/>
  <c r="AE66" i="24"/>
  <c r="AJ66" i="24" s="1"/>
  <c r="AB66" i="24"/>
  <c r="AG66" i="24" s="1"/>
  <c r="AC66" i="24"/>
  <c r="AH66" i="24" s="1"/>
  <c r="AD66" i="24"/>
  <c r="AI66" i="24" s="1"/>
  <c r="AE39" i="24"/>
  <c r="AJ39" i="24" s="1"/>
  <c r="J36" i="24" s="1"/>
  <c r="AB39" i="24"/>
  <c r="AG39" i="24" s="1"/>
  <c r="G36" i="24" s="1"/>
  <c r="AK37" i="41"/>
  <c r="F34" i="41"/>
  <c r="AE61" i="44"/>
  <c r="AJ61" i="44" s="1"/>
  <c r="AB61" i="44"/>
  <c r="AG61" i="44" s="1"/>
  <c r="AD61" i="44"/>
  <c r="AI61" i="44" s="1"/>
  <c r="AA61" i="44"/>
  <c r="AF61" i="44" s="1"/>
  <c r="AK61" i="44" s="1"/>
  <c r="AC61" i="44"/>
  <c r="AH61" i="44" s="1"/>
  <c r="AD67" i="23"/>
  <c r="AI67" i="23" s="1"/>
  <c r="AE62" i="33"/>
  <c r="AJ62" i="33" s="1"/>
  <c r="AD21" i="21"/>
  <c r="AI21" i="21" s="1"/>
  <c r="I18" i="21" s="1"/>
  <c r="AA21" i="21"/>
  <c r="AF21" i="21" s="1"/>
  <c r="AB21" i="21"/>
  <c r="AG21" i="21" s="1"/>
  <c r="J17" i="22"/>
  <c r="AC68" i="23"/>
  <c r="AH68" i="23" s="1"/>
  <c r="AM68" i="23" s="1"/>
  <c r="AA68" i="23"/>
  <c r="AF68" i="23" s="1"/>
  <c r="AK68" i="23" s="1"/>
  <c r="AB68" i="23"/>
  <c r="AG68" i="23" s="1"/>
  <c r="AL68" i="23" s="1"/>
  <c r="AE68" i="23"/>
  <c r="AJ68" i="23" s="1"/>
  <c r="AO68" i="23" s="1"/>
  <c r="AO13" i="23"/>
  <c r="AE67" i="24"/>
  <c r="AJ67" i="24" s="1"/>
  <c r="AO67" i="24" s="1"/>
  <c r="AB67" i="24"/>
  <c r="AG67" i="24" s="1"/>
  <c r="AL67" i="24" s="1"/>
  <c r="AA67" i="24"/>
  <c r="AF67" i="24" s="1"/>
  <c r="AD67" i="24"/>
  <c r="AI67" i="24" s="1"/>
  <c r="AC63" i="33"/>
  <c r="AH63" i="33" s="1"/>
  <c r="AM63" i="33" s="1"/>
  <c r="AB63" i="33"/>
  <c r="AG63" i="33" s="1"/>
  <c r="AL63" i="33" s="1"/>
  <c r="AE63" i="33"/>
  <c r="AJ63" i="33" s="1"/>
  <c r="AD63" i="33"/>
  <c r="AI63" i="33" s="1"/>
  <c r="AA63" i="33"/>
  <c r="AF63" i="33" s="1"/>
  <c r="AE64" i="38"/>
  <c r="AJ64" i="38" s="1"/>
  <c r="AO64" i="38" s="1"/>
  <c r="AB64" i="38"/>
  <c r="AG64" i="38" s="1"/>
  <c r="AL64" i="38" s="1"/>
  <c r="AC64" i="38"/>
  <c r="AH64" i="38" s="1"/>
  <c r="AD64" i="38"/>
  <c r="AI64" i="38" s="1"/>
  <c r="AN64" i="38" s="1"/>
  <c r="AA64" i="38"/>
  <c r="AF64" i="38" s="1"/>
  <c r="AK64" i="38" s="1"/>
  <c r="I31" i="38"/>
  <c r="AB66" i="41"/>
  <c r="AG66" i="41" s="1"/>
  <c r="AC66" i="41"/>
  <c r="AH66" i="41" s="1"/>
  <c r="AM66" i="41" s="1"/>
  <c r="AE66" i="41"/>
  <c r="AJ66" i="41" s="1"/>
  <c r="AO65" i="41" s="1"/>
  <c r="AD66" i="41"/>
  <c r="AI66" i="41" s="1"/>
  <c r="AA62" i="44"/>
  <c r="AF62" i="44" s="1"/>
  <c r="AD62" i="44"/>
  <c r="AI62" i="44" s="1"/>
  <c r="AC62" i="44"/>
  <c r="AH62" i="44" s="1"/>
  <c r="AM62" i="44" s="1"/>
  <c r="AE62" i="44"/>
  <c r="AJ62" i="44" s="1"/>
  <c r="AO62" i="44" s="1"/>
  <c r="AB62" i="44"/>
  <c r="AG62" i="44" s="1"/>
  <c r="AN46" i="44"/>
  <c r="AK60" i="40"/>
  <c r="AE61" i="33"/>
  <c r="AJ61" i="33" s="1"/>
  <c r="AD61" i="33"/>
  <c r="AI61" i="33" s="1"/>
  <c r="AB61" i="33"/>
  <c r="AG61" i="33" s="1"/>
  <c r="AA61" i="33"/>
  <c r="AF61" i="33" s="1"/>
  <c r="AB60" i="34"/>
  <c r="AG60" i="34" s="1"/>
  <c r="AA60" i="34"/>
  <c r="AF60" i="34" s="1"/>
  <c r="AE60" i="34"/>
  <c r="AJ60" i="34" s="1"/>
  <c r="AE66" i="36"/>
  <c r="AJ66" i="36" s="1"/>
  <c r="AA66" i="36"/>
  <c r="AF66" i="36" s="1"/>
  <c r="AD66" i="36"/>
  <c r="AI66" i="36" s="1"/>
  <c r="AC66" i="36"/>
  <c r="AH66" i="36" s="1"/>
  <c r="AM66" i="36" s="1"/>
  <c r="AB66" i="36"/>
  <c r="AG66" i="36" s="1"/>
  <c r="AM42" i="37"/>
  <c r="AA62" i="38"/>
  <c r="AF62" i="38" s="1"/>
  <c r="AE62" i="38"/>
  <c r="AJ62" i="38" s="1"/>
  <c r="AD62" i="38"/>
  <c r="AI62" i="38" s="1"/>
  <c r="AN62" i="38" s="1"/>
  <c r="AC62" i="38"/>
  <c r="AH62" i="38" s="1"/>
  <c r="AM62" i="38" s="1"/>
  <c r="AE62" i="40"/>
  <c r="AJ62" i="40" s="1"/>
  <c r="AA62" i="40"/>
  <c r="AF62" i="40" s="1"/>
  <c r="AC62" i="40"/>
  <c r="AH62" i="40" s="1"/>
  <c r="AB62" i="40"/>
  <c r="AG62" i="40" s="1"/>
  <c r="AD62" i="40"/>
  <c r="AI62" i="40" s="1"/>
  <c r="AB34" i="40"/>
  <c r="AG34" i="40" s="1"/>
  <c r="AL33" i="40" s="1"/>
  <c r="AC34" i="40"/>
  <c r="AH34" i="40" s="1"/>
  <c r="AM13" i="20"/>
  <c r="AC28" i="21"/>
  <c r="AH28" i="21" s="1"/>
  <c r="AD28" i="21"/>
  <c r="AI28" i="21" s="1"/>
  <c r="AD64" i="23"/>
  <c r="AI64" i="23" s="1"/>
  <c r="AA64" i="23"/>
  <c r="AF64" i="23" s="1"/>
  <c r="AC64" i="23"/>
  <c r="AH64" i="23" s="1"/>
  <c r="AM63" i="23" s="1"/>
  <c r="AB60" i="24"/>
  <c r="AG60" i="24" s="1"/>
  <c r="AL60" i="24" s="1"/>
  <c r="AA59" i="33"/>
  <c r="AF59" i="33" s="1"/>
  <c r="AB59" i="33"/>
  <c r="AG59" i="33" s="1"/>
  <c r="AD59" i="33"/>
  <c r="AI59" i="33" s="1"/>
  <c r="AC59" i="33"/>
  <c r="AH59" i="33" s="1"/>
  <c r="AM59" i="33" s="1"/>
  <c r="AA64" i="36"/>
  <c r="AF64" i="36" s="1"/>
  <c r="AK64" i="36" s="1"/>
  <c r="AE64" i="36"/>
  <c r="AJ64" i="36" s="1"/>
  <c r="AB64" i="36"/>
  <c r="AG64" i="36" s="1"/>
  <c r="AD64" i="36"/>
  <c r="AI64" i="36" s="1"/>
  <c r="AN63" i="36" s="1"/>
  <c r="AD9" i="37"/>
  <c r="AI9" i="37" s="1"/>
  <c r="AN9" i="37" s="1"/>
  <c r="AE68" i="37"/>
  <c r="AJ68" i="37" s="1"/>
  <c r="AO68" i="37" s="1"/>
  <c r="AA64" i="37"/>
  <c r="AF64" i="37" s="1"/>
  <c r="AB48" i="38"/>
  <c r="AG48" i="38" s="1"/>
  <c r="AL48" i="38" s="1"/>
  <c r="AD48" i="38"/>
  <c r="AI48" i="38" s="1"/>
  <c r="AA59" i="39"/>
  <c r="AF59" i="39" s="1"/>
  <c r="AK58" i="39" s="1"/>
  <c r="AC59" i="39"/>
  <c r="AH59" i="39" s="1"/>
  <c r="AD59" i="39"/>
  <c r="AI59" i="39" s="1"/>
  <c r="AE59" i="39"/>
  <c r="AJ59" i="39" s="1"/>
  <c r="AO58" i="39" s="1"/>
  <c r="AD60" i="20"/>
  <c r="AI60" i="20" s="1"/>
  <c r="AB60" i="20"/>
  <c r="AG60" i="20" s="1"/>
  <c r="AC60" i="20"/>
  <c r="AH60" i="20" s="1"/>
  <c r="AE60" i="20"/>
  <c r="AJ60" i="20" s="1"/>
  <c r="AE66" i="22"/>
  <c r="AJ66" i="22" s="1"/>
  <c r="AB66" i="22"/>
  <c r="AG66" i="22" s="1"/>
  <c r="AL66" i="22" s="1"/>
  <c r="AA66" i="22"/>
  <c r="AF66" i="22" s="1"/>
  <c r="AC66" i="22"/>
  <c r="AH66" i="22" s="1"/>
  <c r="AD66" i="22"/>
  <c r="AI66" i="22" s="1"/>
  <c r="AE61" i="23"/>
  <c r="AJ61" i="23" s="1"/>
  <c r="AD61" i="23"/>
  <c r="AI61" i="23" s="1"/>
  <c r="AN61" i="23" s="1"/>
  <c r="AA61" i="23"/>
  <c r="AF61" i="23" s="1"/>
  <c r="AK61" i="23" s="1"/>
  <c r="G14" i="24"/>
  <c r="AA61" i="36"/>
  <c r="AF61" i="36" s="1"/>
  <c r="AE61" i="36"/>
  <c r="AJ61" i="36" s="1"/>
  <c r="AO61" i="36" s="1"/>
  <c r="AB61" i="36"/>
  <c r="AG61" i="36" s="1"/>
  <c r="AB61" i="23"/>
  <c r="AG61" i="23" s="1"/>
  <c r="AC67" i="24"/>
  <c r="AH67" i="24" s="1"/>
  <c r="AB59" i="39"/>
  <c r="AG59" i="39" s="1"/>
  <c r="AN43" i="42"/>
  <c r="AC68" i="19"/>
  <c r="AH68" i="19" s="1"/>
  <c r="AA68" i="19"/>
  <c r="AF68" i="19" s="1"/>
  <c r="AK68" i="19" s="1"/>
  <c r="AB68" i="19"/>
  <c r="AG68" i="19" s="1"/>
  <c r="AL68" i="19" s="1"/>
  <c r="AD68" i="19"/>
  <c r="AI68" i="19" s="1"/>
  <c r="AN68" i="19" s="1"/>
  <c r="AE64" i="22"/>
  <c r="AJ64" i="22" s="1"/>
  <c r="AD64" i="22"/>
  <c r="AI64" i="22" s="1"/>
  <c r="AC64" i="22"/>
  <c r="AH64" i="22" s="1"/>
  <c r="AA64" i="22"/>
  <c r="AF64" i="22" s="1"/>
  <c r="AK64" i="22" s="1"/>
  <c r="AB64" i="22"/>
  <c r="AG64" i="22" s="1"/>
  <c r="G29" i="22"/>
  <c r="AN15" i="32"/>
  <c r="I12" i="32"/>
  <c r="AB64" i="23"/>
  <c r="AG64" i="23" s="1"/>
  <c r="AC66" i="37"/>
  <c r="AH66" i="37" s="1"/>
  <c r="AD17" i="23"/>
  <c r="AI17" i="23" s="1"/>
  <c r="AC13" i="23"/>
  <c r="AH13" i="23" s="1"/>
  <c r="AE67" i="19"/>
  <c r="AJ67" i="19" s="1"/>
  <c r="AB67" i="19"/>
  <c r="AG67" i="19" s="1"/>
  <c r="AA64" i="21"/>
  <c r="AF64" i="21" s="1"/>
  <c r="AC64" i="21"/>
  <c r="AH64" i="21" s="1"/>
  <c r="AD64" i="21"/>
  <c r="AI64" i="21" s="1"/>
  <c r="AB64" i="21"/>
  <c r="AG64" i="21" s="1"/>
  <c r="AE63" i="22"/>
  <c r="AJ63" i="22" s="1"/>
  <c r="AO63" i="22" s="1"/>
  <c r="AA63" i="22"/>
  <c r="AF63" i="22" s="1"/>
  <c r="AB63" i="22"/>
  <c r="AG63" i="22" s="1"/>
  <c r="AC63" i="22"/>
  <c r="AH63" i="22" s="1"/>
  <c r="AD63" i="22"/>
  <c r="AI63" i="22" s="1"/>
  <c r="AN35" i="24"/>
  <c r="AM23" i="33"/>
  <c r="AE15" i="33"/>
  <c r="AJ15" i="33" s="1"/>
  <c r="J12" i="33" s="1"/>
  <c r="AA64" i="33"/>
  <c r="AF64" i="33" s="1"/>
  <c r="AK64" i="33" s="1"/>
  <c r="AB65" i="33"/>
  <c r="AG65" i="33" s="1"/>
  <c r="AA59" i="32"/>
  <c r="AF59" i="32" s="1"/>
  <c r="AC59" i="32"/>
  <c r="AH59" i="32" s="1"/>
  <c r="AD59" i="32"/>
  <c r="AI59" i="32" s="1"/>
  <c r="AN58" i="32" s="1"/>
  <c r="AB59" i="32"/>
  <c r="AG59" i="32" s="1"/>
  <c r="AE59" i="32"/>
  <c r="AJ59" i="32" s="1"/>
  <c r="AO59" i="32" s="1"/>
  <c r="AA13" i="36"/>
  <c r="AF13" i="36" s="1"/>
  <c r="AE41" i="40"/>
  <c r="AJ41" i="40" s="1"/>
  <c r="AO55" i="20"/>
  <c r="AC17" i="19"/>
  <c r="AH17" i="19" s="1"/>
  <c r="J27" i="23"/>
  <c r="AE66" i="19"/>
  <c r="AJ66" i="19" s="1"/>
  <c r="AO65" i="19" s="1"/>
  <c r="AD66" i="19"/>
  <c r="AI66" i="19" s="1"/>
  <c r="AB66" i="19"/>
  <c r="AG66" i="19" s="1"/>
  <c r="AE63" i="21"/>
  <c r="AJ63" i="21" s="1"/>
  <c r="AO63" i="21" s="1"/>
  <c r="AD63" i="21"/>
  <c r="AI63" i="21" s="1"/>
  <c r="AC63" i="21"/>
  <c r="AH63" i="21" s="1"/>
  <c r="AM63" i="21" s="1"/>
  <c r="AB63" i="21"/>
  <c r="AG63" i="21" s="1"/>
  <c r="AA63" i="21"/>
  <c r="AF63" i="21" s="1"/>
  <c r="AA62" i="22"/>
  <c r="AF62" i="22" s="1"/>
  <c r="AC62" i="22"/>
  <c r="AH62" i="22" s="1"/>
  <c r="AE62" i="22"/>
  <c r="AJ62" i="22" s="1"/>
  <c r="AN55" i="24"/>
  <c r="AA15" i="33"/>
  <c r="AF15" i="33" s="1"/>
  <c r="AC65" i="35"/>
  <c r="AH65" i="35" s="1"/>
  <c r="AA65" i="35"/>
  <c r="AF65" i="35" s="1"/>
  <c r="AB65" i="35"/>
  <c r="AG65" i="35" s="1"/>
  <c r="AE65" i="35"/>
  <c r="AJ65" i="35" s="1"/>
  <c r="AA41" i="40"/>
  <c r="AF41" i="40" s="1"/>
  <c r="AK40" i="40" s="1"/>
  <c r="AC61" i="41"/>
  <c r="AH61" i="41" s="1"/>
  <c r="AO33" i="42"/>
  <c r="AC62" i="21"/>
  <c r="AH62" i="21" s="1"/>
  <c r="AA62" i="21"/>
  <c r="AF62" i="21" s="1"/>
  <c r="AB62" i="21"/>
  <c r="AG62" i="21" s="1"/>
  <c r="AE62" i="21"/>
  <c r="AJ62" i="21" s="1"/>
  <c r="AO61" i="21" s="1"/>
  <c r="AE61" i="22"/>
  <c r="AJ61" i="22" s="1"/>
  <c r="AD61" i="22"/>
  <c r="AI61" i="22" s="1"/>
  <c r="AC61" i="22"/>
  <c r="AH61" i="22" s="1"/>
  <c r="AM61" i="22" s="1"/>
  <c r="AA61" i="22"/>
  <c r="AF61" i="22" s="1"/>
  <c r="H17" i="23"/>
  <c r="AO55" i="24"/>
  <c r="AN41" i="33"/>
  <c r="AD64" i="35"/>
  <c r="AI64" i="35" s="1"/>
  <c r="AA64" i="35"/>
  <c r="AF64" i="35" s="1"/>
  <c r="AK64" i="35" s="1"/>
  <c r="AE64" i="35"/>
  <c r="AJ64" i="35" s="1"/>
  <c r="AC64" i="35"/>
  <c r="AH64" i="35" s="1"/>
  <c r="AB30" i="42"/>
  <c r="AG30" i="42" s="1"/>
  <c r="AD68" i="23"/>
  <c r="AI68" i="23" s="1"/>
  <c r="AN68" i="23" s="1"/>
  <c r="AM53" i="23"/>
  <c r="AD47" i="23"/>
  <c r="AI47" i="23" s="1"/>
  <c r="AN46" i="23" s="1"/>
  <c r="AE64" i="19"/>
  <c r="AJ64" i="19" s="1"/>
  <c r="AO64" i="19" s="1"/>
  <c r="AB64" i="19"/>
  <c r="AG64" i="19" s="1"/>
  <c r="AL63" i="19" s="1"/>
  <c r="AC64" i="19"/>
  <c r="AH64" i="19" s="1"/>
  <c r="AA61" i="21"/>
  <c r="AF61" i="21" s="1"/>
  <c r="AD61" i="21"/>
  <c r="AI61" i="21" s="1"/>
  <c r="AN60" i="21" s="1"/>
  <c r="AC61" i="21"/>
  <c r="AH61" i="21" s="1"/>
  <c r="AE18" i="24"/>
  <c r="AJ18" i="24" s="1"/>
  <c r="J15" i="24" s="1"/>
  <c r="AE63" i="35"/>
  <c r="AJ63" i="35" s="1"/>
  <c r="AB63" i="35"/>
  <c r="AG63" i="35" s="1"/>
  <c r="AL63" i="35" s="1"/>
  <c r="AD63" i="35"/>
  <c r="AI63" i="35" s="1"/>
  <c r="AN63" i="35" s="1"/>
  <c r="AC63" i="35"/>
  <c r="AH63" i="35" s="1"/>
  <c r="AM63" i="35" s="1"/>
  <c r="AA63" i="35"/>
  <c r="AF63" i="35" s="1"/>
  <c r="AM19" i="37"/>
  <c r="J27" i="40"/>
  <c r="AA67" i="19"/>
  <c r="AF67" i="19" s="1"/>
  <c r="AK66" i="19" s="1"/>
  <c r="AC68" i="24"/>
  <c r="AH68" i="24" s="1"/>
  <c r="AM68" i="24" s="1"/>
  <c r="AA68" i="24"/>
  <c r="AF68" i="24" s="1"/>
  <c r="AK68" i="24" s="1"/>
  <c r="AB68" i="24"/>
  <c r="AG68" i="24" s="1"/>
  <c r="AL68" i="24" s="1"/>
  <c r="AD68" i="24"/>
  <c r="AI68" i="24" s="1"/>
  <c r="AN68" i="24" s="1"/>
  <c r="AN13" i="33"/>
  <c r="AO41" i="34"/>
  <c r="AC59" i="36"/>
  <c r="AH59" i="36" s="1"/>
  <c r="AA59" i="36"/>
  <c r="AF59" i="36" s="1"/>
  <c r="AB59" i="36"/>
  <c r="AG59" i="36" s="1"/>
  <c r="AL58" i="36" s="1"/>
  <c r="AE59" i="36"/>
  <c r="AJ59" i="36" s="1"/>
  <c r="AD59" i="36"/>
  <c r="AI59" i="36" s="1"/>
  <c r="AC67" i="37"/>
  <c r="AH67" i="37" s="1"/>
  <c r="AA67" i="37"/>
  <c r="AF67" i="37" s="1"/>
  <c r="AB67" i="37"/>
  <c r="AG67" i="37" s="1"/>
  <c r="AL66" i="37" s="1"/>
  <c r="AE67" i="37"/>
  <c r="AJ67" i="37" s="1"/>
  <c r="AD67" i="37"/>
  <c r="AI67" i="37" s="1"/>
  <c r="AA51" i="38"/>
  <c r="AF51" i="38" s="1"/>
  <c r="AK51" i="38" s="1"/>
  <c r="AD51" i="38"/>
  <c r="AI51" i="38" s="1"/>
  <c r="AN51" i="38" s="1"/>
  <c r="AN33" i="38"/>
  <c r="AO30" i="39"/>
  <c r="AB37" i="41"/>
  <c r="AG37" i="41" s="1"/>
  <c r="AE37" i="41"/>
  <c r="AJ37" i="41" s="1"/>
  <c r="AO37" i="41" s="1"/>
  <c r="AE64" i="44"/>
  <c r="AJ64" i="44" s="1"/>
  <c r="AB64" i="44"/>
  <c r="AG64" i="44" s="1"/>
  <c r="AL64" i="44" s="1"/>
  <c r="AD64" i="44"/>
  <c r="AI64" i="44" s="1"/>
  <c r="AN64" i="44" s="1"/>
  <c r="AL56" i="33"/>
  <c r="I31" i="33"/>
  <c r="AA68" i="32"/>
  <c r="AF68" i="32" s="1"/>
  <c r="AK68" i="32" s="1"/>
  <c r="AD68" i="32"/>
  <c r="AI68" i="32" s="1"/>
  <c r="AN68" i="32" s="1"/>
  <c r="AC68" i="32"/>
  <c r="AH68" i="32" s="1"/>
  <c r="AM68" i="32" s="1"/>
  <c r="AE68" i="32"/>
  <c r="AJ68" i="32" s="1"/>
  <c r="AO68" i="32" s="1"/>
  <c r="AB19" i="32"/>
  <c r="AG19" i="32" s="1"/>
  <c r="AC19" i="32"/>
  <c r="AH19" i="32" s="1"/>
  <c r="AA13" i="34"/>
  <c r="AF13" i="34" s="1"/>
  <c r="F10" i="34" s="1"/>
  <c r="AB13" i="34"/>
  <c r="AG13" i="34" s="1"/>
  <c r="G10" i="34" s="1"/>
  <c r="AD11" i="36"/>
  <c r="AI11" i="36" s="1"/>
  <c r="AA11" i="36"/>
  <c r="AF11" i="36" s="1"/>
  <c r="AK11" i="36" s="1"/>
  <c r="AB63" i="37"/>
  <c r="AG63" i="37" s="1"/>
  <c r="AD63" i="37"/>
  <c r="AI63" i="37" s="1"/>
  <c r="I12" i="38"/>
  <c r="AE12" i="41"/>
  <c r="AJ12" i="41" s="1"/>
  <c r="J9" i="41" s="1"/>
  <c r="AA12" i="41"/>
  <c r="AF12" i="41" s="1"/>
  <c r="F9" i="41" s="1"/>
  <c r="AL66" i="42"/>
  <c r="AD49" i="42"/>
  <c r="AI49" i="42" s="1"/>
  <c r="AN49" i="42" s="1"/>
  <c r="AB60" i="44"/>
  <c r="AG60" i="44" s="1"/>
  <c r="AE60" i="44"/>
  <c r="AJ60" i="44" s="1"/>
  <c r="AO60" i="44" s="1"/>
  <c r="AD63" i="34"/>
  <c r="AI63" i="34" s="1"/>
  <c r="AE67" i="32"/>
  <c r="AJ67" i="32" s="1"/>
  <c r="AA67" i="32"/>
  <c r="AF67" i="32" s="1"/>
  <c r="AD67" i="32"/>
  <c r="AI67" i="32" s="1"/>
  <c r="AB67" i="32"/>
  <c r="AG67" i="32" s="1"/>
  <c r="AC67" i="32"/>
  <c r="AH67" i="32" s="1"/>
  <c r="AB62" i="37"/>
  <c r="AG62" i="37" s="1"/>
  <c r="AA62" i="37"/>
  <c r="AF62" i="37" s="1"/>
  <c r="AC62" i="37"/>
  <c r="AH62" i="37" s="1"/>
  <c r="AM62" i="37" s="1"/>
  <c r="AD62" i="37"/>
  <c r="AI62" i="37" s="1"/>
  <c r="AN27" i="39"/>
  <c r="AE65" i="42"/>
  <c r="AJ65" i="42" s="1"/>
  <c r="AO65" i="42" s="1"/>
  <c r="AA65" i="42"/>
  <c r="AF65" i="42" s="1"/>
  <c r="AK65" i="42" s="1"/>
  <c r="AC65" i="42"/>
  <c r="AH65" i="42" s="1"/>
  <c r="AD65" i="42"/>
  <c r="AI65" i="42" s="1"/>
  <c r="AN65" i="42" s="1"/>
  <c r="AA59" i="44"/>
  <c r="AF59" i="44" s="1"/>
  <c r="AK58" i="44" s="1"/>
  <c r="AD59" i="44"/>
  <c r="AI59" i="44" s="1"/>
  <c r="AN58" i="44" s="1"/>
  <c r="AC59" i="44"/>
  <c r="AH59" i="44" s="1"/>
  <c r="AB59" i="44"/>
  <c r="AG59" i="44" s="1"/>
  <c r="AE60" i="22"/>
  <c r="AJ60" i="22" s="1"/>
  <c r="AO60" i="22" s="1"/>
  <c r="AD60" i="22"/>
  <c r="AI60" i="22" s="1"/>
  <c r="AN60" i="22" s="1"/>
  <c r="AC60" i="22"/>
  <c r="AH60" i="22" s="1"/>
  <c r="AA60" i="22"/>
  <c r="AF60" i="22" s="1"/>
  <c r="AB60" i="22"/>
  <c r="AG60" i="22" s="1"/>
  <c r="AC59" i="23"/>
  <c r="AH59" i="23" s="1"/>
  <c r="AB59" i="23"/>
  <c r="AG59" i="23" s="1"/>
  <c r="AA59" i="23"/>
  <c r="AF59" i="23" s="1"/>
  <c r="AE59" i="23"/>
  <c r="AJ59" i="23" s="1"/>
  <c r="AA65" i="32"/>
  <c r="AF65" i="32" s="1"/>
  <c r="AD65" i="32"/>
  <c r="AI65" i="32" s="1"/>
  <c r="AC65" i="32"/>
  <c r="AH65" i="32" s="1"/>
  <c r="AE65" i="32"/>
  <c r="AJ65" i="32" s="1"/>
  <c r="AB65" i="34"/>
  <c r="AG65" i="34" s="1"/>
  <c r="AE65" i="34"/>
  <c r="AJ65" i="34" s="1"/>
  <c r="AC65" i="34"/>
  <c r="AH65" i="34" s="1"/>
  <c r="AM65" i="34" s="1"/>
  <c r="AA65" i="34"/>
  <c r="AF65" i="34" s="1"/>
  <c r="AD65" i="34"/>
  <c r="AI65" i="34" s="1"/>
  <c r="AN65" i="34" s="1"/>
  <c r="AO24" i="34"/>
  <c r="AE19" i="34"/>
  <c r="AJ19" i="34" s="1"/>
  <c r="AC19" i="34"/>
  <c r="AH19" i="34" s="1"/>
  <c r="H16" i="34" s="1"/>
  <c r="AB60" i="37"/>
  <c r="AG60" i="37" s="1"/>
  <c r="AL60" i="37" s="1"/>
  <c r="AE60" i="37"/>
  <c r="AJ60" i="37" s="1"/>
  <c r="AO60" i="37" s="1"/>
  <c r="AD60" i="37"/>
  <c r="AI60" i="37" s="1"/>
  <c r="AC60" i="37"/>
  <c r="AH60" i="37" s="1"/>
  <c r="AE68" i="40"/>
  <c r="AJ68" i="40" s="1"/>
  <c r="AO68" i="40" s="1"/>
  <c r="AC68" i="40"/>
  <c r="AH68" i="40" s="1"/>
  <c r="AM68" i="40" s="1"/>
  <c r="AD68" i="40"/>
  <c r="AI68" i="40" s="1"/>
  <c r="AN68" i="40" s="1"/>
  <c r="AA68" i="40"/>
  <c r="AF68" i="40" s="1"/>
  <c r="AK68" i="40" s="1"/>
  <c r="AB68" i="40"/>
  <c r="AG68" i="40" s="1"/>
  <c r="AL68" i="40" s="1"/>
  <c r="AB19" i="41"/>
  <c r="AG19" i="41" s="1"/>
  <c r="AL19" i="41" s="1"/>
  <c r="AC19" i="41"/>
  <c r="AH19" i="41" s="1"/>
  <c r="H16" i="41" s="1"/>
  <c r="AB63" i="42"/>
  <c r="AG63" i="42" s="1"/>
  <c r="AC63" i="42"/>
  <c r="AH63" i="42" s="1"/>
  <c r="AM63" i="42" s="1"/>
  <c r="AB65" i="42"/>
  <c r="AG65" i="42" s="1"/>
  <c r="AE59" i="44"/>
  <c r="AJ59" i="44" s="1"/>
  <c r="F32" i="20"/>
  <c r="AE68" i="21"/>
  <c r="AJ68" i="21" s="1"/>
  <c r="AO68" i="21" s="1"/>
  <c r="AA59" i="22"/>
  <c r="AF59" i="22" s="1"/>
  <c r="AC59" i="22"/>
  <c r="AH59" i="22" s="1"/>
  <c r="AB59" i="22"/>
  <c r="AG59" i="22" s="1"/>
  <c r="AL58" i="22" s="1"/>
  <c r="AE59" i="22"/>
  <c r="AJ59" i="22" s="1"/>
  <c r="AD50" i="22"/>
  <c r="AI50" i="22" s="1"/>
  <c r="AN50" i="22" s="1"/>
  <c r="AC50" i="22"/>
  <c r="AH50" i="22" s="1"/>
  <c r="AL31" i="22"/>
  <c r="H21" i="22"/>
  <c r="AL58" i="23"/>
  <c r="F27" i="23"/>
  <c r="AM53" i="33"/>
  <c r="AL31" i="33"/>
  <c r="AD11" i="33"/>
  <c r="AI11" i="33" s="1"/>
  <c r="AA11" i="33"/>
  <c r="AF11" i="33" s="1"/>
  <c r="F8" i="33" s="1"/>
  <c r="AE64" i="32"/>
  <c r="AJ64" i="32" s="1"/>
  <c r="AB64" i="32"/>
  <c r="AG64" i="32" s="1"/>
  <c r="AA64" i="32"/>
  <c r="AF64" i="32" s="1"/>
  <c r="AD64" i="32"/>
  <c r="AI64" i="32" s="1"/>
  <c r="AC64" i="32"/>
  <c r="AH64" i="32" s="1"/>
  <c r="AD64" i="34"/>
  <c r="AI64" i="34" s="1"/>
  <c r="AE64" i="34"/>
  <c r="AJ64" i="34" s="1"/>
  <c r="AO64" i="34" s="1"/>
  <c r="AC64" i="34"/>
  <c r="AH64" i="34" s="1"/>
  <c r="AB64" i="34"/>
  <c r="AG64" i="34" s="1"/>
  <c r="AA64" i="34"/>
  <c r="AF64" i="34" s="1"/>
  <c r="AB59" i="37"/>
  <c r="AG59" i="37" s="1"/>
  <c r="AL58" i="37" s="1"/>
  <c r="AC59" i="37"/>
  <c r="AH59" i="37" s="1"/>
  <c r="AM58" i="37" s="1"/>
  <c r="AA59" i="37"/>
  <c r="AF59" i="37" s="1"/>
  <c r="AK58" i="37" s="1"/>
  <c r="AD59" i="37"/>
  <c r="AI59" i="37" s="1"/>
  <c r="AN59" i="37" s="1"/>
  <c r="AK45" i="37"/>
  <c r="AC67" i="40"/>
  <c r="AH67" i="40" s="1"/>
  <c r="AA67" i="40"/>
  <c r="AF67" i="40" s="1"/>
  <c r="AB67" i="40"/>
  <c r="AG67" i="40" s="1"/>
  <c r="AE67" i="40"/>
  <c r="AJ67" i="40" s="1"/>
  <c r="AD67" i="40"/>
  <c r="AI67" i="40" s="1"/>
  <c r="J23" i="41"/>
  <c r="AE62" i="42"/>
  <c r="AJ62" i="42" s="1"/>
  <c r="AA62" i="42"/>
  <c r="AF62" i="42" s="1"/>
  <c r="AB62" i="42"/>
  <c r="AG62" i="42" s="1"/>
  <c r="AL62" i="42" s="1"/>
  <c r="AC62" i="42"/>
  <c r="AH62" i="42" s="1"/>
  <c r="AD62" i="42"/>
  <c r="AI62" i="42" s="1"/>
  <c r="AN62" i="42" s="1"/>
  <c r="AC9" i="44"/>
  <c r="AH9" i="44" s="1"/>
  <c r="AD9" i="44"/>
  <c r="AI9" i="44" s="1"/>
  <c r="I6" i="44" s="1"/>
  <c r="AB68" i="32"/>
  <c r="AG68" i="32" s="1"/>
  <c r="AL68" i="32" s="1"/>
  <c r="AE59" i="37"/>
  <c r="AJ59" i="37" s="1"/>
  <c r="AA63" i="42"/>
  <c r="AF63" i="42" s="1"/>
  <c r="AA60" i="44"/>
  <c r="AF60" i="44" s="1"/>
  <c r="AK60" i="44" s="1"/>
  <c r="AC62" i="19"/>
  <c r="AH62" i="19" s="1"/>
  <c r="AB62" i="19"/>
  <c r="AG62" i="19" s="1"/>
  <c r="AA62" i="19"/>
  <c r="AF62" i="19" s="1"/>
  <c r="AK61" i="19" s="1"/>
  <c r="AE62" i="19"/>
  <c r="AJ62" i="19" s="1"/>
  <c r="AO61" i="19" s="1"/>
  <c r="H34" i="21"/>
  <c r="AM40" i="22"/>
  <c r="AC57" i="23"/>
  <c r="AH57" i="23" s="1"/>
  <c r="AB57" i="23"/>
  <c r="AG57" i="23" s="1"/>
  <c r="AL56" i="23" s="1"/>
  <c r="AE17" i="24"/>
  <c r="AJ17" i="24" s="1"/>
  <c r="AB63" i="32"/>
  <c r="AG63" i="32" s="1"/>
  <c r="AE63" i="32"/>
  <c r="AJ63" i="32" s="1"/>
  <c r="AC63" i="32"/>
  <c r="AH63" i="32" s="1"/>
  <c r="AB63" i="34"/>
  <c r="AG63" i="34" s="1"/>
  <c r="AE63" i="34"/>
  <c r="AJ63" i="34" s="1"/>
  <c r="AC63" i="34"/>
  <c r="AH63" i="34" s="1"/>
  <c r="AC68" i="35"/>
  <c r="AH68" i="35" s="1"/>
  <c r="AM68" i="35" s="1"/>
  <c r="AA68" i="35"/>
  <c r="AF68" i="35" s="1"/>
  <c r="AK68" i="35" s="1"/>
  <c r="AB68" i="35"/>
  <c r="AG68" i="35" s="1"/>
  <c r="AL68" i="35" s="1"/>
  <c r="AE68" i="35"/>
  <c r="AJ68" i="35" s="1"/>
  <c r="AO68" i="35" s="1"/>
  <c r="AB16" i="36"/>
  <c r="AG16" i="36" s="1"/>
  <c r="AL16" i="36" s="1"/>
  <c r="AD16" i="36"/>
  <c r="AI16" i="36" s="1"/>
  <c r="AB44" i="37"/>
  <c r="AG44" i="37" s="1"/>
  <c r="AL44" i="37" s="1"/>
  <c r="AB62" i="39"/>
  <c r="AG62" i="39" s="1"/>
  <c r="AL62" i="39" s="1"/>
  <c r="AD62" i="39"/>
  <c r="AI62" i="39" s="1"/>
  <c r="AA62" i="39"/>
  <c r="AF62" i="39" s="1"/>
  <c r="AC62" i="39"/>
  <c r="AH62" i="39" s="1"/>
  <c r="AE62" i="39"/>
  <c r="AJ62" i="39" s="1"/>
  <c r="AD61" i="42"/>
  <c r="AI61" i="42" s="1"/>
  <c r="AA61" i="42"/>
  <c r="AF61" i="42" s="1"/>
  <c r="AB61" i="42"/>
  <c r="AG61" i="42" s="1"/>
  <c r="AE61" i="42"/>
  <c r="AJ61" i="42" s="1"/>
  <c r="AC61" i="42"/>
  <c r="AH61" i="42" s="1"/>
  <c r="AM61" i="42" s="1"/>
  <c r="AA60" i="37"/>
  <c r="AF60" i="37" s="1"/>
  <c r="AK59" i="37" s="1"/>
  <c r="AK36" i="42"/>
  <c r="AD34" i="20"/>
  <c r="AI34" i="20" s="1"/>
  <c r="I31" i="20" s="1"/>
  <c r="AE66" i="21"/>
  <c r="AJ66" i="21" s="1"/>
  <c r="AC66" i="21"/>
  <c r="AH66" i="21" s="1"/>
  <c r="AD66" i="21"/>
  <c r="AI66" i="21" s="1"/>
  <c r="AN65" i="21" s="1"/>
  <c r="AA66" i="21"/>
  <c r="AF66" i="21" s="1"/>
  <c r="AK66" i="21" s="1"/>
  <c r="AO11" i="24"/>
  <c r="AB62" i="34"/>
  <c r="AG62" i="34" s="1"/>
  <c r="AE62" i="34"/>
  <c r="AJ62" i="34" s="1"/>
  <c r="AA62" i="34"/>
  <c r="AF62" i="34" s="1"/>
  <c r="AK62" i="34" s="1"/>
  <c r="AC62" i="34"/>
  <c r="AH62" i="34" s="1"/>
  <c r="AD62" i="34"/>
  <c r="AI62" i="34" s="1"/>
  <c r="H15" i="34"/>
  <c r="AD67" i="35"/>
  <c r="AI67" i="35" s="1"/>
  <c r="AN67" i="35" s="1"/>
  <c r="AA67" i="35"/>
  <c r="AF67" i="35" s="1"/>
  <c r="AC67" i="35"/>
  <c r="AH67" i="35" s="1"/>
  <c r="AE67" i="35"/>
  <c r="AJ67" i="35" s="1"/>
  <c r="AC61" i="39"/>
  <c r="AH61" i="39" s="1"/>
  <c r="AB61" i="39"/>
  <c r="AG61" i="39" s="1"/>
  <c r="AD61" i="39"/>
  <c r="AI61" i="39" s="1"/>
  <c r="AE61" i="39"/>
  <c r="AJ61" i="39" s="1"/>
  <c r="AA61" i="39"/>
  <c r="AF61" i="39" s="1"/>
  <c r="AB60" i="42"/>
  <c r="AG60" i="42" s="1"/>
  <c r="AC60" i="42"/>
  <c r="AH60" i="42" s="1"/>
  <c r="AA60" i="42"/>
  <c r="AF60" i="42" s="1"/>
  <c r="AE62" i="37"/>
  <c r="AJ62" i="37" s="1"/>
  <c r="AC64" i="44"/>
  <c r="AH64" i="44" s="1"/>
  <c r="AC65" i="21"/>
  <c r="AH65" i="21" s="1"/>
  <c r="AM65" i="21" s="1"/>
  <c r="AA65" i="21"/>
  <c r="AF65" i="21" s="1"/>
  <c r="AK65" i="21" s="1"/>
  <c r="AB65" i="21"/>
  <c r="AG65" i="21" s="1"/>
  <c r="AL65" i="21" s="1"/>
  <c r="AE65" i="21"/>
  <c r="AJ65" i="21" s="1"/>
  <c r="AA55" i="23"/>
  <c r="AF55" i="23" s="1"/>
  <c r="AK55" i="23" s="1"/>
  <c r="AD55" i="23"/>
  <c r="AI55" i="23" s="1"/>
  <c r="AN55" i="23" s="1"/>
  <c r="AE67" i="33"/>
  <c r="AJ67" i="33" s="1"/>
  <c r="AO66" i="33" s="1"/>
  <c r="AD67" i="33"/>
  <c r="AI67" i="33" s="1"/>
  <c r="AA67" i="33"/>
  <c r="AF67" i="33" s="1"/>
  <c r="AK67" i="33" s="1"/>
  <c r="AE61" i="32"/>
  <c r="AJ61" i="32" s="1"/>
  <c r="AO60" i="32" s="1"/>
  <c r="AB61" i="32"/>
  <c r="AG61" i="32" s="1"/>
  <c r="AL61" i="32" s="1"/>
  <c r="AD61" i="32"/>
  <c r="AI61" i="32" s="1"/>
  <c r="AA61" i="32"/>
  <c r="AF61" i="32" s="1"/>
  <c r="AC61" i="32"/>
  <c r="AH61" i="32" s="1"/>
  <c r="AE61" i="34"/>
  <c r="AJ61" i="34" s="1"/>
  <c r="AA61" i="34"/>
  <c r="AF61" i="34" s="1"/>
  <c r="AB61" i="34"/>
  <c r="AG61" i="34" s="1"/>
  <c r="AD61" i="34"/>
  <c r="AI61" i="34" s="1"/>
  <c r="AN60" i="34" s="1"/>
  <c r="AC61" i="34"/>
  <c r="AH61" i="34" s="1"/>
  <c r="AE66" i="35"/>
  <c r="AJ66" i="35" s="1"/>
  <c r="AB66" i="35"/>
  <c r="AG66" i="35" s="1"/>
  <c r="AL66" i="35" s="1"/>
  <c r="AD66" i="35"/>
  <c r="AI66" i="35" s="1"/>
  <c r="AC66" i="35"/>
  <c r="AH66" i="35" s="1"/>
  <c r="AM66" i="35" s="1"/>
  <c r="AA66" i="35"/>
  <c r="AF66" i="35" s="1"/>
  <c r="AK66" i="35" s="1"/>
  <c r="AC68" i="36"/>
  <c r="AH68" i="36" s="1"/>
  <c r="AM68" i="36" s="1"/>
  <c r="AA68" i="36"/>
  <c r="AF68" i="36" s="1"/>
  <c r="AK68" i="36" s="1"/>
  <c r="AB68" i="36"/>
  <c r="AG68" i="36" s="1"/>
  <c r="AL68" i="36" s="1"/>
  <c r="AD68" i="36"/>
  <c r="AI68" i="36" s="1"/>
  <c r="AN68" i="36" s="1"/>
  <c r="AA35" i="36"/>
  <c r="AF35" i="36" s="1"/>
  <c r="F32" i="36" s="1"/>
  <c r="AD35" i="36"/>
  <c r="AI35" i="36" s="1"/>
  <c r="AB60" i="39"/>
  <c r="AG60" i="39" s="1"/>
  <c r="AE60" i="39"/>
  <c r="AJ60" i="39" s="1"/>
  <c r="AC60" i="39"/>
  <c r="AH60" i="39" s="1"/>
  <c r="AC64" i="40"/>
  <c r="AH64" i="40" s="1"/>
  <c r="AB64" i="40"/>
  <c r="AG64" i="40" s="1"/>
  <c r="AA64" i="40"/>
  <c r="AF64" i="40" s="1"/>
  <c r="AK63" i="40" s="1"/>
  <c r="AE64" i="40"/>
  <c r="AJ64" i="40" s="1"/>
  <c r="AM47" i="40"/>
  <c r="AO36" i="40"/>
  <c r="AB32" i="41"/>
  <c r="AG32" i="41" s="1"/>
  <c r="AA32" i="41"/>
  <c r="AF32" i="41" s="1"/>
  <c r="AE32" i="41"/>
  <c r="AJ32" i="41" s="1"/>
  <c r="AO31" i="41" s="1"/>
  <c r="AE59" i="42"/>
  <c r="AJ59" i="42" s="1"/>
  <c r="AA59" i="42"/>
  <c r="AF59" i="42" s="1"/>
  <c r="AK58" i="42" s="1"/>
  <c r="AB59" i="42"/>
  <c r="AG59" i="42" s="1"/>
  <c r="AL58" i="42" s="1"/>
  <c r="AC59" i="42"/>
  <c r="AH59" i="42" s="1"/>
  <c r="AM58" i="42" s="1"/>
  <c r="AD59" i="42"/>
  <c r="AI59" i="42" s="1"/>
  <c r="H12" i="42"/>
  <c r="AD59" i="23"/>
  <c r="AI59" i="23" s="1"/>
  <c r="AN59" i="23" s="1"/>
  <c r="AA63" i="37"/>
  <c r="AF63" i="37" s="1"/>
  <c r="AK67" i="38"/>
  <c r="AN60" i="41"/>
  <c r="AE60" i="35"/>
  <c r="AJ60" i="35" s="1"/>
  <c r="AB60" i="35"/>
  <c r="AG60" i="35" s="1"/>
  <c r="AC60" i="35"/>
  <c r="AH60" i="35" s="1"/>
  <c r="AD60" i="35"/>
  <c r="AI60" i="35" s="1"/>
  <c r="AC62" i="36"/>
  <c r="AH62" i="36" s="1"/>
  <c r="AM62" i="36" s="1"/>
  <c r="AA62" i="36"/>
  <c r="AF62" i="36" s="1"/>
  <c r="AK62" i="36" s="1"/>
  <c r="AB62" i="36"/>
  <c r="AG62" i="36" s="1"/>
  <c r="AE67" i="38"/>
  <c r="AJ67" i="38" s="1"/>
  <c r="AC67" i="38"/>
  <c r="AH67" i="38" s="1"/>
  <c r="AM67" i="38" s="1"/>
  <c r="AD67" i="38"/>
  <c r="AI67" i="38" s="1"/>
  <c r="AN67" i="38" s="1"/>
  <c r="AB67" i="38"/>
  <c r="AG67" i="38" s="1"/>
  <c r="AE65" i="40"/>
  <c r="AJ65" i="40" s="1"/>
  <c r="AA65" i="40"/>
  <c r="AF65" i="40" s="1"/>
  <c r="AC65" i="40"/>
  <c r="AH65" i="40" s="1"/>
  <c r="AD65" i="40"/>
  <c r="AI65" i="40" s="1"/>
  <c r="AB68" i="41"/>
  <c r="AG68" i="41" s="1"/>
  <c r="AL68" i="41" s="1"/>
  <c r="AA68" i="41"/>
  <c r="AF68" i="41" s="1"/>
  <c r="AK68" i="41" s="1"/>
  <c r="AD68" i="41"/>
  <c r="AI68" i="41" s="1"/>
  <c r="AN68" i="41" s="1"/>
  <c r="AD61" i="24"/>
  <c r="AI61" i="24" s="1"/>
  <c r="AE65" i="33"/>
  <c r="AJ65" i="33" s="1"/>
  <c r="AO65" i="33" s="1"/>
  <c r="AA63" i="39"/>
  <c r="AF63" i="39" s="1"/>
  <c r="AK62" i="39" s="1"/>
  <c r="AA66" i="40"/>
  <c r="AF66" i="40" s="1"/>
  <c r="AN10" i="40"/>
  <c r="AB65" i="41"/>
  <c r="AG65" i="41" s="1"/>
  <c r="AA65" i="41"/>
  <c r="AF65" i="41" s="1"/>
  <c r="AK65" i="41" s="1"/>
  <c r="AD65" i="41"/>
  <c r="AI65" i="41" s="1"/>
  <c r="AN65" i="41" s="1"/>
  <c r="AD59" i="19"/>
  <c r="AI59" i="19" s="1"/>
  <c r="AN58" i="19" s="1"/>
  <c r="AE68" i="33"/>
  <c r="AJ68" i="33" s="1"/>
  <c r="AO68" i="33" s="1"/>
  <c r="AC65" i="19"/>
  <c r="AH65" i="19" s="1"/>
  <c r="AA65" i="19"/>
  <c r="AF65" i="19" s="1"/>
  <c r="AK65" i="19" s="1"/>
  <c r="AD65" i="19"/>
  <c r="AI65" i="19" s="1"/>
  <c r="AC65" i="24"/>
  <c r="AH65" i="24" s="1"/>
  <c r="AA65" i="24"/>
  <c r="AF65" i="24" s="1"/>
  <c r="AK65" i="24" s="1"/>
  <c r="AB65" i="24"/>
  <c r="AG65" i="24" s="1"/>
  <c r="F12" i="24"/>
  <c r="AA62" i="32"/>
  <c r="AF62" i="32" s="1"/>
  <c r="AC62" i="32"/>
  <c r="AH62" i="32" s="1"/>
  <c r="AD62" i="32"/>
  <c r="AI62" i="32" s="1"/>
  <c r="AB63" i="38"/>
  <c r="AG63" i="38" s="1"/>
  <c r="AA63" i="38"/>
  <c r="AF63" i="38" s="1"/>
  <c r="AK63" i="38" s="1"/>
  <c r="AD61" i="40"/>
  <c r="AI61" i="40" s="1"/>
  <c r="AN60" i="40" s="1"/>
  <c r="AB61" i="40"/>
  <c r="AG61" i="40" s="1"/>
  <c r="AA61" i="40"/>
  <c r="AF61" i="40" s="1"/>
  <c r="AA64" i="41"/>
  <c r="AF64" i="41" s="1"/>
  <c r="AE64" i="41"/>
  <c r="AJ64" i="41" s="1"/>
  <c r="AO64" i="41" s="1"/>
  <c r="AB64" i="41"/>
  <c r="AG64" i="41" s="1"/>
  <c r="AD64" i="41"/>
  <c r="AI64" i="41" s="1"/>
  <c r="AB61" i="19"/>
  <c r="AG61" i="19" s="1"/>
  <c r="AB60" i="40"/>
  <c r="AG60" i="40" s="1"/>
  <c r="AB63" i="41"/>
  <c r="AG63" i="41" s="1"/>
  <c r="AC63" i="41"/>
  <c r="AH63" i="41" s="1"/>
  <c r="AM62" i="41" s="1"/>
  <c r="AO20" i="41"/>
  <c r="AE68" i="20"/>
  <c r="AJ68" i="20" s="1"/>
  <c r="AO68" i="20" s="1"/>
  <c r="AA66" i="32"/>
  <c r="AF66" i="32" s="1"/>
  <c r="AD62" i="36"/>
  <c r="AI62" i="36" s="1"/>
  <c r="AE61" i="40"/>
  <c r="AJ61" i="40" s="1"/>
  <c r="AO60" i="40" s="1"/>
  <c r="AE63" i="41"/>
  <c r="AJ63" i="41" s="1"/>
  <c r="AC66" i="42"/>
  <c r="AH66" i="42" s="1"/>
  <c r="AM66" i="42" s="1"/>
  <c r="AC63" i="19"/>
  <c r="AH63" i="19" s="1"/>
  <c r="AD63" i="19"/>
  <c r="AI63" i="19" s="1"/>
  <c r="AN63" i="19" s="1"/>
  <c r="AE63" i="24"/>
  <c r="AJ63" i="24" s="1"/>
  <c r="AB63" i="24"/>
  <c r="AG63" i="24" s="1"/>
  <c r="AL63" i="24" s="1"/>
  <c r="AC63" i="24"/>
  <c r="AH63" i="24" s="1"/>
  <c r="AD63" i="24"/>
  <c r="AI63" i="24" s="1"/>
  <c r="AB60" i="32"/>
  <c r="AG60" i="32" s="1"/>
  <c r="AB68" i="37"/>
  <c r="AG68" i="37" s="1"/>
  <c r="AL68" i="37" s="1"/>
  <c r="AD68" i="37"/>
  <c r="AI68" i="37" s="1"/>
  <c r="AN68" i="37" s="1"/>
  <c r="AA68" i="37"/>
  <c r="AF68" i="37" s="1"/>
  <c r="AK68" i="37" s="1"/>
  <c r="AC68" i="37"/>
  <c r="AH68" i="37" s="1"/>
  <c r="AM68" i="37" s="1"/>
  <c r="I23" i="37"/>
  <c r="AE61" i="38"/>
  <c r="AJ61" i="38" s="1"/>
  <c r="AB61" i="38"/>
  <c r="AG61" i="38" s="1"/>
  <c r="AL61" i="38" s="1"/>
  <c r="AC61" i="38"/>
  <c r="AH61" i="38" s="1"/>
  <c r="AD61" i="38"/>
  <c r="AI61" i="38" s="1"/>
  <c r="AC67" i="39"/>
  <c r="AH67" i="39" s="1"/>
  <c r="AB67" i="39"/>
  <c r="AG67" i="39" s="1"/>
  <c r="AL67" i="39" s="1"/>
  <c r="AD67" i="39"/>
  <c r="AI67" i="39" s="1"/>
  <c r="AN66" i="39" s="1"/>
  <c r="AE67" i="39"/>
  <c r="AJ67" i="39" s="1"/>
  <c r="AO66" i="39" s="1"/>
  <c r="AA67" i="39"/>
  <c r="AF67" i="39" s="1"/>
  <c r="AK66" i="39" s="1"/>
  <c r="AK15" i="39"/>
  <c r="AE59" i="40"/>
  <c r="AJ59" i="40" s="1"/>
  <c r="AO59" i="40" s="1"/>
  <c r="AB59" i="40"/>
  <c r="AG59" i="40" s="1"/>
  <c r="AL58" i="40" s="1"/>
  <c r="AD59" i="40"/>
  <c r="AI59" i="40" s="1"/>
  <c r="AN59" i="40" s="1"/>
  <c r="AC59" i="40"/>
  <c r="AH59" i="40" s="1"/>
  <c r="AA59" i="40"/>
  <c r="AF59" i="40" s="1"/>
  <c r="AB62" i="41"/>
  <c r="AG62" i="41" s="1"/>
  <c r="AL62" i="41" s="1"/>
  <c r="AA62" i="41"/>
  <c r="AF62" i="41" s="1"/>
  <c r="AK62" i="41" s="1"/>
  <c r="AD62" i="41"/>
  <c r="AI62" i="41" s="1"/>
  <c r="AN62" i="41" s="1"/>
  <c r="AC67" i="21"/>
  <c r="AH67" i="21" s="1"/>
  <c r="AD65" i="24"/>
  <c r="AI65" i="24" s="1"/>
  <c r="AN65" i="24" s="1"/>
  <c r="AC68" i="33"/>
  <c r="AH68" i="33" s="1"/>
  <c r="AC60" i="32"/>
  <c r="AH60" i="32" s="1"/>
  <c r="AC65" i="41"/>
  <c r="AH65" i="41" s="1"/>
  <c r="AB68" i="44"/>
  <c r="AG68" i="44" s="1"/>
  <c r="AL68" i="44" s="1"/>
  <c r="AB60" i="38"/>
  <c r="AG60" i="38" s="1"/>
  <c r="AL66" i="39"/>
  <c r="AA61" i="41"/>
  <c r="AF61" i="41" s="1"/>
  <c r="AB61" i="41"/>
  <c r="AG61" i="41" s="1"/>
  <c r="AD61" i="41"/>
  <c r="AI61" i="41" s="1"/>
  <c r="AE61" i="41"/>
  <c r="AJ61" i="41" s="1"/>
  <c r="AO61" i="41" s="1"/>
  <c r="H17" i="42"/>
  <c r="AC67" i="23"/>
  <c r="AH67" i="23" s="1"/>
  <c r="AE60" i="38"/>
  <c r="AJ60" i="38" s="1"/>
  <c r="AO59" i="38" s="1"/>
  <c r="AC63" i="39"/>
  <c r="AH63" i="39" s="1"/>
  <c r="AB68" i="20"/>
  <c r="AG68" i="20" s="1"/>
  <c r="AL68" i="20" s="1"/>
  <c r="AA68" i="20"/>
  <c r="AF68" i="20" s="1"/>
  <c r="AK68" i="20" s="1"/>
  <c r="AM50" i="24"/>
  <c r="AN29" i="24"/>
  <c r="AA20" i="24"/>
  <c r="AF20" i="24" s="1"/>
  <c r="AC66" i="33"/>
  <c r="AH66" i="33" s="1"/>
  <c r="AM65" i="33" s="1"/>
  <c r="AB66" i="33"/>
  <c r="AG66" i="33" s="1"/>
  <c r="AL66" i="33" s="1"/>
  <c r="AA59" i="38"/>
  <c r="AF59" i="38" s="1"/>
  <c r="AD59" i="38"/>
  <c r="AI59" i="38" s="1"/>
  <c r="AN58" i="38" s="1"/>
  <c r="AB65" i="39"/>
  <c r="AG65" i="39" s="1"/>
  <c r="AL65" i="39" s="1"/>
  <c r="AA65" i="39"/>
  <c r="AF65" i="39" s="1"/>
  <c r="AK65" i="39" s="1"/>
  <c r="AC65" i="39"/>
  <c r="AH65" i="39" s="1"/>
  <c r="AD65" i="39"/>
  <c r="AI65" i="39" s="1"/>
  <c r="AN65" i="39" s="1"/>
  <c r="AA9" i="40"/>
  <c r="AF9" i="40" s="1"/>
  <c r="AB60" i="41"/>
  <c r="AG60" i="41" s="1"/>
  <c r="AC60" i="41"/>
  <c r="AH60" i="41" s="1"/>
  <c r="AM59" i="41" s="1"/>
  <c r="AE68" i="42"/>
  <c r="AJ68" i="42" s="1"/>
  <c r="AO68" i="42" s="1"/>
  <c r="AB68" i="42"/>
  <c r="AG68" i="42" s="1"/>
  <c r="AL68" i="42" s="1"/>
  <c r="AC68" i="42"/>
  <c r="AH68" i="42" s="1"/>
  <c r="AD68" i="42"/>
  <c r="AI68" i="42" s="1"/>
  <c r="AN68" i="42" s="1"/>
  <c r="AA68" i="42"/>
  <c r="AF68" i="42" s="1"/>
  <c r="AK68" i="42" s="1"/>
  <c r="AB51" i="42"/>
  <c r="AG51" i="42" s="1"/>
  <c r="AL51" i="42" s="1"/>
  <c r="AC66" i="32"/>
  <c r="AH66" i="32" s="1"/>
  <c r="AM66" i="32" s="1"/>
  <c r="AA61" i="38"/>
  <c r="AF61" i="38" s="1"/>
  <c r="AK61" i="38" s="1"/>
  <c r="AC66" i="39"/>
  <c r="AH66" i="39" s="1"/>
  <c r="AC66" i="40"/>
  <c r="AH66" i="40" s="1"/>
  <c r="AC68" i="41"/>
  <c r="AH68" i="41" s="1"/>
  <c r="AE60" i="19"/>
  <c r="AJ60" i="19" s="1"/>
  <c r="AO60" i="19" s="1"/>
  <c r="AD60" i="19"/>
  <c r="AI60" i="19" s="1"/>
  <c r="AN60" i="19" s="1"/>
  <c r="AC60" i="19"/>
  <c r="AH60" i="19" s="1"/>
  <c r="AA67" i="20"/>
  <c r="AF67" i="20" s="1"/>
  <c r="AE67" i="20"/>
  <c r="AJ67" i="20" s="1"/>
  <c r="AO66" i="20" s="1"/>
  <c r="AD67" i="20"/>
  <c r="AI67" i="20" s="1"/>
  <c r="AB67" i="20"/>
  <c r="AG67" i="20" s="1"/>
  <c r="AC68" i="21"/>
  <c r="AH68" i="21" s="1"/>
  <c r="AM68" i="21" s="1"/>
  <c r="AB68" i="21"/>
  <c r="AG68" i="21" s="1"/>
  <c r="AL68" i="21" s="1"/>
  <c r="AA68" i="21"/>
  <c r="AF68" i="21" s="1"/>
  <c r="AK68" i="21" s="1"/>
  <c r="AB68" i="22"/>
  <c r="AG68" i="22" s="1"/>
  <c r="AL68" i="22" s="1"/>
  <c r="AA68" i="22"/>
  <c r="AF68" i="22" s="1"/>
  <c r="AK68" i="22" s="1"/>
  <c r="AE66" i="23"/>
  <c r="AJ66" i="23" s="1"/>
  <c r="AO66" i="23" s="1"/>
  <c r="AB66" i="23"/>
  <c r="AG66" i="23" s="1"/>
  <c r="AL66" i="23" s="1"/>
  <c r="AC66" i="23"/>
  <c r="AH66" i="23" s="1"/>
  <c r="AD66" i="23"/>
  <c r="AI66" i="23" s="1"/>
  <c r="AO49" i="23"/>
  <c r="AE60" i="24"/>
  <c r="AJ60" i="24" s="1"/>
  <c r="AO60" i="24" s="1"/>
  <c r="AC60" i="24"/>
  <c r="AH60" i="24" s="1"/>
  <c r="AM60" i="24" s="1"/>
  <c r="AD60" i="24"/>
  <c r="AI60" i="24" s="1"/>
  <c r="AN59" i="24" s="1"/>
  <c r="AA24" i="24"/>
  <c r="AF24" i="24" s="1"/>
  <c r="AN19" i="24"/>
  <c r="AB68" i="34"/>
  <c r="AG68" i="34" s="1"/>
  <c r="AL68" i="34" s="1"/>
  <c r="AE68" i="34"/>
  <c r="AJ68" i="34" s="1"/>
  <c r="AO68" i="34" s="1"/>
  <c r="AC68" i="34"/>
  <c r="AH68" i="34" s="1"/>
  <c r="AM68" i="34" s="1"/>
  <c r="AD68" i="34"/>
  <c r="AI68" i="34" s="1"/>
  <c r="AN68" i="34" s="1"/>
  <c r="AA68" i="34"/>
  <c r="AF68" i="34" s="1"/>
  <c r="AK68" i="34" s="1"/>
  <c r="AO49" i="36"/>
  <c r="AB65" i="37"/>
  <c r="AG65" i="37" s="1"/>
  <c r="AL65" i="37" s="1"/>
  <c r="AC65" i="37"/>
  <c r="AH65" i="37" s="1"/>
  <c r="AA65" i="37"/>
  <c r="AF65" i="37" s="1"/>
  <c r="AK65" i="37" s="1"/>
  <c r="AD65" i="37"/>
  <c r="AI65" i="37" s="1"/>
  <c r="AC64" i="39"/>
  <c r="AH64" i="39" s="1"/>
  <c r="AA64" i="39"/>
  <c r="AF64" i="39" s="1"/>
  <c r="AK64" i="39" s="1"/>
  <c r="AB64" i="39"/>
  <c r="AG64" i="39" s="1"/>
  <c r="AL63" i="39" s="1"/>
  <c r="AD64" i="39"/>
  <c r="AI64" i="39" s="1"/>
  <c r="AE64" i="39"/>
  <c r="AJ64" i="39" s="1"/>
  <c r="AO64" i="39" s="1"/>
  <c r="AB59" i="41"/>
  <c r="AG59" i="41" s="1"/>
  <c r="AA59" i="41"/>
  <c r="AF59" i="41" s="1"/>
  <c r="AK58" i="41" s="1"/>
  <c r="AD59" i="41"/>
  <c r="AI59" i="41" s="1"/>
  <c r="AD67" i="42"/>
  <c r="AI67" i="42" s="1"/>
  <c r="AB67" i="42"/>
  <c r="AG67" i="42" s="1"/>
  <c r="AA67" i="42"/>
  <c r="AF67" i="42" s="1"/>
  <c r="AA68" i="44"/>
  <c r="AF68" i="44" s="1"/>
  <c r="AK68" i="44" s="1"/>
  <c r="AD68" i="44"/>
  <c r="AI68" i="44" s="1"/>
  <c r="AN68" i="44" s="1"/>
  <c r="AD66" i="37"/>
  <c r="AI66" i="37" s="1"/>
  <c r="AE59" i="41"/>
  <c r="AJ59" i="41" s="1"/>
  <c r="AO59" i="41" s="1"/>
  <c r="AC59" i="19"/>
  <c r="AH59" i="19" s="1"/>
  <c r="AB59" i="19"/>
  <c r="AG59" i="19" s="1"/>
  <c r="AL58" i="19" s="1"/>
  <c r="AD66" i="20"/>
  <c r="AI66" i="20" s="1"/>
  <c r="AC66" i="20"/>
  <c r="AH66" i="20" s="1"/>
  <c r="AM66" i="20" s="1"/>
  <c r="AB66" i="20"/>
  <c r="AG66" i="20" s="1"/>
  <c r="AK67" i="21"/>
  <c r="AA67" i="22"/>
  <c r="AF67" i="22" s="1"/>
  <c r="AD67" i="22"/>
  <c r="AI67" i="22" s="1"/>
  <c r="AN67" i="22" s="1"/>
  <c r="AC67" i="22"/>
  <c r="AH67" i="22" s="1"/>
  <c r="AE67" i="22"/>
  <c r="AJ67" i="22" s="1"/>
  <c r="AE13" i="22"/>
  <c r="AJ13" i="22" s="1"/>
  <c r="AO12" i="22" s="1"/>
  <c r="AC65" i="23"/>
  <c r="AH65" i="23" s="1"/>
  <c r="AB65" i="23"/>
  <c r="AG65" i="23" s="1"/>
  <c r="AA65" i="23"/>
  <c r="AF65" i="23" s="1"/>
  <c r="AK65" i="23" s="1"/>
  <c r="F6" i="23"/>
  <c r="AC59" i="24"/>
  <c r="AH59" i="24" s="1"/>
  <c r="AB59" i="24"/>
  <c r="AG59" i="24" s="1"/>
  <c r="AL58" i="24" s="1"/>
  <c r="AA59" i="24"/>
  <c r="AF59" i="24" s="1"/>
  <c r="AK58" i="24" s="1"/>
  <c r="AE64" i="33"/>
  <c r="AJ64" i="33" s="1"/>
  <c r="AD64" i="33"/>
  <c r="AI64" i="33" s="1"/>
  <c r="AN64" i="33" s="1"/>
  <c r="AC67" i="34"/>
  <c r="AH67" i="34" s="1"/>
  <c r="AB67" i="34"/>
  <c r="AG67" i="34" s="1"/>
  <c r="AE67" i="34"/>
  <c r="AJ67" i="34" s="1"/>
  <c r="AA67" i="34"/>
  <c r="AF67" i="34" s="1"/>
  <c r="AC64" i="37"/>
  <c r="AH64" i="37" s="1"/>
  <c r="AE64" i="37"/>
  <c r="AJ64" i="37" s="1"/>
  <c r="AO64" i="37" s="1"/>
  <c r="AD64" i="37"/>
  <c r="AI64" i="37" s="1"/>
  <c r="AB64" i="37"/>
  <c r="AG64" i="37" s="1"/>
  <c r="AC21" i="42"/>
  <c r="AH21" i="42" s="1"/>
  <c r="AM21" i="42" s="1"/>
  <c r="AE67" i="44"/>
  <c r="AJ67" i="44" s="1"/>
  <c r="AO67" i="44" s="1"/>
  <c r="AD67" i="44"/>
  <c r="AI67" i="44" s="1"/>
  <c r="AB67" i="44"/>
  <c r="AG67" i="44" s="1"/>
  <c r="AL67" i="44" s="1"/>
  <c r="AA63" i="19"/>
  <c r="AF63" i="19" s="1"/>
  <c r="AC68" i="22"/>
  <c r="AH68" i="22" s="1"/>
  <c r="AM68" i="22" s="1"/>
  <c r="AA60" i="24"/>
  <c r="AF60" i="24" s="1"/>
  <c r="AB64" i="33"/>
  <c r="AG64" i="33" s="1"/>
  <c r="AD60" i="32"/>
  <c r="AI60" i="32" s="1"/>
  <c r="AE63" i="38"/>
  <c r="AJ63" i="38" s="1"/>
  <c r="AE63" i="39"/>
  <c r="AJ63" i="39" s="1"/>
  <c r="AA60" i="41"/>
  <c r="AF60" i="41" s="1"/>
  <c r="I33" i="42"/>
  <c r="G33" i="42"/>
  <c r="E16" i="31"/>
  <c r="I18" i="31"/>
  <c r="E18" i="31"/>
  <c r="G20" i="31"/>
  <c r="F23" i="31"/>
  <c r="H23" i="31"/>
  <c r="H37" i="31"/>
  <c r="I23" i="31"/>
  <c r="G13" i="31"/>
  <c r="F28" i="30"/>
  <c r="F23" i="30"/>
  <c r="I29" i="1"/>
  <c r="H21" i="29"/>
  <c r="F21" i="29"/>
  <c r="AA27" i="29"/>
  <c r="AF27" i="29" s="1"/>
  <c r="AK26" i="29" s="1"/>
  <c r="AB27" i="29"/>
  <c r="AG27" i="29" s="1"/>
  <c r="Z27" i="29"/>
  <c r="AE27" i="29" s="1"/>
  <c r="Y27" i="29"/>
  <c r="AD27" i="29" s="1"/>
  <c r="AC27" i="29"/>
  <c r="AH27" i="29" s="1"/>
  <c r="Y54" i="29"/>
  <c r="AD54" i="29" s="1"/>
  <c r="AI54" i="29" s="1"/>
  <c r="AC54" i="29"/>
  <c r="AH54" i="29" s="1"/>
  <c r="AM54" i="29" s="1"/>
  <c r="AA54" i="29"/>
  <c r="AF54" i="29" s="1"/>
  <c r="AK53" i="29" s="1"/>
  <c r="AB54" i="29"/>
  <c r="AG54" i="29" s="1"/>
  <c r="AL54" i="29" s="1"/>
  <c r="Z43" i="29"/>
  <c r="AE43" i="29" s="1"/>
  <c r="AC43" i="29"/>
  <c r="AH43" i="29" s="1"/>
  <c r="AB43" i="29"/>
  <c r="AG43" i="29" s="1"/>
  <c r="AA43" i="29"/>
  <c r="AF43" i="29" s="1"/>
  <c r="AB38" i="29"/>
  <c r="AG38" i="29" s="1"/>
  <c r="AC38" i="29"/>
  <c r="AH38" i="29" s="1"/>
  <c r="AM38" i="29" s="1"/>
  <c r="AA38" i="29"/>
  <c r="AF38" i="29" s="1"/>
  <c r="AK38" i="29" s="1"/>
  <c r="Z38" i="29"/>
  <c r="AE38" i="29" s="1"/>
  <c r="AJ37" i="29" s="1"/>
  <c r="Z23" i="29"/>
  <c r="AE23" i="29" s="1"/>
  <c r="AJ22" i="29" s="1"/>
  <c r="AA23" i="29"/>
  <c r="AF23" i="29" s="1"/>
  <c r="AK23" i="29" s="1"/>
  <c r="AB23" i="29"/>
  <c r="AG23" i="29" s="1"/>
  <c r="AC23" i="29"/>
  <c r="AH23" i="29" s="1"/>
  <c r="AM23" i="29" s="1"/>
  <c r="Y63" i="29"/>
  <c r="AD63" i="29" s="1"/>
  <c r="Y47" i="29"/>
  <c r="AD47" i="29" s="1"/>
  <c r="AA47" i="29"/>
  <c r="AF47" i="29" s="1"/>
  <c r="AK47" i="29" s="1"/>
  <c r="Z42" i="29"/>
  <c r="AE42" i="29" s="1"/>
  <c r="AJ41" i="29" s="1"/>
  <c r="AA42" i="29"/>
  <c r="AF42" i="29" s="1"/>
  <c r="AK42" i="29" s="1"/>
  <c r="Y42" i="29"/>
  <c r="AD42" i="29" s="1"/>
  <c r="AI41" i="29" s="1"/>
  <c r="AC62" i="29"/>
  <c r="AH62" i="29" s="1"/>
  <c r="AB56" i="29"/>
  <c r="AG56" i="29" s="1"/>
  <c r="Z56" i="29"/>
  <c r="AE56" i="29" s="1"/>
  <c r="AJ55" i="29" s="1"/>
  <c r="AC56" i="29"/>
  <c r="AH56" i="29" s="1"/>
  <c r="AB12" i="29"/>
  <c r="AG12" i="29" s="1"/>
  <c r="H11" i="29" s="1"/>
  <c r="Y12" i="29"/>
  <c r="AD12" i="29" s="1"/>
  <c r="Z12" i="29"/>
  <c r="AE12" i="29" s="1"/>
  <c r="AJ12" i="29" s="1"/>
  <c r="AC12" i="29"/>
  <c r="AH12" i="29" s="1"/>
  <c r="I11" i="29" s="1"/>
  <c r="AA12" i="29"/>
  <c r="AF12" i="29" s="1"/>
  <c r="AK12" i="29" s="1"/>
  <c r="Z35" i="29"/>
  <c r="AE35" i="29" s="1"/>
  <c r="AB35" i="29"/>
  <c r="AG35" i="29" s="1"/>
  <c r="AL34" i="29" s="1"/>
  <c r="Y35" i="29"/>
  <c r="AD35" i="29" s="1"/>
  <c r="AC35" i="29"/>
  <c r="AH35" i="29" s="1"/>
  <c r="AB36" i="29"/>
  <c r="AG36" i="29" s="1"/>
  <c r="AL35" i="29" s="1"/>
  <c r="Y13" i="29"/>
  <c r="AD13" i="29" s="1"/>
  <c r="AI13" i="29" s="1"/>
  <c r="AB9" i="29"/>
  <c r="AG9" i="29" s="1"/>
  <c r="H7" i="29" s="1"/>
  <c r="AA45" i="29"/>
  <c r="AF45" i="29" s="1"/>
  <c r="AK44" i="29" s="1"/>
  <c r="Z34" i="29"/>
  <c r="AE34" i="29" s="1"/>
  <c r="AJ34" i="29" s="1"/>
  <c r="Z14" i="29"/>
  <c r="AE14" i="29" s="1"/>
  <c r="Z9" i="29"/>
  <c r="AE9" i="29" s="1"/>
  <c r="F7" i="29" s="1"/>
  <c r="AA40" i="29"/>
  <c r="AF40" i="29" s="1"/>
  <c r="AK39" i="29" s="1"/>
  <c r="AB11" i="29"/>
  <c r="AG11" i="29" s="1"/>
  <c r="AL10" i="29" s="1"/>
  <c r="AA10" i="29"/>
  <c r="AF10" i="29" s="1"/>
  <c r="AK10" i="29" s="1"/>
  <c r="H23" i="29"/>
  <c r="Y61" i="29"/>
  <c r="AD61" i="29" s="1"/>
  <c r="AC61" i="29"/>
  <c r="AH61" i="29" s="1"/>
  <c r="AM61" i="29" s="1"/>
  <c r="AB62" i="29"/>
  <c r="AG62" i="29" s="1"/>
  <c r="AA61" i="29"/>
  <c r="AF61" i="29" s="1"/>
  <c r="AA67" i="29"/>
  <c r="AF67" i="29" s="1"/>
  <c r="AK67" i="29" s="1"/>
  <c r="AJ10" i="29"/>
  <c r="AC66" i="29"/>
  <c r="AH66" i="29" s="1"/>
  <c r="Z66" i="29"/>
  <c r="AE66" i="29" s="1"/>
  <c r="AA66" i="29"/>
  <c r="AF66" i="29" s="1"/>
  <c r="AK66" i="29" s="1"/>
  <c r="AB66" i="29"/>
  <c r="AG66" i="29" s="1"/>
  <c r="AL65" i="29" s="1"/>
  <c r="AC60" i="29"/>
  <c r="AH60" i="29" s="1"/>
  <c r="AM60" i="29" s="1"/>
  <c r="Z60" i="29"/>
  <c r="AE60" i="29" s="1"/>
  <c r="AA60" i="29"/>
  <c r="AF60" i="29" s="1"/>
  <c r="AK60" i="29" s="1"/>
  <c r="AB60" i="29"/>
  <c r="AG60" i="29" s="1"/>
  <c r="AI14" i="29"/>
  <c r="AB61" i="29"/>
  <c r="AG61" i="29" s="1"/>
  <c r="Z67" i="29"/>
  <c r="AE67" i="29" s="1"/>
  <c r="AJ67" i="29" s="1"/>
  <c r="AA65" i="29"/>
  <c r="AF65" i="29" s="1"/>
  <c r="Y65" i="29"/>
  <c r="AD65" i="29" s="1"/>
  <c r="Z65" i="29"/>
  <c r="AE65" i="29" s="1"/>
  <c r="Z59" i="29"/>
  <c r="AE59" i="29" s="1"/>
  <c r="AJ59" i="29" s="1"/>
  <c r="Y59" i="29"/>
  <c r="AD59" i="29" s="1"/>
  <c r="E15" i="29"/>
  <c r="AB67" i="29"/>
  <c r="AG67" i="29" s="1"/>
  <c r="AL67" i="29" s="1"/>
  <c r="AC67" i="29"/>
  <c r="AH67" i="29" s="1"/>
  <c r="AM67" i="29" s="1"/>
  <c r="AI44" i="29"/>
  <c r="Y64" i="29"/>
  <c r="AD64" i="29" s="1"/>
  <c r="AI64" i="29" s="1"/>
  <c r="AC64" i="29"/>
  <c r="AH64" i="29" s="1"/>
  <c r="AM64" i="29" s="1"/>
  <c r="Y58" i="29"/>
  <c r="AD58" i="29" s="1"/>
  <c r="AI58" i="29" s="1"/>
  <c r="AC58" i="29"/>
  <c r="AH58" i="29" s="1"/>
  <c r="Z58" i="29"/>
  <c r="AE58" i="29" s="1"/>
  <c r="AJ57" i="29" s="1"/>
  <c r="AA58" i="29"/>
  <c r="AF58" i="29" s="1"/>
  <c r="AK57" i="29" s="1"/>
  <c r="AA64" i="29"/>
  <c r="AF64" i="29" s="1"/>
  <c r="AC63" i="29"/>
  <c r="AH63" i="29" s="1"/>
  <c r="Z63" i="29"/>
  <c r="AE63" i="29" s="1"/>
  <c r="AA63" i="29"/>
  <c r="AF63" i="29" s="1"/>
  <c r="AK63" i="29" s="1"/>
  <c r="AB63" i="29"/>
  <c r="AG63" i="29" s="1"/>
  <c r="AL63" i="29" s="1"/>
  <c r="AJ35" i="29"/>
  <c r="AA59" i="29"/>
  <c r="AF59" i="29" s="1"/>
  <c r="AB59" i="29"/>
  <c r="AG59" i="29" s="1"/>
  <c r="AC59" i="29"/>
  <c r="AH59" i="29" s="1"/>
  <c r="AC65" i="29"/>
  <c r="AH65" i="29" s="1"/>
  <c r="AA62" i="29"/>
  <c r="AF62" i="29" s="1"/>
  <c r="Y62" i="29"/>
  <c r="AD62" i="29" s="1"/>
  <c r="AI62" i="29" s="1"/>
  <c r="Z62" i="29"/>
  <c r="AE62" i="29" s="1"/>
  <c r="Z61" i="29"/>
  <c r="AE61" i="29" s="1"/>
  <c r="AJ60" i="29" s="1"/>
  <c r="Z64" i="29"/>
  <c r="AE64" i="29" s="1"/>
  <c r="AJ64" i="29" s="1"/>
  <c r="Y60" i="29"/>
  <c r="AD60" i="29" s="1"/>
  <c r="Y66" i="29"/>
  <c r="AD66" i="29" s="1"/>
  <c r="AI66" i="29" s="1"/>
  <c r="E8" i="29"/>
  <c r="H30" i="29"/>
  <c r="I15" i="29"/>
  <c r="H15" i="29"/>
  <c r="G15" i="29"/>
  <c r="F15" i="29"/>
  <c r="F22" i="29"/>
  <c r="F30" i="29"/>
  <c r="G22" i="29"/>
  <c r="H22" i="29"/>
  <c r="H34" i="31"/>
  <c r="E36" i="31"/>
  <c r="E17" i="31"/>
  <c r="G17" i="31"/>
  <c r="F17" i="31"/>
  <c r="H32" i="31"/>
  <c r="I17" i="31"/>
  <c r="E17" i="30"/>
  <c r="G24" i="30"/>
  <c r="H23" i="30"/>
  <c r="G8" i="1"/>
  <c r="E8" i="1"/>
  <c r="F15" i="1"/>
  <c r="F8" i="1"/>
  <c r="H7" i="1"/>
  <c r="F7" i="1"/>
  <c r="I7" i="1"/>
  <c r="G15" i="1"/>
  <c r="E15" i="1"/>
  <c r="AL35" i="44"/>
  <c r="AK11" i="44"/>
  <c r="AL12" i="44"/>
  <c r="AM32" i="44"/>
  <c r="H7" i="44"/>
  <c r="H21" i="44"/>
  <c r="AL27" i="44"/>
  <c r="AK48" i="44"/>
  <c r="AM16" i="44"/>
  <c r="AK35" i="44"/>
  <c r="AL40" i="44"/>
  <c r="AK34" i="44"/>
  <c r="AM57" i="44"/>
  <c r="AL55" i="44"/>
  <c r="AO39" i="44"/>
  <c r="F33" i="44"/>
  <c r="G24" i="44"/>
  <c r="AN40" i="44"/>
  <c r="H14" i="44"/>
  <c r="F31" i="44"/>
  <c r="AK55" i="44"/>
  <c r="AL53" i="44"/>
  <c r="AN47" i="44"/>
  <c r="AL52" i="44"/>
  <c r="G14" i="44"/>
  <c r="AK49" i="44"/>
  <c r="AO50" i="44"/>
  <c r="AL28" i="44"/>
  <c r="AL25" i="44"/>
  <c r="AL26" i="44"/>
  <c r="AL13" i="44"/>
  <c r="AM12" i="44"/>
  <c r="AM67" i="44"/>
  <c r="AK17" i="44"/>
  <c r="AO43" i="44"/>
  <c r="AK20" i="44"/>
  <c r="AN55" i="44"/>
  <c r="AO56" i="44"/>
  <c r="I19" i="42"/>
  <c r="AK15" i="42"/>
  <c r="H29" i="42"/>
  <c r="AO25" i="42"/>
  <c r="AM45" i="42"/>
  <c r="AK21" i="42"/>
  <c r="AO29" i="42"/>
  <c r="G8" i="42"/>
  <c r="F12" i="42"/>
  <c r="AM53" i="42"/>
  <c r="J31" i="42"/>
  <c r="AN47" i="42"/>
  <c r="AN19" i="42"/>
  <c r="AN20" i="42"/>
  <c r="AO19" i="42"/>
  <c r="AL49" i="42"/>
  <c r="AL46" i="42"/>
  <c r="AL23" i="42"/>
  <c r="F23" i="42"/>
  <c r="AO18" i="42"/>
  <c r="AN22" i="42"/>
  <c r="AL22" i="42"/>
  <c r="AK17" i="42"/>
  <c r="I9" i="42"/>
  <c r="AN41" i="42"/>
  <c r="G26" i="41"/>
  <c r="AK46" i="41"/>
  <c r="I33" i="41"/>
  <c r="AM47" i="41"/>
  <c r="AL16" i="41"/>
  <c r="I20" i="41"/>
  <c r="AO35" i="41"/>
  <c r="AN44" i="41"/>
  <c r="AM45" i="41"/>
  <c r="I10" i="41"/>
  <c r="AN49" i="41"/>
  <c r="AN12" i="41"/>
  <c r="AO30" i="41"/>
  <c r="AN33" i="41"/>
  <c r="J19" i="41"/>
  <c r="AN37" i="41"/>
  <c r="H20" i="41"/>
  <c r="AK54" i="41"/>
  <c r="AO34" i="41"/>
  <c r="AK22" i="41"/>
  <c r="AM22" i="41"/>
  <c r="AL47" i="41"/>
  <c r="AK53" i="41"/>
  <c r="J8" i="40"/>
  <c r="AK11" i="40"/>
  <c r="G19" i="40"/>
  <c r="AM13" i="40"/>
  <c r="I31" i="40"/>
  <c r="I29" i="40"/>
  <c r="J7" i="40"/>
  <c r="F12" i="40"/>
  <c r="AM52" i="40"/>
  <c r="AM17" i="40"/>
  <c r="AM20" i="40"/>
  <c r="AL14" i="40"/>
  <c r="F25" i="40"/>
  <c r="AN32" i="40"/>
  <c r="AL16" i="40"/>
  <c r="AM38" i="40"/>
  <c r="AO33" i="40"/>
  <c r="AL17" i="40"/>
  <c r="AM18" i="40"/>
  <c r="AN30" i="40"/>
  <c r="AN25" i="40"/>
  <c r="AK15" i="40"/>
  <c r="AM25" i="40"/>
  <c r="AK29" i="40"/>
  <c r="J17" i="40"/>
  <c r="G11" i="40"/>
  <c r="F31" i="40"/>
  <c r="AK26" i="40"/>
  <c r="AO55" i="40"/>
  <c r="AM56" i="40"/>
  <c r="AN56" i="40"/>
  <c r="H24" i="40"/>
  <c r="AK19" i="40"/>
  <c r="J23" i="40"/>
  <c r="I7" i="40"/>
  <c r="AM50" i="40"/>
  <c r="F16" i="40"/>
  <c r="AK33" i="40"/>
  <c r="AN48" i="40"/>
  <c r="AN51" i="40"/>
  <c r="AL56" i="40"/>
  <c r="AK57" i="40"/>
  <c r="AO29" i="39"/>
  <c r="G25" i="39"/>
  <c r="AK16" i="39"/>
  <c r="AL23" i="39"/>
  <c r="AK55" i="39"/>
  <c r="I25" i="39"/>
  <c r="G34" i="39"/>
  <c r="AN28" i="39"/>
  <c r="AK38" i="39"/>
  <c r="G22" i="39"/>
  <c r="AM24" i="39"/>
  <c r="AM33" i="39"/>
  <c r="AN59" i="39"/>
  <c r="AK37" i="39"/>
  <c r="G24" i="39"/>
  <c r="H21" i="39"/>
  <c r="J27" i="39"/>
  <c r="AO65" i="39"/>
  <c r="AK10" i="39"/>
  <c r="AO46" i="39"/>
  <c r="AN47" i="39"/>
  <c r="AM42" i="39"/>
  <c r="AO40" i="39"/>
  <c r="G20" i="39"/>
  <c r="AK28" i="39"/>
  <c r="AL57" i="38"/>
  <c r="AK23" i="38"/>
  <c r="G33" i="38"/>
  <c r="AM33" i="38"/>
  <c r="AO15" i="38"/>
  <c r="AL34" i="38"/>
  <c r="G10" i="38"/>
  <c r="AO17" i="38"/>
  <c r="AO58" i="38"/>
  <c r="H33" i="38"/>
  <c r="J7" i="38"/>
  <c r="AM35" i="38"/>
  <c r="AN25" i="38"/>
  <c r="H8" i="38"/>
  <c r="AL37" i="38"/>
  <c r="AM34" i="38"/>
  <c r="AO10" i="38"/>
  <c r="G11" i="38"/>
  <c r="G36" i="38"/>
  <c r="AM11" i="38"/>
  <c r="AN30" i="38"/>
  <c r="AL51" i="38"/>
  <c r="AL9" i="38"/>
  <c r="AK20" i="38"/>
  <c r="AK66" i="38"/>
  <c r="AL10" i="38"/>
  <c r="AN19" i="38"/>
  <c r="F20" i="38"/>
  <c r="AM44" i="38"/>
  <c r="H21" i="37"/>
  <c r="G22" i="37"/>
  <c r="AM57" i="37"/>
  <c r="AM20" i="37"/>
  <c r="AM32" i="37"/>
  <c r="F28" i="37"/>
  <c r="G33" i="37"/>
  <c r="H34" i="37"/>
  <c r="AN11" i="37"/>
  <c r="AM33" i="37"/>
  <c r="AN38" i="37"/>
  <c r="J20" i="37"/>
  <c r="AO41" i="37"/>
  <c r="AO23" i="37"/>
  <c r="AN35" i="37"/>
  <c r="F18" i="37"/>
  <c r="AM16" i="37"/>
  <c r="AN34" i="37"/>
  <c r="AK38" i="37"/>
  <c r="AK20" i="37"/>
  <c r="AK12" i="37"/>
  <c r="AL25" i="37"/>
  <c r="AL16" i="37"/>
  <c r="AM41" i="37"/>
  <c r="I35" i="37"/>
  <c r="F10" i="37"/>
  <c r="AL20" i="37"/>
  <c r="AK17" i="37"/>
  <c r="AO55" i="37"/>
  <c r="AM28" i="37"/>
  <c r="H32" i="37"/>
  <c r="AM48" i="37"/>
  <c r="AM9" i="37"/>
  <c r="AO26" i="37"/>
  <c r="I6" i="37"/>
  <c r="AN26" i="37"/>
  <c r="AO49" i="37"/>
  <c r="AM52" i="37"/>
  <c r="I19" i="37"/>
  <c r="AK46" i="37"/>
  <c r="G14" i="36"/>
  <c r="J30" i="36"/>
  <c r="AO21" i="36"/>
  <c r="AO32" i="36"/>
  <c r="AM28" i="36"/>
  <c r="AK34" i="36"/>
  <c r="AO39" i="36"/>
  <c r="AO17" i="36"/>
  <c r="AK10" i="36"/>
  <c r="AK31" i="36"/>
  <c r="AN46" i="36"/>
  <c r="F8" i="36"/>
  <c r="J36" i="36"/>
  <c r="H18" i="36"/>
  <c r="AM11" i="36"/>
  <c r="AM21" i="36"/>
  <c r="G10" i="36"/>
  <c r="AL33" i="36"/>
  <c r="AO11" i="36"/>
  <c r="AO40" i="36"/>
  <c r="G13" i="36"/>
  <c r="AM25" i="36"/>
  <c r="AL34" i="36"/>
  <c r="G12" i="36"/>
  <c r="H8" i="36"/>
  <c r="AN57" i="36"/>
  <c r="J9" i="36"/>
  <c r="AN51" i="36"/>
  <c r="AL45" i="36"/>
  <c r="J20" i="35"/>
  <c r="AN18" i="35"/>
  <c r="F34" i="35"/>
  <c r="AK19" i="35"/>
  <c r="AO39" i="35"/>
  <c r="F23" i="35"/>
  <c r="G9" i="35"/>
  <c r="AM18" i="35"/>
  <c r="J31" i="35"/>
  <c r="AK12" i="35"/>
  <c r="AN19" i="35"/>
  <c r="AK32" i="35"/>
  <c r="G14" i="35"/>
  <c r="AL16" i="35"/>
  <c r="AM34" i="35"/>
  <c r="AN39" i="35"/>
  <c r="AN45" i="35"/>
  <c r="AN42" i="35"/>
  <c r="H15" i="35"/>
  <c r="AL12" i="35"/>
  <c r="AO34" i="35"/>
  <c r="F29" i="35"/>
  <c r="AK10" i="35"/>
  <c r="H32" i="35"/>
  <c r="F17" i="35"/>
  <c r="AK43" i="35"/>
  <c r="AK11" i="35"/>
  <c r="AM44" i="35"/>
  <c r="AN64" i="35"/>
  <c r="I20" i="34"/>
  <c r="AK18" i="34"/>
  <c r="J11" i="34"/>
  <c r="AK52" i="34"/>
  <c r="I16" i="34"/>
  <c r="J19" i="34"/>
  <c r="G14" i="34"/>
  <c r="AM32" i="34"/>
  <c r="AN21" i="34"/>
  <c r="AN35" i="34"/>
  <c r="J22" i="34"/>
  <c r="AM34" i="34"/>
  <c r="AO29" i="34"/>
  <c r="AK35" i="34"/>
  <c r="AL20" i="34"/>
  <c r="AL12" i="34"/>
  <c r="AL11" i="34"/>
  <c r="F15" i="34"/>
  <c r="AN15" i="34"/>
  <c r="H31" i="34"/>
  <c r="F17" i="34"/>
  <c r="AM35" i="34"/>
  <c r="AK41" i="34"/>
  <c r="AO14" i="34"/>
  <c r="AM46" i="34"/>
  <c r="I32" i="34"/>
  <c r="G8" i="34"/>
  <c r="AK32" i="34"/>
  <c r="AM38" i="34"/>
  <c r="F18" i="34"/>
  <c r="AN17" i="34"/>
  <c r="AO25" i="34"/>
  <c r="AL38" i="34"/>
  <c r="AO40" i="34"/>
  <c r="AM48" i="34"/>
  <c r="AL17" i="34"/>
  <c r="AK26" i="34"/>
  <c r="H34" i="32"/>
  <c r="AN29" i="32"/>
  <c r="AO26" i="32"/>
  <c r="J10" i="32"/>
  <c r="I33" i="32"/>
  <c r="AN28" i="32"/>
  <c r="F7" i="32"/>
  <c r="AN36" i="32"/>
  <c r="H36" i="32"/>
  <c r="AK46" i="32"/>
  <c r="AN54" i="32"/>
  <c r="AO47" i="32"/>
  <c r="AL48" i="32"/>
  <c r="AL47" i="32"/>
  <c r="H27" i="32"/>
  <c r="AM36" i="32"/>
  <c r="AM26" i="32"/>
  <c r="AM10" i="32"/>
  <c r="AN30" i="32"/>
  <c r="AM27" i="32"/>
  <c r="AL51" i="32"/>
  <c r="AO54" i="32"/>
  <c r="AN55" i="32"/>
  <c r="AK48" i="32"/>
  <c r="AL21" i="32"/>
  <c r="AM9" i="32"/>
  <c r="AM40" i="32"/>
  <c r="AO43" i="32"/>
  <c r="F28" i="33"/>
  <c r="AO46" i="33"/>
  <c r="AL32" i="33"/>
  <c r="AN12" i="33"/>
  <c r="J15" i="33"/>
  <c r="AN40" i="33"/>
  <c r="I10" i="33"/>
  <c r="I23" i="33"/>
  <c r="I13" i="33"/>
  <c r="AO38" i="33"/>
  <c r="AM20" i="33"/>
  <c r="AM38" i="33"/>
  <c r="AL24" i="33"/>
  <c r="H34" i="33"/>
  <c r="AM16" i="33"/>
  <c r="AM51" i="33"/>
  <c r="AK53" i="33"/>
  <c r="AM54" i="33"/>
  <c r="H17" i="33"/>
  <c r="AN11" i="33"/>
  <c r="AL29" i="33"/>
  <c r="AM15" i="33"/>
  <c r="J24" i="33"/>
  <c r="AN42" i="33"/>
  <c r="AN50" i="33"/>
  <c r="G29" i="33"/>
  <c r="AK52" i="33"/>
  <c r="AL36" i="33"/>
  <c r="H20" i="33"/>
  <c r="AN31" i="33"/>
  <c r="AN25" i="33"/>
  <c r="AN44" i="33"/>
  <c r="AN18" i="33"/>
  <c r="AN65" i="33"/>
  <c r="AN24" i="24"/>
  <c r="AL13" i="24"/>
  <c r="H10" i="24"/>
  <c r="F28" i="24"/>
  <c r="J8" i="24"/>
  <c r="AM33" i="24"/>
  <c r="AN36" i="24"/>
  <c r="AK37" i="24"/>
  <c r="H17" i="24"/>
  <c r="J6" i="24"/>
  <c r="AN56" i="24"/>
  <c r="AK35" i="24"/>
  <c r="H29" i="24"/>
  <c r="G16" i="24"/>
  <c r="I33" i="24"/>
  <c r="AM35" i="24"/>
  <c r="AK15" i="24"/>
  <c r="AO35" i="24"/>
  <c r="AO52" i="24"/>
  <c r="AK36" i="24"/>
  <c r="AK16" i="24"/>
  <c r="AO37" i="24"/>
  <c r="AL19" i="24"/>
  <c r="J18" i="24"/>
  <c r="AN30" i="24"/>
  <c r="I15" i="24"/>
  <c r="AM38" i="24"/>
  <c r="G12" i="24"/>
  <c r="I17" i="24"/>
  <c r="AN14" i="24"/>
  <c r="AO54" i="24"/>
  <c r="AO44" i="23"/>
  <c r="AN48" i="23"/>
  <c r="AK14" i="23"/>
  <c r="J10" i="23"/>
  <c r="I18" i="23"/>
  <c r="AO54" i="23"/>
  <c r="F9" i="23"/>
  <c r="AO34" i="23"/>
  <c r="AL57" i="23"/>
  <c r="AK21" i="23"/>
  <c r="AK9" i="23"/>
  <c r="AK12" i="23"/>
  <c r="AK47" i="23"/>
  <c r="AK22" i="23"/>
  <c r="AL41" i="23"/>
  <c r="AN26" i="23"/>
  <c r="AK17" i="23"/>
  <c r="AM54" i="23"/>
  <c r="AN52" i="22"/>
  <c r="AM32" i="22"/>
  <c r="AL10" i="22"/>
  <c r="G10" i="22"/>
  <c r="AL22" i="22"/>
  <c r="AK26" i="22"/>
  <c r="AN30" i="22"/>
  <c r="J34" i="22"/>
  <c r="AM23" i="22"/>
  <c r="AM44" i="22"/>
  <c r="AO36" i="22"/>
  <c r="J36" i="22"/>
  <c r="G33" i="22"/>
  <c r="AM36" i="22"/>
  <c r="AN13" i="22"/>
  <c r="I11" i="22"/>
  <c r="AL41" i="22"/>
  <c r="AM22" i="22"/>
  <c r="AO47" i="21"/>
  <c r="AO51" i="21"/>
  <c r="AM28" i="20"/>
  <c r="H7" i="20"/>
  <c r="F16" i="20"/>
  <c r="AL9" i="20"/>
  <c r="AO10" i="20"/>
  <c r="J24" i="20"/>
  <c r="AM11" i="20"/>
  <c r="AL48" i="20"/>
  <c r="AO37" i="20"/>
  <c r="F11" i="20"/>
  <c r="F30" i="20"/>
  <c r="AM53" i="20"/>
  <c r="AM24" i="20"/>
  <c r="AM18" i="20"/>
  <c r="AK20" i="20"/>
  <c r="AL45" i="20"/>
  <c r="AO32" i="20"/>
  <c r="I13" i="20"/>
  <c r="G7" i="20"/>
  <c r="H14" i="20"/>
  <c r="G30" i="20"/>
  <c r="AO54" i="20"/>
  <c r="J32" i="20"/>
  <c r="I16" i="20"/>
  <c r="J6" i="20"/>
  <c r="G29" i="20"/>
  <c r="AK22" i="20"/>
  <c r="J18" i="20"/>
  <c r="I34" i="20"/>
  <c r="AO35" i="20"/>
  <c r="F20" i="20"/>
  <c r="H26" i="20"/>
  <c r="AO12" i="20"/>
  <c r="AL47" i="20"/>
  <c r="AO20" i="20"/>
  <c r="AO57" i="20"/>
  <c r="AO62" i="20"/>
  <c r="AM29" i="31"/>
  <c r="E21" i="31"/>
  <c r="AN12" i="31"/>
  <c r="AJ51" i="31"/>
  <c r="AK24" i="31"/>
  <c r="AJ28" i="31"/>
  <c r="G36" i="31"/>
  <c r="AN51" i="31"/>
  <c r="AM57" i="31"/>
  <c r="AJ13" i="31"/>
  <c r="AK23" i="31"/>
  <c r="G32" i="31"/>
  <c r="AK11" i="31"/>
  <c r="AJ16" i="31"/>
  <c r="H36" i="31"/>
  <c r="AK34" i="31"/>
  <c r="AJ37" i="31"/>
  <c r="AN29" i="31"/>
  <c r="AL50" i="31"/>
  <c r="AJ18" i="31"/>
  <c r="AJ26" i="31"/>
  <c r="AL20" i="31"/>
  <c r="I21" i="31"/>
  <c r="AJ14" i="31"/>
  <c r="AK49" i="31"/>
  <c r="AM34" i="31"/>
  <c r="AL57" i="31"/>
  <c r="AK55" i="31"/>
  <c r="AM27" i="31"/>
  <c r="AN44" i="31"/>
  <c r="AL43" i="31"/>
  <c r="I15" i="31"/>
  <c r="AM58" i="31"/>
  <c r="AL38" i="31"/>
  <c r="AL58" i="31"/>
  <c r="AJ29" i="31"/>
  <c r="G12" i="31"/>
  <c r="AL64" i="31"/>
  <c r="AM40" i="31"/>
  <c r="AL35" i="31"/>
  <c r="AK33" i="31"/>
  <c r="AK26" i="31"/>
  <c r="AK29" i="31"/>
  <c r="AN21" i="31"/>
  <c r="I14" i="31"/>
  <c r="AL54" i="31"/>
  <c r="G34" i="31"/>
  <c r="G25" i="31"/>
  <c r="I36" i="31"/>
  <c r="AN28" i="31"/>
  <c r="AM23" i="31"/>
  <c r="AM19" i="31"/>
  <c r="F34" i="31"/>
  <c r="G19" i="31"/>
  <c r="F11" i="31"/>
  <c r="AN17" i="31"/>
  <c r="AL22" i="31"/>
  <c r="E22" i="31"/>
  <c r="AL27" i="31"/>
  <c r="AL21" i="31"/>
  <c r="AK48" i="31"/>
  <c r="I35" i="31"/>
  <c r="H13" i="31"/>
  <c r="AJ42" i="31"/>
  <c r="AL42" i="31"/>
  <c r="E35" i="31"/>
  <c r="F33" i="31"/>
  <c r="AL25" i="31"/>
  <c r="H8" i="31"/>
  <c r="AI26" i="29"/>
  <c r="AK32" i="29"/>
  <c r="AL56" i="29"/>
  <c r="AK48" i="29"/>
  <c r="AL22" i="29"/>
  <c r="AJ11" i="29"/>
  <c r="AM48" i="29"/>
  <c r="AK43" i="29"/>
  <c r="AL9" i="29"/>
  <c r="AL43" i="29"/>
  <c r="AM11" i="29"/>
  <c r="AM44" i="29"/>
  <c r="AK11" i="29"/>
  <c r="AJ50" i="29"/>
  <c r="AL37" i="29"/>
  <c r="AM27" i="29"/>
  <c r="AL18" i="29"/>
  <c r="G12" i="29"/>
  <c r="H6" i="29"/>
  <c r="AL8" i="29"/>
  <c r="AK40" i="29"/>
  <c r="AM55" i="29"/>
  <c r="AI16" i="29"/>
  <c r="AK28" i="29"/>
  <c r="AL17" i="29"/>
  <c r="AM43" i="29"/>
  <c r="AM13" i="29"/>
  <c r="AK16" i="29"/>
  <c r="AJ33" i="29"/>
  <c r="AL55" i="29"/>
  <c r="E11" i="29"/>
  <c r="E16" i="29"/>
  <c r="AI31" i="29"/>
  <c r="AL58" i="29"/>
  <c r="AM10" i="29"/>
  <c r="E17" i="29"/>
  <c r="AI11" i="29"/>
  <c r="F6" i="29"/>
  <c r="AJ17" i="29"/>
  <c r="AL33" i="29"/>
  <c r="AJ36" i="29"/>
  <c r="AI15" i="29"/>
  <c r="AJ21" i="29"/>
  <c r="I13" i="29"/>
  <c r="AI10" i="29"/>
  <c r="AM26" i="29"/>
  <c r="AK18" i="29"/>
  <c r="F11" i="29"/>
  <c r="AI65" i="29"/>
  <c r="AM12" i="29"/>
  <c r="AK31" i="29"/>
  <c r="AK17" i="29"/>
  <c r="AL38" i="29"/>
  <c r="G10" i="29"/>
  <c r="B6" i="44"/>
  <c r="B7" i="44" s="1"/>
  <c r="B8" i="44" s="1"/>
  <c r="B9" i="44" s="1"/>
  <c r="B10" i="44" s="1"/>
  <c r="B11" i="44" s="1"/>
  <c r="B12" i="44" s="1"/>
  <c r="B13" i="44" s="1"/>
  <c r="B14" i="44" s="1"/>
  <c r="B15" i="44" s="1"/>
  <c r="B16" i="44" s="1"/>
  <c r="B17" i="44" s="1"/>
  <c r="B18" i="44" s="1"/>
  <c r="B19" i="44" s="1"/>
  <c r="B20" i="44" s="1"/>
  <c r="B21" i="44" s="1"/>
  <c r="B22" i="44" s="1"/>
  <c r="B23" i="44" s="1"/>
  <c r="B24" i="44" s="1"/>
  <c r="B25" i="44" s="1"/>
  <c r="B26" i="44" s="1"/>
  <c r="B27" i="44" s="1"/>
  <c r="B28" i="44" s="1"/>
  <c r="B29" i="44" s="1"/>
  <c r="B30" i="44" s="1"/>
  <c r="B31" i="44" s="1"/>
  <c r="B32" i="44" s="1"/>
  <c r="B33" i="44" s="1"/>
  <c r="B34" i="44" s="1"/>
  <c r="B35" i="44" s="1"/>
  <c r="B36" i="44" s="1"/>
  <c r="AM60" i="44"/>
  <c r="AK59" i="44"/>
  <c r="AO61" i="44"/>
  <c r="AK62" i="44"/>
  <c r="AM66" i="44"/>
  <c r="AO66" i="40"/>
  <c r="AL64" i="40"/>
  <c r="AN62" i="39"/>
  <c r="AM65" i="39"/>
  <c r="AK59" i="39"/>
  <c r="AO67" i="39"/>
  <c r="AN66" i="37"/>
  <c r="AO59" i="37"/>
  <c r="AO66" i="36"/>
  <c r="AL66" i="36"/>
  <c r="AL60" i="36"/>
  <c r="AL63" i="36"/>
  <c r="AN59" i="34"/>
  <c r="AK63" i="34"/>
  <c r="AN62" i="32"/>
  <c r="AO65" i="32"/>
  <c r="AN59" i="32"/>
  <c r="AK62" i="32"/>
  <c r="AN61" i="33"/>
  <c r="AL67" i="33"/>
  <c r="AN59" i="33"/>
  <c r="AM64" i="33"/>
  <c r="AO59" i="33"/>
  <c r="AO64" i="24"/>
  <c r="AK63" i="23"/>
  <c r="AK60" i="23"/>
  <c r="AO64" i="23"/>
  <c r="AL61" i="22"/>
  <c r="AO58" i="22"/>
  <c r="AL60" i="22"/>
  <c r="AO66" i="21"/>
  <c r="AL66" i="21"/>
  <c r="AL60" i="21"/>
  <c r="AO60" i="21"/>
  <c r="AO59" i="20"/>
  <c r="AM67" i="20"/>
  <c r="AN67" i="20"/>
  <c r="AN68" i="31"/>
  <c r="AK64" i="31"/>
  <c r="AJ61" i="31"/>
  <c r="AJ67" i="31"/>
  <c r="AM65" i="31"/>
  <c r="AN59" i="31"/>
  <c r="AN65" i="31"/>
  <c r="AM64" i="31"/>
  <c r="AM47" i="30"/>
  <c r="AK62" i="30"/>
  <c r="AM55" i="30"/>
  <c r="AI68" i="30"/>
  <c r="AK65" i="30"/>
  <c r="AJ50" i="30"/>
  <c r="AJ46" i="30"/>
  <c r="AM62" i="30"/>
  <c r="AL56" i="30"/>
  <c r="AK52" i="30"/>
  <c r="AL47" i="30"/>
  <c r="AM68" i="30"/>
  <c r="AK61" i="30"/>
  <c r="AM58" i="30"/>
  <c r="AL62" i="30"/>
  <c r="AI62" i="30"/>
  <c r="AJ58" i="30"/>
  <c r="AK56" i="30"/>
  <c r="AK46" i="30"/>
  <c r="AI66" i="30"/>
  <c r="AL68" i="30"/>
  <c r="AI49" i="30"/>
  <c r="AM50" i="30"/>
  <c r="AI43" i="30"/>
  <c r="AJ56" i="30"/>
  <c r="AJ43" i="30"/>
  <c r="AI61" i="30"/>
  <c r="AK44" i="30"/>
  <c r="AK43" i="30"/>
  <c r="AM52" i="30"/>
  <c r="AM64" i="30"/>
  <c r="AL64" i="30"/>
  <c r="AJ61" i="30"/>
  <c r="AD11" i="19"/>
  <c r="AI11" i="19" s="1"/>
  <c r="I8" i="19" s="1"/>
  <c r="AC11" i="19"/>
  <c r="AH11" i="19" s="1"/>
  <c r="AL11" i="19"/>
  <c r="AE11" i="19"/>
  <c r="AJ11" i="19" s="1"/>
  <c r="AO11" i="19" s="1"/>
  <c r="AD12" i="19"/>
  <c r="AI12" i="19" s="1"/>
  <c r="AA11" i="19"/>
  <c r="AF11" i="19" s="1"/>
  <c r="F8" i="19" s="1"/>
  <c r="AO46" i="19"/>
  <c r="G19" i="19"/>
  <c r="H35" i="19"/>
  <c r="G13" i="19"/>
  <c r="I27" i="19"/>
  <c r="I28" i="19"/>
  <c r="I22" i="19"/>
  <c r="F12" i="19"/>
  <c r="J21" i="19"/>
  <c r="H19" i="19"/>
  <c r="I25" i="19"/>
  <c r="I33" i="19"/>
  <c r="AE58" i="19"/>
  <c r="AJ58" i="19" s="1"/>
  <c r="AO58" i="19" s="1"/>
  <c r="AK15" i="19"/>
  <c r="AB35" i="19"/>
  <c r="AG35" i="19" s="1"/>
  <c r="AL35" i="19" s="1"/>
  <c r="AA13" i="19"/>
  <c r="AF13" i="19" s="1"/>
  <c r="F10" i="19" s="1"/>
  <c r="AE23" i="19"/>
  <c r="AJ23" i="19" s="1"/>
  <c r="AO23" i="19" s="1"/>
  <c r="AC41" i="19"/>
  <c r="AH41" i="19" s="1"/>
  <c r="AM40" i="19" s="1"/>
  <c r="AC36" i="19"/>
  <c r="AH36" i="19" s="1"/>
  <c r="AD22" i="19"/>
  <c r="AI22" i="19" s="1"/>
  <c r="I19" i="19" s="1"/>
  <c r="AD57" i="19"/>
  <c r="AI57" i="19" s="1"/>
  <c r="AN57" i="19" s="1"/>
  <c r="AB30" i="19"/>
  <c r="AG30" i="19" s="1"/>
  <c r="AL30" i="19" s="1"/>
  <c r="AD32" i="19"/>
  <c r="AI32" i="19" s="1"/>
  <c r="AN31" i="19" s="1"/>
  <c r="AE13" i="19"/>
  <c r="AJ13" i="19" s="1"/>
  <c r="AO12" i="19" s="1"/>
  <c r="AB25" i="19"/>
  <c r="AG25" i="19" s="1"/>
  <c r="AC16" i="19"/>
  <c r="AH16" i="19" s="1"/>
  <c r="H13" i="19" s="1"/>
  <c r="AD27" i="19"/>
  <c r="AI27" i="19" s="1"/>
  <c r="I24" i="19" s="1"/>
  <c r="AE38" i="19"/>
  <c r="AJ38" i="19" s="1"/>
  <c r="J35" i="19" s="1"/>
  <c r="AC31" i="19"/>
  <c r="AH31" i="19" s="1"/>
  <c r="AM31" i="19" s="1"/>
  <c r="AD13" i="19"/>
  <c r="AI13" i="19" s="1"/>
  <c r="I10" i="19" s="1"/>
  <c r="AC26" i="19"/>
  <c r="AH26" i="19" s="1"/>
  <c r="H23" i="19" s="1"/>
  <c r="AD37" i="19"/>
  <c r="AI37" i="19" s="1"/>
  <c r="AN37" i="19" s="1"/>
  <c r="AB13" i="19"/>
  <c r="AG13" i="19" s="1"/>
  <c r="G10" i="19" s="1"/>
  <c r="AC21" i="19"/>
  <c r="AH21" i="19" s="1"/>
  <c r="AM21" i="19" s="1"/>
  <c r="AA14" i="19"/>
  <c r="AF14" i="19" s="1"/>
  <c r="AD52" i="19"/>
  <c r="AI52" i="19" s="1"/>
  <c r="AN52" i="19" s="1"/>
  <c r="AA39" i="19"/>
  <c r="AF39" i="19" s="1"/>
  <c r="F36" i="19" s="1"/>
  <c r="AA34" i="19"/>
  <c r="AF34" i="19" s="1"/>
  <c r="F31" i="19" s="1"/>
  <c r="AB15" i="19"/>
  <c r="AG15" i="19" s="1"/>
  <c r="AL15" i="19" s="1"/>
  <c r="AC13" i="19"/>
  <c r="AH13" i="19" s="1"/>
  <c r="AM12" i="19" s="1"/>
  <c r="AA29" i="19"/>
  <c r="AF29" i="19" s="1"/>
  <c r="F26" i="19" s="1"/>
  <c r="AC61" i="19"/>
  <c r="AH61" i="19" s="1"/>
  <c r="AM61" i="19" s="1"/>
  <c r="AO26" i="19"/>
  <c r="AL42" i="19"/>
  <c r="AM22" i="19"/>
  <c r="AK21" i="19"/>
  <c r="AK26" i="19"/>
  <c r="AO45" i="19"/>
  <c r="AO44" i="19"/>
  <c r="F13" i="19"/>
  <c r="AK27" i="19"/>
  <c r="AM47" i="19"/>
  <c r="AO21" i="19"/>
  <c r="AN33" i="19"/>
  <c r="AM52" i="19"/>
  <c r="AK46" i="19"/>
  <c r="I20" i="19"/>
  <c r="J17" i="19"/>
  <c r="AO20" i="19"/>
  <c r="AM9" i="19"/>
  <c r="H6" i="19"/>
  <c r="AM24" i="19"/>
  <c r="H21" i="19"/>
  <c r="AM23" i="19"/>
  <c r="F28" i="19"/>
  <c r="AK30" i="19"/>
  <c r="G24" i="19"/>
  <c r="AM33" i="19"/>
  <c r="AM32" i="19"/>
  <c r="AN50" i="19"/>
  <c r="J23" i="19"/>
  <c r="J18" i="19"/>
  <c r="H9" i="19"/>
  <c r="AA64" i="19"/>
  <c r="AF64" i="19" s="1"/>
  <c r="AL21" i="19"/>
  <c r="AO16" i="19"/>
  <c r="AK50" i="19"/>
  <c r="AK16" i="19"/>
  <c r="I30" i="19"/>
  <c r="AK20" i="19"/>
  <c r="F17" i="19"/>
  <c r="J26" i="19"/>
  <c r="AO29" i="19"/>
  <c r="AL10" i="19"/>
  <c r="G7" i="19"/>
  <c r="I7" i="19"/>
  <c r="AN10" i="19"/>
  <c r="AM27" i="19"/>
  <c r="AO34" i="19"/>
  <c r="H32" i="19"/>
  <c r="AL22" i="19"/>
  <c r="AL31" i="19"/>
  <c r="G28" i="19"/>
  <c r="H16" i="19"/>
  <c r="AM19" i="19"/>
  <c r="AK32" i="19"/>
  <c r="AK31" i="19"/>
  <c r="J28" i="19"/>
  <c r="AO31" i="19"/>
  <c r="AO15" i="19"/>
  <c r="J12" i="19"/>
  <c r="G6" i="19"/>
  <c r="AL9" i="19"/>
  <c r="I26" i="19"/>
  <c r="AN29" i="19"/>
  <c r="J32" i="19"/>
  <c r="G29" i="19"/>
  <c r="G15" i="19"/>
  <c r="AN23" i="19"/>
  <c r="AL16" i="19"/>
  <c r="AL47" i="19"/>
  <c r="H25" i="19"/>
  <c r="G21" i="19"/>
  <c r="G14" i="19"/>
  <c r="AB60" i="19"/>
  <c r="AG60" i="19" s="1"/>
  <c r="AL18" i="19"/>
  <c r="G26" i="19"/>
  <c r="F30" i="19"/>
  <c r="AL51" i="19"/>
  <c r="AK60" i="19"/>
  <c r="J24" i="19"/>
  <c r="AK47" i="19"/>
  <c r="G33" i="19"/>
  <c r="AD9" i="19"/>
  <c r="AI9" i="19" s="1"/>
  <c r="AC66" i="19"/>
  <c r="AH66" i="19" s="1"/>
  <c r="AM65" i="19" s="1"/>
  <c r="AB65" i="19"/>
  <c r="AG65" i="19" s="1"/>
  <c r="AL65" i="19" s="1"/>
  <c r="AA59" i="19"/>
  <c r="AF59" i="19" s="1"/>
  <c r="AK59" i="19" s="1"/>
  <c r="AD62" i="19"/>
  <c r="AI62" i="19" s="1"/>
  <c r="AE68" i="19"/>
  <c r="AJ68" i="19" s="1"/>
  <c r="AO68" i="19" s="1"/>
  <c r="AD67" i="19"/>
  <c r="AI67" i="19" s="1"/>
  <c r="AE63" i="19"/>
  <c r="AJ63" i="19" s="1"/>
  <c r="AL62" i="19"/>
  <c r="F18" i="19"/>
  <c r="F9" i="19"/>
  <c r="G9" i="19"/>
  <c r="F34" i="19"/>
  <c r="H30" i="19"/>
  <c r="G11" i="19"/>
  <c r="F23" i="19"/>
  <c r="J9" i="19"/>
  <c r="J14" i="19"/>
  <c r="G18" i="19"/>
  <c r="I18" i="19"/>
  <c r="F14" i="19"/>
  <c r="G8" i="19"/>
  <c r="G20" i="19"/>
  <c r="H11" i="19"/>
  <c r="AB35" i="30"/>
  <c r="AG35" i="30" s="1"/>
  <c r="AA41" i="30"/>
  <c r="AF41" i="30" s="1"/>
  <c r="AK40" i="30" s="1"/>
  <c r="AL41" i="30"/>
  <c r="Y32" i="30"/>
  <c r="AD32" i="30" s="1"/>
  <c r="AA32" i="30"/>
  <c r="AF32" i="30" s="1"/>
  <c r="AK31" i="30" s="1"/>
  <c r="Y38" i="30"/>
  <c r="AD38" i="30" s="1"/>
  <c r="AB33" i="30"/>
  <c r="AG33" i="30" s="1"/>
  <c r="AL32" i="30" s="1"/>
  <c r="AB24" i="30"/>
  <c r="AG24" i="30" s="1"/>
  <c r="AL24" i="30" s="1"/>
  <c r="AB14" i="30"/>
  <c r="AG14" i="30" s="1"/>
  <c r="H13" i="30" s="1"/>
  <c r="H16" i="30"/>
  <c r="F16" i="30"/>
  <c r="I36" i="30"/>
  <c r="G18" i="30"/>
  <c r="H35" i="30"/>
  <c r="E25" i="30"/>
  <c r="I35" i="30"/>
  <c r="Y14" i="30"/>
  <c r="AD14" i="30" s="1"/>
  <c r="E13" i="30" s="1"/>
  <c r="Y39" i="30"/>
  <c r="AD39" i="30" s="1"/>
  <c r="AI39" i="30" s="1"/>
  <c r="AB34" i="30"/>
  <c r="AG34" i="30" s="1"/>
  <c r="Z29" i="30"/>
  <c r="AE29" i="30" s="1"/>
  <c r="AC39" i="30"/>
  <c r="AH39" i="30" s="1"/>
  <c r="Z14" i="30"/>
  <c r="AE14" i="30" s="1"/>
  <c r="F13" i="30" s="1"/>
  <c r="Z24" i="30"/>
  <c r="AE24" i="30" s="1"/>
  <c r="AJ23" i="30" s="1"/>
  <c r="AC14" i="30"/>
  <c r="AH14" i="30" s="1"/>
  <c r="I13" i="30" s="1"/>
  <c r="AA34" i="30"/>
  <c r="AF34" i="30" s="1"/>
  <c r="AK34" i="30" s="1"/>
  <c r="AB29" i="30"/>
  <c r="AG29" i="30" s="1"/>
  <c r="H36" i="30" s="1"/>
  <c r="AA28" i="30"/>
  <c r="AF28" i="30" s="1"/>
  <c r="AC38" i="30"/>
  <c r="AH38" i="30" s="1"/>
  <c r="AJ38" i="30"/>
  <c r="Y33" i="30"/>
  <c r="AD33" i="30" s="1"/>
  <c r="AI32" i="30" s="1"/>
  <c r="AC23" i="30"/>
  <c r="AH23" i="30" s="1"/>
  <c r="I26" i="30" s="1"/>
  <c r="AK19" i="30"/>
  <c r="AA27" i="30"/>
  <c r="AF27" i="30" s="1"/>
  <c r="AC12" i="30"/>
  <c r="AH12" i="30" s="1"/>
  <c r="I11" i="30" s="1"/>
  <c r="AK39" i="30"/>
  <c r="AI30" i="30"/>
  <c r="AB27" i="30"/>
  <c r="AG27" i="30" s="1"/>
  <c r="Z22" i="30"/>
  <c r="AE22" i="30" s="1"/>
  <c r="AJ22" i="30" s="1"/>
  <c r="AB12" i="30"/>
  <c r="AG12" i="30" s="1"/>
  <c r="H11" i="30" s="1"/>
  <c r="AJ32" i="30"/>
  <c r="AC22" i="30"/>
  <c r="AH22" i="30" s="1"/>
  <c r="I25" i="30" s="1"/>
  <c r="AL36" i="30"/>
  <c r="AC27" i="30"/>
  <c r="AH27" i="30" s="1"/>
  <c r="AM27" i="30" s="1"/>
  <c r="AB22" i="30"/>
  <c r="AG22" i="30" s="1"/>
  <c r="H25" i="30" s="1"/>
  <c r="AK16" i="30"/>
  <c r="Y36" i="30"/>
  <c r="AD36" i="30" s="1"/>
  <c r="AI36" i="30" s="1"/>
  <c r="AB26" i="30"/>
  <c r="AG26" i="30" s="1"/>
  <c r="H33" i="30" s="1"/>
  <c r="Z26" i="30"/>
  <c r="AE26" i="30" s="1"/>
  <c r="AJ26" i="30" s="1"/>
  <c r="Z31" i="30"/>
  <c r="AE31" i="30" s="1"/>
  <c r="AJ30" i="30" s="1"/>
  <c r="AB11" i="30"/>
  <c r="AG11" i="30" s="1"/>
  <c r="H8" i="30" s="1"/>
  <c r="I24" i="30"/>
  <c r="AM19" i="30"/>
  <c r="AA36" i="30"/>
  <c r="AF36" i="30" s="1"/>
  <c r="AK35" i="30" s="1"/>
  <c r="AC36" i="30"/>
  <c r="AH36" i="30" s="1"/>
  <c r="AC11" i="30"/>
  <c r="AH11" i="30" s="1"/>
  <c r="I8" i="30" s="1"/>
  <c r="AJ39" i="30"/>
  <c r="AJ40" i="30"/>
  <c r="AA14" i="30"/>
  <c r="AF14" i="30" s="1"/>
  <c r="G13" i="30" s="1"/>
  <c r="AC30" i="30"/>
  <c r="AH30" i="30" s="1"/>
  <c r="AM29" i="30" s="1"/>
  <c r="AB30" i="30"/>
  <c r="AG30" i="30" s="1"/>
  <c r="H37" i="30" s="1"/>
  <c r="Y11" i="30"/>
  <c r="AD11" i="30" s="1"/>
  <c r="E8" i="30" s="1"/>
  <c r="AA10" i="30"/>
  <c r="AF10" i="30" s="1"/>
  <c r="G7" i="30" s="1"/>
  <c r="AJ15" i="30"/>
  <c r="AL40" i="30"/>
  <c r="Y10" i="30"/>
  <c r="AD10" i="30" s="1"/>
  <c r="E7" i="30" s="1"/>
  <c r="F26" i="30"/>
  <c r="AB31" i="30"/>
  <c r="AG31" i="30" s="1"/>
  <c r="AL31" i="30" s="1"/>
  <c r="Z10" i="30"/>
  <c r="AE10" i="30" s="1"/>
  <c r="F7" i="30" s="1"/>
  <c r="AC10" i="30"/>
  <c r="AH10" i="30" s="1"/>
  <c r="Y35" i="30"/>
  <c r="AD35" i="30" s="1"/>
  <c r="AJ33" i="30"/>
  <c r="AM28" i="30"/>
  <c r="Z12" i="30"/>
  <c r="AE12" i="30" s="1"/>
  <c r="F11" i="30" s="1"/>
  <c r="E9" i="30"/>
  <c r="E11" i="30"/>
  <c r="Y26" i="30"/>
  <c r="AD26" i="30" s="1"/>
  <c r="AC17" i="30"/>
  <c r="AH17" i="30" s="1"/>
  <c r="I18" i="30" s="1"/>
  <c r="Z28" i="30"/>
  <c r="AE28" i="30" s="1"/>
  <c r="F35" i="30" s="1"/>
  <c r="AA21" i="30"/>
  <c r="AF21" i="30" s="1"/>
  <c r="Y19" i="30"/>
  <c r="AD19" i="30" s="1"/>
  <c r="AC32" i="30"/>
  <c r="AH32" i="30" s="1"/>
  <c r="AM31" i="30" s="1"/>
  <c r="AI22" i="30"/>
  <c r="AA38" i="30"/>
  <c r="AF38" i="30" s="1"/>
  <c r="AK38" i="30" s="1"/>
  <c r="AM20" i="30"/>
  <c r="AB23" i="30"/>
  <c r="AG23" i="30" s="1"/>
  <c r="H28" i="30" s="1"/>
  <c r="AC33" i="30"/>
  <c r="AH33" i="30" s="1"/>
  <c r="AA29" i="30"/>
  <c r="AF29" i="30" s="1"/>
  <c r="AB39" i="30"/>
  <c r="AG39" i="30" s="1"/>
  <c r="AL39" i="30" s="1"/>
  <c r="Z25" i="30"/>
  <c r="AE25" i="30" s="1"/>
  <c r="AC40" i="30"/>
  <c r="AH40" i="30" s="1"/>
  <c r="Y15" i="30"/>
  <c r="AD15" i="30" s="1"/>
  <c r="E14" i="30" s="1"/>
  <c r="E37" i="30"/>
  <c r="AJ34" i="30"/>
  <c r="AB20" i="30"/>
  <c r="AG20" i="30" s="1"/>
  <c r="AL19" i="30" s="1"/>
  <c r="G20" i="30"/>
  <c r="E15" i="30"/>
  <c r="AC15" i="30"/>
  <c r="AH15" i="30" s="1"/>
  <c r="Y18" i="30"/>
  <c r="AD18" i="30" s="1"/>
  <c r="Y25" i="30"/>
  <c r="AD25" i="30" s="1"/>
  <c r="Y34" i="30"/>
  <c r="AD34" i="30" s="1"/>
  <c r="AI40" i="30"/>
  <c r="AA15" i="30"/>
  <c r="AF15" i="30" s="1"/>
  <c r="AK15" i="30" s="1"/>
  <c r="Y27" i="30"/>
  <c r="AD27" i="30" s="1"/>
  <c r="E35" i="30" s="1"/>
  <c r="I21" i="30"/>
  <c r="AC24" i="30"/>
  <c r="AH24" i="30" s="1"/>
  <c r="AA25" i="30"/>
  <c r="AF25" i="30" s="1"/>
  <c r="G32" i="30" s="1"/>
  <c r="F34" i="30"/>
  <c r="AI23" i="30"/>
  <c r="AL57" i="29"/>
  <c r="AM58" i="29"/>
  <c r="AL61" i="29"/>
  <c r="AL64" i="29"/>
  <c r="AM66" i="29"/>
  <c r="AM65" i="1"/>
  <c r="AK60" i="1"/>
  <c r="AK66" i="1"/>
  <c r="AL62" i="1"/>
  <c r="AM66" i="1"/>
  <c r="AJ58" i="1"/>
  <c r="AL58" i="1"/>
  <c r="AK63" i="1"/>
  <c r="AK62" i="1"/>
  <c r="AL61" i="1"/>
  <c r="AM58" i="1"/>
  <c r="AM64" i="1"/>
  <c r="AL64" i="1"/>
  <c r="AK64" i="1"/>
  <c r="AI59" i="1"/>
  <c r="AI65" i="1"/>
  <c r="AM60" i="1"/>
  <c r="AI64" i="1"/>
  <c r="F29" i="1"/>
  <c r="I22" i="1"/>
  <c r="H33" i="1"/>
  <c r="H30" i="1"/>
  <c r="F13" i="1"/>
  <c r="F10" i="1"/>
  <c r="E34" i="1"/>
  <c r="E23" i="1"/>
  <c r="G17" i="1"/>
  <c r="H15" i="1"/>
  <c r="E19" i="1"/>
  <c r="F16" i="1"/>
  <c r="G24" i="1"/>
  <c r="G16" i="1"/>
  <c r="G18" i="1"/>
  <c r="I16" i="1"/>
  <c r="I24" i="1"/>
  <c r="E9" i="1"/>
  <c r="H13" i="1"/>
  <c r="F35" i="1"/>
  <c r="I10" i="1"/>
  <c r="G35" i="1"/>
  <c r="H32" i="1"/>
  <c r="E24" i="1"/>
  <c r="G11" i="1"/>
  <c r="E10" i="1"/>
  <c r="E35" i="1"/>
  <c r="H16" i="1"/>
  <c r="H23" i="1"/>
  <c r="I9" i="1"/>
  <c r="B6" i="41"/>
  <c r="B7" i="41" s="1"/>
  <c r="B8" i="41" s="1"/>
  <c r="B9" i="41" s="1"/>
  <c r="B10" i="41" s="1"/>
  <c r="B11" i="41" s="1"/>
  <c r="B12" i="41" s="1"/>
  <c r="B13" i="41" s="1"/>
  <c r="B14" i="41" s="1"/>
  <c r="B15" i="41" s="1"/>
  <c r="B16" i="41" s="1"/>
  <c r="B17" i="41" s="1"/>
  <c r="B18" i="41" s="1"/>
  <c r="B19" i="41" s="1"/>
  <c r="B20" i="41" s="1"/>
  <c r="B21" i="41" s="1"/>
  <c r="B22" i="41" s="1"/>
  <c r="B23" i="41" s="1"/>
  <c r="B24" i="41" s="1"/>
  <c r="B25" i="41" s="1"/>
  <c r="B26" i="41" s="1"/>
  <c r="B27" i="41" s="1"/>
  <c r="B28" i="41" s="1"/>
  <c r="B29" i="41" s="1"/>
  <c r="B30" i="41" s="1"/>
  <c r="B31" i="41" s="1"/>
  <c r="B32" i="41" s="1"/>
  <c r="B33" i="41" s="1"/>
  <c r="B34" i="41" s="1"/>
  <c r="B35" i="41" s="1"/>
  <c r="B36" i="41" s="1"/>
  <c r="B6" i="22"/>
  <c r="B7" i="22" s="1"/>
  <c r="B8" i="22" s="1"/>
  <c r="B9" i="22" s="1"/>
  <c r="B10" i="22" s="1"/>
  <c r="B11" i="22" s="1"/>
  <c r="B12" i="22" s="1"/>
  <c r="B13" i="22" s="1"/>
  <c r="B14" i="22" s="1"/>
  <c r="B15" i="22" s="1"/>
  <c r="B16" i="22" s="1"/>
  <c r="B17" i="22" s="1"/>
  <c r="B18" i="22" s="1"/>
  <c r="B19" i="22" s="1"/>
  <c r="B20" i="22" s="1"/>
  <c r="B21" i="22" s="1"/>
  <c r="B22" i="22" s="1"/>
  <c r="B23" i="22" s="1"/>
  <c r="B24" i="22" s="1"/>
  <c r="B25" i="22" s="1"/>
  <c r="B26" i="22" s="1"/>
  <c r="B27" i="22" s="1"/>
  <c r="B28" i="22" s="1"/>
  <c r="B29" i="22" s="1"/>
  <c r="B30" i="22" s="1"/>
  <c r="B31" i="22" s="1"/>
  <c r="B32" i="22" s="1"/>
  <c r="B33" i="22" s="1"/>
  <c r="B34" i="22" s="1"/>
  <c r="B35" i="22" s="1"/>
  <c r="B36" i="22" s="1"/>
  <c r="B7" i="30"/>
  <c r="B8" i="30" s="1"/>
  <c r="B9" i="30" s="1"/>
  <c r="B10" i="30" s="1"/>
  <c r="B11" i="30" s="1"/>
  <c r="B12" i="30" s="1"/>
  <c r="B13" i="30" s="1"/>
  <c r="B14" i="30" s="1"/>
  <c r="B15" i="30" s="1"/>
  <c r="B16" i="30" s="1"/>
  <c r="B17" i="30" s="1"/>
  <c r="B18" i="30" s="1"/>
  <c r="B19" i="30" s="1"/>
  <c r="B20" i="30" s="1"/>
  <c r="B21" i="30" s="1"/>
  <c r="B22" i="30" s="1"/>
  <c r="B23" i="30" s="1"/>
  <c r="B24" i="30" s="1"/>
  <c r="B25" i="30" s="1"/>
  <c r="B26" i="30" s="1"/>
  <c r="B27" i="30" s="1"/>
  <c r="B28" i="30" s="1"/>
  <c r="B29" i="30" s="1"/>
  <c r="B30" i="30" s="1"/>
  <c r="B31" i="30" s="1"/>
  <c r="B32" i="30" s="1"/>
  <c r="B33" i="30" s="1"/>
  <c r="B34" i="30" s="1"/>
  <c r="B35" i="30" s="1"/>
  <c r="B36" i="30" s="1"/>
  <c r="B37" i="30" s="1"/>
  <c r="B6" i="19"/>
  <c r="B7" i="19" s="1"/>
  <c r="B8" i="19" s="1"/>
  <c r="B9" i="19" s="1"/>
  <c r="B10" i="19" s="1"/>
  <c r="B11" i="19" s="1"/>
  <c r="B12" i="19" s="1"/>
  <c r="B13" i="19" s="1"/>
  <c r="B14" i="19" s="1"/>
  <c r="B15" i="19" s="1"/>
  <c r="B16" i="19" s="1"/>
  <c r="B17" i="19" s="1"/>
  <c r="B18" i="19" s="1"/>
  <c r="B19" i="19" s="1"/>
  <c r="B20" i="19" s="1"/>
  <c r="B21" i="19" s="1"/>
  <c r="B22" i="19" s="1"/>
  <c r="B23" i="19" s="1"/>
  <c r="B24" i="19" s="1"/>
  <c r="B25" i="19" s="1"/>
  <c r="B26" i="19" s="1"/>
  <c r="B27" i="19" s="1"/>
  <c r="B28" i="19" s="1"/>
  <c r="B29" i="19" s="1"/>
  <c r="B30" i="19" s="1"/>
  <c r="B31" i="19" s="1"/>
  <c r="B32" i="19" s="1"/>
  <c r="B33" i="19" s="1"/>
  <c r="B34" i="19" s="1"/>
  <c r="B35" i="19" s="1"/>
  <c r="B36" i="19" s="1"/>
  <c r="C6" i="34"/>
  <c r="C7" i="34" s="1"/>
  <c r="C8" i="34" s="1"/>
  <c r="C9" i="34" s="1"/>
  <c r="C10" i="34" s="1"/>
  <c r="C11" i="34" s="1"/>
  <c r="C12" i="34" s="1"/>
  <c r="C13" i="34" s="1"/>
  <c r="C14" i="34" s="1"/>
  <c r="C15" i="34" s="1"/>
  <c r="C16" i="34" s="1"/>
  <c r="C17" i="34" s="1"/>
  <c r="C18" i="34" s="1"/>
  <c r="C19" i="34" s="1"/>
  <c r="C20" i="34" s="1"/>
  <c r="C21" i="34" s="1"/>
  <c r="C22" i="34" s="1"/>
  <c r="C23" i="34" s="1"/>
  <c r="C24" i="34" s="1"/>
  <c r="C25" i="34" s="1"/>
  <c r="C26" i="34" s="1"/>
  <c r="C27" i="34" s="1"/>
  <c r="C28" i="34" s="1"/>
  <c r="C29" i="34" s="1"/>
  <c r="C30" i="34" s="1"/>
  <c r="C31" i="34" s="1"/>
  <c r="C32" i="34" s="1"/>
  <c r="C33" i="34" s="1"/>
  <c r="C34" i="34" s="1"/>
  <c r="C35" i="34" s="1"/>
  <c r="C6" i="32"/>
  <c r="C7" i="32" s="1"/>
  <c r="C8" i="32" s="1"/>
  <c r="C9" i="32" s="1"/>
  <c r="C10" i="32" s="1"/>
  <c r="C11" i="32" s="1"/>
  <c r="C12" i="32" s="1"/>
  <c r="C13" i="32" s="1"/>
  <c r="C14" i="32" s="1"/>
  <c r="C15" i="32" s="1"/>
  <c r="C16" i="32" s="1"/>
  <c r="C17" i="32" s="1"/>
  <c r="C18" i="32" s="1"/>
  <c r="C19" i="32" s="1"/>
  <c r="C20" i="32" s="1"/>
  <c r="C21" i="32" s="1"/>
  <c r="C22" i="32" s="1"/>
  <c r="C23" i="32" s="1"/>
  <c r="C24" i="32" s="1"/>
  <c r="C25" i="32" s="1"/>
  <c r="C26" i="32" s="1"/>
  <c r="C27" i="32" s="1"/>
  <c r="C28" i="32" s="1"/>
  <c r="C29" i="32" s="1"/>
  <c r="C30" i="32" s="1"/>
  <c r="C31" i="32" s="1"/>
  <c r="C32" i="32" s="1"/>
  <c r="C33" i="32" s="1"/>
  <c r="C34" i="32" s="1"/>
  <c r="C35" i="32" s="1"/>
  <c r="C36" i="32" s="1"/>
  <c r="F25" i="31"/>
  <c r="F12" i="31"/>
  <c r="F32" i="31"/>
  <c r="I25" i="31"/>
  <c r="E25" i="31"/>
  <c r="F20" i="31"/>
  <c r="F13" i="31"/>
  <c r="I12" i="31"/>
  <c r="E12" i="31"/>
  <c r="I26" i="31"/>
  <c r="E26" i="31"/>
  <c r="H25" i="31"/>
  <c r="I19" i="31"/>
  <c r="E19" i="31"/>
  <c r="I13" i="31"/>
  <c r="E13" i="31"/>
  <c r="H12" i="31"/>
  <c r="G11" i="31"/>
  <c r="F37" i="30"/>
  <c r="G15" i="30"/>
  <c r="F14" i="30"/>
  <c r="G11" i="30"/>
  <c r="F15" i="30"/>
  <c r="H7" i="30"/>
  <c r="I33" i="30"/>
  <c r="F10" i="29"/>
  <c r="E13" i="29"/>
  <c r="I10" i="29"/>
  <c r="E10" i="29"/>
  <c r="I9" i="29"/>
  <c r="E9" i="29"/>
  <c r="E18" i="29"/>
  <c r="G11" i="29"/>
  <c r="H10" i="29"/>
  <c r="H9" i="29"/>
  <c r="F9" i="29"/>
  <c r="I33" i="29"/>
  <c r="H13" i="29"/>
  <c r="I32" i="1"/>
  <c r="E30" i="1"/>
  <c r="G32" i="1"/>
  <c r="E32" i="1"/>
  <c r="F30" i="1"/>
  <c r="F31" i="1"/>
  <c r="G30" i="1"/>
  <c r="I31" i="1"/>
  <c r="H24" i="1"/>
  <c r="G23" i="1"/>
  <c r="F23" i="1"/>
  <c r="I23" i="1"/>
  <c r="I19" i="1"/>
  <c r="F19" i="1"/>
  <c r="H18" i="1"/>
  <c r="F17" i="1"/>
  <c r="F18" i="1"/>
  <c r="I17" i="1"/>
  <c r="E17" i="1"/>
  <c r="I18" i="1"/>
  <c r="H17" i="1"/>
  <c r="F11" i="1"/>
  <c r="G21" i="1"/>
  <c r="E12" i="1"/>
  <c r="H12" i="1"/>
  <c r="E11" i="1"/>
  <c r="G20" i="1"/>
  <c r="H19" i="1"/>
  <c r="G34" i="1"/>
  <c r="H10" i="1"/>
  <c r="E14" i="1"/>
  <c r="G14" i="1"/>
  <c r="F20" i="1"/>
  <c r="I34" i="1"/>
  <c r="G10" i="1"/>
  <c r="E20" i="1"/>
  <c r="H9" i="1"/>
  <c r="G9" i="1"/>
  <c r="F33" i="1"/>
  <c r="B7" i="31"/>
  <c r="B8" i="31" s="1"/>
  <c r="B9" i="31" s="1"/>
  <c r="B10" i="31" s="1"/>
  <c r="B11" i="31" s="1"/>
  <c r="B12" i="31" s="1"/>
  <c r="B13" i="31" s="1"/>
  <c r="B14" i="31" s="1"/>
  <c r="B15" i="31" s="1"/>
  <c r="B16" i="31" s="1"/>
  <c r="B17" i="31" s="1"/>
  <c r="B18" i="31" s="1"/>
  <c r="B19" i="31" s="1"/>
  <c r="B20" i="31" s="1"/>
  <c r="B21" i="31" s="1"/>
  <c r="B22" i="31" s="1"/>
  <c r="B23" i="31" s="1"/>
  <c r="B24" i="31" s="1"/>
  <c r="B25" i="31" s="1"/>
  <c r="B26" i="31" s="1"/>
  <c r="B27" i="31" s="1"/>
  <c r="B28" i="31" s="1"/>
  <c r="B29" i="31" s="1"/>
  <c r="B30" i="31" s="1"/>
  <c r="B31" i="31" s="1"/>
  <c r="B32" i="31" s="1"/>
  <c r="B33" i="31" s="1"/>
  <c r="B34" i="31" s="1"/>
  <c r="B35" i="31" s="1"/>
  <c r="B36" i="31" s="1"/>
  <c r="B37" i="31" s="1"/>
  <c r="C6" i="20"/>
  <c r="C7" i="20" s="1"/>
  <c r="C8" i="20" s="1"/>
  <c r="C9" i="20" s="1"/>
  <c r="C10" i="20" s="1"/>
  <c r="C11" i="20" s="1"/>
  <c r="C12" i="20" s="1"/>
  <c r="C13" i="20" s="1"/>
  <c r="C14" i="20" s="1"/>
  <c r="C15" i="20" s="1"/>
  <c r="C16" i="20" s="1"/>
  <c r="C17" i="20" s="1"/>
  <c r="C18" i="20" s="1"/>
  <c r="C19" i="20" s="1"/>
  <c r="C20" i="20" s="1"/>
  <c r="C21" i="20" s="1"/>
  <c r="C22" i="20" s="1"/>
  <c r="C23" i="20" s="1"/>
  <c r="C24" i="20" s="1"/>
  <c r="C25" i="20" s="1"/>
  <c r="C26" i="20" s="1"/>
  <c r="C27" i="20" s="1"/>
  <c r="C28" i="20" s="1"/>
  <c r="C29" i="20" s="1"/>
  <c r="C30" i="20" s="1"/>
  <c r="C31" i="20" s="1"/>
  <c r="C32" i="20" s="1"/>
  <c r="C33" i="20" s="1"/>
  <c r="C34" i="20" s="1"/>
  <c r="C35" i="20" s="1"/>
  <c r="B6" i="23"/>
  <c r="B7" i="23" s="1"/>
  <c r="B8" i="23" s="1"/>
  <c r="B9" i="23" s="1"/>
  <c r="B10" i="23" s="1"/>
  <c r="B11" i="23" s="1"/>
  <c r="B12" i="23" s="1"/>
  <c r="B13" i="23" s="1"/>
  <c r="B14" i="23" s="1"/>
  <c r="B15" i="23" s="1"/>
  <c r="B16" i="23" s="1"/>
  <c r="B17" i="23" s="1"/>
  <c r="B18" i="23" s="1"/>
  <c r="B19" i="23" s="1"/>
  <c r="B20" i="23" s="1"/>
  <c r="B21" i="23" s="1"/>
  <c r="B22" i="23" s="1"/>
  <c r="B23" i="23" s="1"/>
  <c r="B24" i="23" s="1"/>
  <c r="B25" i="23" s="1"/>
  <c r="B26" i="23" s="1"/>
  <c r="B27" i="23" s="1"/>
  <c r="B28" i="23" s="1"/>
  <c r="B29" i="23" s="1"/>
  <c r="B30" i="23" s="1"/>
  <c r="B31" i="23" s="1"/>
  <c r="B32" i="23" s="1"/>
  <c r="B33" i="23" s="1"/>
  <c r="C6" i="42"/>
  <c r="C7" i="42" s="1"/>
  <c r="C8" i="42" s="1"/>
  <c r="C9" i="42" s="1"/>
  <c r="C10" i="42" s="1"/>
  <c r="C11" i="42" s="1"/>
  <c r="C12" i="42" s="1"/>
  <c r="C13" i="42" s="1"/>
  <c r="C14" i="42" s="1"/>
  <c r="C15" i="42" s="1"/>
  <c r="C16" i="42" s="1"/>
  <c r="C17" i="42" s="1"/>
  <c r="C18" i="42" s="1"/>
  <c r="C19" i="42" s="1"/>
  <c r="C20" i="42" s="1"/>
  <c r="C21" i="42" s="1"/>
  <c r="C22" i="42" s="1"/>
  <c r="C23" i="42" s="1"/>
  <c r="C24" i="42" s="1"/>
  <c r="C25" i="42" s="1"/>
  <c r="C26" i="42" s="1"/>
  <c r="C27" i="42" s="1"/>
  <c r="C28" i="42" s="1"/>
  <c r="C29" i="42" s="1"/>
  <c r="C30" i="42" s="1"/>
  <c r="C31" i="42" s="1"/>
  <c r="C32" i="42" s="1"/>
  <c r="C33" i="42" s="1"/>
  <c r="AO9" i="44"/>
  <c r="J6" i="44"/>
  <c r="H20" i="44"/>
  <c r="AM23" i="44"/>
  <c r="H12" i="44"/>
  <c r="AM15" i="44"/>
  <c r="J17" i="44"/>
  <c r="AO20" i="44"/>
  <c r="J18" i="44"/>
  <c r="AK18" i="44"/>
  <c r="AK19" i="44"/>
  <c r="F16" i="44"/>
  <c r="AK24" i="44"/>
  <c r="F21" i="44"/>
  <c r="G8" i="44"/>
  <c r="AL11" i="44"/>
  <c r="F11" i="44"/>
  <c r="I24" i="44"/>
  <c r="AN27" i="44"/>
  <c r="AN9" i="42"/>
  <c r="I7" i="42"/>
  <c r="AN10" i="42"/>
  <c r="AL43" i="44"/>
  <c r="AL42" i="44"/>
  <c r="AN25" i="44"/>
  <c r="AN26" i="44"/>
  <c r="I23" i="44"/>
  <c r="G34" i="44"/>
  <c r="AL36" i="44"/>
  <c r="AM42" i="42"/>
  <c r="G11" i="41"/>
  <c r="AL14" i="41"/>
  <c r="G22" i="41"/>
  <c r="AL24" i="41"/>
  <c r="AM34" i="42"/>
  <c r="H31" i="42"/>
  <c r="H24" i="41"/>
  <c r="AM27" i="41"/>
  <c r="AM26" i="41"/>
  <c r="AK43" i="44"/>
  <c r="AK44" i="44"/>
  <c r="H10" i="41"/>
  <c r="AN44" i="42"/>
  <c r="AK29" i="41"/>
  <c r="AK30" i="41"/>
  <c r="F27" i="41"/>
  <c r="AM21" i="44"/>
  <c r="AM20" i="44"/>
  <c r="H18" i="44"/>
  <c r="J12" i="44"/>
  <c r="AO14" i="44"/>
  <c r="AO15" i="44"/>
  <c r="I15" i="44"/>
  <c r="AN12" i="44"/>
  <c r="I10" i="44"/>
  <c r="AN13" i="44"/>
  <c r="J30" i="44"/>
  <c r="AO33" i="44"/>
  <c r="J16" i="44"/>
  <c r="AO19" i="44"/>
  <c r="AK21" i="44"/>
  <c r="F19" i="44"/>
  <c r="AN34" i="44"/>
  <c r="I32" i="44"/>
  <c r="AM42" i="44"/>
  <c r="AO47" i="44"/>
  <c r="AN14" i="44"/>
  <c r="I11" i="44"/>
  <c r="H24" i="44"/>
  <c r="AM26" i="44"/>
  <c r="AM27" i="44"/>
  <c r="AN36" i="44"/>
  <c r="I33" i="44"/>
  <c r="AL10" i="44"/>
  <c r="AL9" i="44"/>
  <c r="G7" i="44"/>
  <c r="AK26" i="44"/>
  <c r="AK25" i="44"/>
  <c r="F23" i="44"/>
  <c r="AN37" i="44"/>
  <c r="I34" i="44"/>
  <c r="J20" i="42"/>
  <c r="AO23" i="42"/>
  <c r="AL32" i="42"/>
  <c r="AL31" i="42"/>
  <c r="G29" i="42"/>
  <c r="AK16" i="41"/>
  <c r="F13" i="41"/>
  <c r="AK20" i="41"/>
  <c r="AK21" i="41"/>
  <c r="F18" i="41"/>
  <c r="AK39" i="44"/>
  <c r="AK38" i="44"/>
  <c r="F36" i="44"/>
  <c r="AK57" i="44"/>
  <c r="AK56" i="44"/>
  <c r="AL37" i="42"/>
  <c r="AL38" i="42"/>
  <c r="AK54" i="42"/>
  <c r="AK53" i="42"/>
  <c r="AN11" i="41"/>
  <c r="I8" i="41"/>
  <c r="AO23" i="41"/>
  <c r="G10" i="41"/>
  <c r="AL13" i="41"/>
  <c r="AL12" i="41"/>
  <c r="I25" i="41"/>
  <c r="AN27" i="41"/>
  <c r="AN28" i="41"/>
  <c r="G15" i="44"/>
  <c r="AL18" i="44"/>
  <c r="AL17" i="44"/>
  <c r="AO25" i="44"/>
  <c r="J22" i="44"/>
  <c r="AO18" i="44"/>
  <c r="J15" i="44"/>
  <c r="AO17" i="44"/>
  <c r="AK16" i="44"/>
  <c r="F13" i="44"/>
  <c r="F10" i="44"/>
  <c r="AK12" i="44"/>
  <c r="AK13" i="44"/>
  <c r="I30" i="44"/>
  <c r="AN33" i="44"/>
  <c r="J28" i="44"/>
  <c r="AO30" i="44"/>
  <c r="AO31" i="44"/>
  <c r="AM22" i="44"/>
  <c r="H19" i="44"/>
  <c r="J32" i="44"/>
  <c r="AO35" i="44"/>
  <c r="AO34" i="44"/>
  <c r="H11" i="44"/>
  <c r="AM14" i="44"/>
  <c r="AM13" i="44"/>
  <c r="I14" i="44"/>
  <c r="AO36" i="44"/>
  <c r="J33" i="44"/>
  <c r="AM38" i="44"/>
  <c r="H35" i="44"/>
  <c r="AM37" i="44"/>
  <c r="G7" i="42"/>
  <c r="AL10" i="42"/>
  <c r="AL9" i="42"/>
  <c r="J7" i="44"/>
  <c r="AO10" i="44"/>
  <c r="AO26" i="44"/>
  <c r="J23" i="44"/>
  <c r="F25" i="44"/>
  <c r="AK28" i="44"/>
  <c r="AN51" i="44"/>
  <c r="F22" i="42"/>
  <c r="AK25" i="42"/>
  <c r="AK42" i="42"/>
  <c r="AK43" i="42"/>
  <c r="F7" i="41"/>
  <c r="AK9" i="41"/>
  <c r="AL39" i="44"/>
  <c r="G36" i="44"/>
  <c r="AN45" i="44"/>
  <c r="AN44" i="44"/>
  <c r="AL44" i="44"/>
  <c r="AL57" i="44"/>
  <c r="AL56" i="44"/>
  <c r="AM49" i="42"/>
  <c r="AM50" i="42"/>
  <c r="H18" i="41"/>
  <c r="AM21" i="41"/>
  <c r="AN20" i="41"/>
  <c r="I18" i="41"/>
  <c r="AN21" i="41"/>
  <c r="AM56" i="44"/>
  <c r="AM55" i="44"/>
  <c r="AL57" i="42"/>
  <c r="AL56" i="42"/>
  <c r="AO12" i="41"/>
  <c r="J10" i="41"/>
  <c r="AO28" i="41"/>
  <c r="AO27" i="41"/>
  <c r="J25" i="41"/>
  <c r="AO43" i="41"/>
  <c r="AO22" i="40"/>
  <c r="J20" i="40"/>
  <c r="G12" i="44"/>
  <c r="AL15" i="44"/>
  <c r="AL14" i="44"/>
  <c r="AN24" i="44"/>
  <c r="I21" i="44"/>
  <c r="F27" i="44"/>
  <c r="AK30" i="44"/>
  <c r="I13" i="44"/>
  <c r="AN16" i="44"/>
  <c r="AN15" i="44"/>
  <c r="I18" i="44"/>
  <c r="AN20" i="44"/>
  <c r="J10" i="44"/>
  <c r="AO13" i="44"/>
  <c r="AO12" i="44"/>
  <c r="J29" i="44"/>
  <c r="AO32" i="44"/>
  <c r="AM19" i="44"/>
  <c r="AM18" i="44"/>
  <c r="H16" i="44"/>
  <c r="AL30" i="44"/>
  <c r="AL29" i="44"/>
  <c r="G27" i="44"/>
  <c r="AO11" i="44"/>
  <c r="J8" i="44"/>
  <c r="F24" i="44"/>
  <c r="J20" i="44"/>
  <c r="AO42" i="44"/>
  <c r="AO41" i="44"/>
  <c r="AO55" i="44"/>
  <c r="AO54" i="44"/>
  <c r="AN9" i="44"/>
  <c r="I7" i="44"/>
  <c r="AN10" i="44"/>
  <c r="H25" i="44"/>
  <c r="F34" i="44"/>
  <c r="AK37" i="44"/>
  <c r="AK36" i="44"/>
  <c r="AK50" i="44"/>
  <c r="AK51" i="44"/>
  <c r="AO51" i="44"/>
  <c r="AO46" i="42"/>
  <c r="AO47" i="42"/>
  <c r="AL9" i="41"/>
  <c r="G6" i="41"/>
  <c r="AM10" i="41"/>
  <c r="H8" i="41"/>
  <c r="J15" i="41"/>
  <c r="AO17" i="41"/>
  <c r="I36" i="44"/>
  <c r="AN39" i="44"/>
  <c r="AN38" i="44"/>
  <c r="AM44" i="44"/>
  <c r="AM45" i="44"/>
  <c r="AM49" i="44"/>
  <c r="AN54" i="44"/>
  <c r="AN53" i="44"/>
  <c r="AN50" i="42"/>
  <c r="F10" i="41"/>
  <c r="AK13" i="41"/>
  <c r="H25" i="41"/>
  <c r="AM28" i="41"/>
  <c r="AM9" i="40"/>
  <c r="H6" i="40"/>
  <c r="G32" i="41"/>
  <c r="AN49" i="40"/>
  <c r="AN18" i="40"/>
  <c r="I15" i="40"/>
  <c r="J21" i="39"/>
  <c r="AO24" i="39"/>
  <c r="I28" i="39"/>
  <c r="AM51" i="39"/>
  <c r="AM50" i="39"/>
  <c r="I36" i="41"/>
  <c r="H36" i="35"/>
  <c r="AO29" i="35"/>
  <c r="J26" i="35"/>
  <c r="AK29" i="36"/>
  <c r="F26" i="36"/>
  <c r="AM42" i="32"/>
  <c r="AM41" i="32"/>
  <c r="AM43" i="33"/>
  <c r="AM42" i="33"/>
  <c r="AO43" i="33"/>
  <c r="AN40" i="24"/>
  <c r="H14" i="22"/>
  <c r="AM17" i="22"/>
  <c r="AO19" i="22"/>
  <c r="J16" i="22"/>
  <c r="AK35" i="22"/>
  <c r="AL9" i="37"/>
  <c r="AL38" i="38"/>
  <c r="AN39" i="38"/>
  <c r="AK39" i="38"/>
  <c r="AK41" i="37"/>
  <c r="F36" i="35"/>
  <c r="AK39" i="35"/>
  <c r="AN42" i="32"/>
  <c r="AN44" i="32"/>
  <c r="I6" i="24"/>
  <c r="AN58" i="33"/>
  <c r="AO11" i="22"/>
  <c r="J8" i="22"/>
  <c r="AM13" i="22"/>
  <c r="H10" i="22"/>
  <c r="AK25" i="39"/>
  <c r="AN43" i="37"/>
  <c r="AO48" i="34"/>
  <c r="AO47" i="34"/>
  <c r="G26" i="34"/>
  <c r="AL37" i="36"/>
  <c r="AL36" i="36"/>
  <c r="AK47" i="32"/>
  <c r="AL46" i="24"/>
  <c r="AL50" i="24"/>
  <c r="AL49" i="24"/>
  <c r="H27" i="34"/>
  <c r="AM30" i="34"/>
  <c r="AN58" i="34"/>
  <c r="AN57" i="34"/>
  <c r="AN51" i="21"/>
  <c r="F34" i="1"/>
  <c r="H21" i="1"/>
  <c r="AL17" i="1"/>
  <c r="AK22" i="19"/>
  <c r="F19" i="19"/>
  <c r="I16" i="19"/>
  <c r="AN19" i="19"/>
  <c r="F25" i="19"/>
  <c r="F5" i="29"/>
  <c r="AM57" i="21"/>
  <c r="AO41" i="20"/>
  <c r="AK22" i="31"/>
  <c r="AN50" i="31"/>
  <c r="AL53" i="31"/>
  <c r="I21" i="19"/>
  <c r="AN24" i="19"/>
  <c r="AM44" i="21"/>
  <c r="AL39" i="31"/>
  <c r="AI31" i="30"/>
  <c r="F33" i="29"/>
  <c r="AJ20" i="29"/>
  <c r="AI45" i="1"/>
  <c r="H22" i="1"/>
  <c r="AL18" i="1"/>
  <c r="AK33" i="1"/>
  <c r="F21" i="1"/>
  <c r="AL46" i="19"/>
  <c r="AJ29" i="30"/>
  <c r="H15" i="24"/>
  <c r="I11" i="21"/>
  <c r="E15" i="31"/>
  <c r="AJ58" i="31"/>
  <c r="AK44" i="21"/>
  <c r="AI29" i="1"/>
  <c r="AK48" i="1"/>
  <c r="AK47" i="1"/>
  <c r="AN18" i="19"/>
  <c r="J16" i="36"/>
  <c r="G8" i="20"/>
  <c r="H25" i="29"/>
  <c r="AL19" i="29"/>
  <c r="AN20" i="19"/>
  <c r="AN28" i="19"/>
  <c r="AK51" i="1"/>
  <c r="AM48" i="1"/>
  <c r="AK32" i="1"/>
  <c r="AK30" i="1"/>
  <c r="F6" i="1"/>
  <c r="H8" i="42"/>
  <c r="AM11" i="42"/>
  <c r="J16" i="23"/>
  <c r="H15" i="23"/>
  <c r="AB53" i="1"/>
  <c r="AG53" i="1" s="1"/>
  <c r="AC53" i="1"/>
  <c r="AH53" i="1" s="1"/>
  <c r="AM53" i="1" s="1"/>
  <c r="AA8" i="1"/>
  <c r="AF8" i="1" s="1"/>
  <c r="AC8" i="1"/>
  <c r="AH8" i="1" s="1"/>
  <c r="AM8" i="1" s="1"/>
  <c r="Z52" i="29"/>
  <c r="AE52" i="29" s="1"/>
  <c r="AB52" i="29"/>
  <c r="AG52" i="29" s="1"/>
  <c r="AA46" i="29"/>
  <c r="AF46" i="29" s="1"/>
  <c r="AC46" i="29"/>
  <c r="AH46" i="29" s="1"/>
  <c r="Y46" i="29"/>
  <c r="AD46" i="29" s="1"/>
  <c r="AC40" i="29"/>
  <c r="AH40" i="29" s="1"/>
  <c r="AM40" i="29" s="1"/>
  <c r="Y40" i="29"/>
  <c r="AD40" i="29" s="1"/>
  <c r="F14" i="29"/>
  <c r="F8" i="29"/>
  <c r="Y17" i="30"/>
  <c r="AD17" i="30" s="1"/>
  <c r="E18" i="30" s="1"/>
  <c r="Z17" i="30"/>
  <c r="AE17" i="30" s="1"/>
  <c r="F18" i="30" s="1"/>
  <c r="AB17" i="30"/>
  <c r="AG17" i="30" s="1"/>
  <c r="H18" i="30" s="1"/>
  <c r="Y13" i="30"/>
  <c r="AD13" i="30" s="1"/>
  <c r="E12" i="30" s="1"/>
  <c r="AA13" i="30"/>
  <c r="AF13" i="30" s="1"/>
  <c r="G12" i="30" s="1"/>
  <c r="Z13" i="30"/>
  <c r="AE13" i="30" s="1"/>
  <c r="F12" i="30" s="1"/>
  <c r="AB13" i="30"/>
  <c r="AG13" i="30" s="1"/>
  <c r="H12" i="30" s="1"/>
  <c r="AB15" i="30"/>
  <c r="AG15" i="30" s="1"/>
  <c r="H14" i="30" s="1"/>
  <c r="Z36" i="30"/>
  <c r="AE36" i="30" s="1"/>
  <c r="AA37" i="30"/>
  <c r="AF37" i="30" s="1"/>
  <c r="F8" i="30"/>
  <c r="AA58" i="31"/>
  <c r="AF58" i="31" s="1"/>
  <c r="AD58" i="31"/>
  <c r="AI58" i="31" s="1"/>
  <c r="AA45" i="31"/>
  <c r="AF45" i="31" s="1"/>
  <c r="AK45" i="31" s="1"/>
  <c r="AC45" i="31"/>
  <c r="AH45" i="31" s="1"/>
  <c r="AM45" i="31" s="1"/>
  <c r="AA17" i="31"/>
  <c r="AF17" i="31" s="1"/>
  <c r="F18" i="31" s="1"/>
  <c r="AC17" i="31"/>
  <c r="AH17" i="31" s="1"/>
  <c r="H18" i="31" s="1"/>
  <c r="AA10" i="31"/>
  <c r="AF10" i="31" s="1"/>
  <c r="AC10" i="31"/>
  <c r="AH10" i="31" s="1"/>
  <c r="AD49" i="19"/>
  <c r="AI49" i="19" s="1"/>
  <c r="AN49" i="19" s="1"/>
  <c r="AB49" i="19"/>
  <c r="AG49" i="19" s="1"/>
  <c r="H29" i="19"/>
  <c r="AD30" i="20"/>
  <c r="AI30" i="20" s="1"/>
  <c r="AB30" i="20"/>
  <c r="AG30" i="20" s="1"/>
  <c r="AA37" i="32"/>
  <c r="AF37" i="32" s="1"/>
  <c r="AE37" i="32"/>
  <c r="AJ37" i="32" s="1"/>
  <c r="AB37" i="32"/>
  <c r="AG37" i="32" s="1"/>
  <c r="AL37" i="32" s="1"/>
  <c r="AN10" i="32"/>
  <c r="I8" i="32"/>
  <c r="AB21" i="38"/>
  <c r="AG21" i="38" s="1"/>
  <c r="AB25" i="38"/>
  <c r="AG25" i="38" s="1"/>
  <c r="G15" i="38"/>
  <c r="AL18" i="38"/>
  <c r="AL17" i="38"/>
  <c r="G14" i="38"/>
  <c r="Z15" i="29"/>
  <c r="AE15" i="29" s="1"/>
  <c r="F16" i="29" s="1"/>
  <c r="AC25" i="29"/>
  <c r="AH25" i="29" s="1"/>
  <c r="I32" i="29" s="1"/>
  <c r="AA36" i="29"/>
  <c r="AF36" i="29" s="1"/>
  <c r="Y13" i="1"/>
  <c r="AD13" i="1" s="1"/>
  <c r="Y23" i="29"/>
  <c r="AD23" i="29" s="1"/>
  <c r="E31" i="29" s="1"/>
  <c r="AC37" i="29"/>
  <c r="AH37" i="29" s="1"/>
  <c r="AM37" i="29" s="1"/>
  <c r="AB51" i="1"/>
  <c r="AG51" i="1" s="1"/>
  <c r="AC16" i="30"/>
  <c r="AH16" i="30" s="1"/>
  <c r="I15" i="30" s="1"/>
  <c r="Z20" i="30"/>
  <c r="AE20" i="30" s="1"/>
  <c r="F21" i="30" s="1"/>
  <c r="Y28" i="29"/>
  <c r="AD28" i="29" s="1"/>
  <c r="Z39" i="29"/>
  <c r="AE39" i="29" s="1"/>
  <c r="Y53" i="29"/>
  <c r="AD53" i="29" s="1"/>
  <c r="AI53" i="29" s="1"/>
  <c r="Y18" i="1"/>
  <c r="AD18" i="1" s="1"/>
  <c r="Z19" i="1"/>
  <c r="AE19" i="1" s="1"/>
  <c r="F24" i="1" s="1"/>
  <c r="AA23" i="1"/>
  <c r="AF23" i="1" s="1"/>
  <c r="G31" i="1" s="1"/>
  <c r="Y23" i="1"/>
  <c r="AD23" i="1" s="1"/>
  <c r="E31" i="1" s="1"/>
  <c r="AA38" i="1"/>
  <c r="AF38" i="1" s="1"/>
  <c r="AA40" i="1"/>
  <c r="AF40" i="1" s="1"/>
  <c r="AB46" i="1"/>
  <c r="AG46" i="1" s="1"/>
  <c r="Y48" i="1"/>
  <c r="AD48" i="1" s="1"/>
  <c r="AI48" i="1" s="1"/>
  <c r="AA30" i="30"/>
  <c r="AF30" i="30" s="1"/>
  <c r="AB21" i="29"/>
  <c r="AG21" i="29" s="1"/>
  <c r="H26" i="29" s="1"/>
  <c r="AA30" i="29"/>
  <c r="AF30" i="29" s="1"/>
  <c r="AB40" i="29"/>
  <c r="AG40" i="29" s="1"/>
  <c r="AC52" i="29"/>
  <c r="AH52" i="29" s="1"/>
  <c r="AM52" i="29" s="1"/>
  <c r="AA52" i="29"/>
  <c r="AF52" i="29" s="1"/>
  <c r="AK52" i="29" s="1"/>
  <c r="AB41" i="1"/>
  <c r="AG41" i="1" s="1"/>
  <c r="AA25" i="1"/>
  <c r="AF25" i="1" s="1"/>
  <c r="AC47" i="1"/>
  <c r="AH47" i="1" s="1"/>
  <c r="AA45" i="1"/>
  <c r="AF45" i="1" s="1"/>
  <c r="AC42" i="1"/>
  <c r="AH42" i="1" s="1"/>
  <c r="AK45" i="42"/>
  <c r="I17" i="19"/>
  <c r="AN40" i="23"/>
  <c r="AL26" i="23"/>
  <c r="AL13" i="42"/>
  <c r="AO18" i="23"/>
  <c r="AK9" i="19"/>
  <c r="AO17" i="23"/>
  <c r="AO30" i="23"/>
  <c r="G25" i="23"/>
  <c r="AJ10" i="1"/>
  <c r="AB21" i="1"/>
  <c r="AG21" i="1" s="1"/>
  <c r="H26" i="1" s="1"/>
  <c r="AB35" i="1"/>
  <c r="AG35" i="1" s="1"/>
  <c r="Y35" i="1"/>
  <c r="AD35" i="1" s="1"/>
  <c r="F25" i="1"/>
  <c r="AD39" i="19"/>
  <c r="AI39" i="19" s="1"/>
  <c r="AB40" i="19"/>
  <c r="AG40" i="19" s="1"/>
  <c r="AL38" i="19"/>
  <c r="H33" i="23"/>
  <c r="J18" i="42"/>
  <c r="AN47" i="23"/>
  <c r="I25" i="23"/>
  <c r="AK35" i="23"/>
  <c r="F32" i="23"/>
  <c r="AB49" i="29"/>
  <c r="AG49" i="29" s="1"/>
  <c r="Z49" i="29"/>
  <c r="AE49" i="29" s="1"/>
  <c r="AJ49" i="29" s="1"/>
  <c r="AB47" i="29"/>
  <c r="AG47" i="29" s="1"/>
  <c r="AL47" i="29" s="1"/>
  <c r="Z47" i="29"/>
  <c r="AE47" i="29" s="1"/>
  <c r="AJ47" i="29" s="1"/>
  <c r="Z44" i="29"/>
  <c r="AE44" i="29" s="1"/>
  <c r="Y33" i="29"/>
  <c r="AD33" i="29" s="1"/>
  <c r="AB28" i="29"/>
  <c r="AG28" i="29" s="1"/>
  <c r="Z28" i="29"/>
  <c r="AE28" i="29" s="1"/>
  <c r="AJ27" i="29" s="1"/>
  <c r="AB24" i="29"/>
  <c r="AG24" i="29" s="1"/>
  <c r="H31" i="29" s="1"/>
  <c r="Z24" i="29"/>
  <c r="AE24" i="29" s="1"/>
  <c r="AJ24" i="29" s="1"/>
  <c r="AC18" i="29"/>
  <c r="AH18" i="29" s="1"/>
  <c r="Y18" i="29"/>
  <c r="AD18" i="29" s="1"/>
  <c r="E19" i="29" s="1"/>
  <c r="AL12" i="29"/>
  <c r="E24" i="30"/>
  <c r="E10" i="30"/>
  <c r="G10" i="30"/>
  <c r="AB37" i="31"/>
  <c r="AG37" i="31" s="1"/>
  <c r="Z34" i="31"/>
  <c r="AE34" i="31" s="1"/>
  <c r="AD34" i="31"/>
  <c r="AI34" i="31" s="1"/>
  <c r="AN34" i="31" s="1"/>
  <c r="AB34" i="31"/>
  <c r="AG34" i="31" s="1"/>
  <c r="AL34" i="31" s="1"/>
  <c r="AC18" i="31"/>
  <c r="AH18" i="31" s="1"/>
  <c r="H19" i="31" s="1"/>
  <c r="AA18" i="31"/>
  <c r="AF18" i="31" s="1"/>
  <c r="F19" i="31" s="1"/>
  <c r="AB11" i="31"/>
  <c r="AG11" i="31" s="1"/>
  <c r="Z11" i="31"/>
  <c r="AE11" i="31" s="1"/>
  <c r="E10" i="31" s="1"/>
  <c r="AD11" i="31"/>
  <c r="AI11" i="31" s="1"/>
  <c r="I10" i="31" s="1"/>
  <c r="AE56" i="19"/>
  <c r="AJ56" i="19" s="1"/>
  <c r="AB56" i="19"/>
  <c r="AG56" i="19" s="1"/>
  <c r="AA56" i="19"/>
  <c r="AF56" i="19" s="1"/>
  <c r="AC56" i="19"/>
  <c r="AH56" i="19" s="1"/>
  <c r="AA41" i="19"/>
  <c r="AF41" i="19" s="1"/>
  <c r="AE41" i="19"/>
  <c r="AJ41" i="19" s="1"/>
  <c r="AE33" i="19"/>
  <c r="AJ33" i="19" s="1"/>
  <c r="AB55" i="19"/>
  <c r="AG55" i="19" s="1"/>
  <c r="AL55" i="19" s="1"/>
  <c r="AE28" i="19"/>
  <c r="AJ28" i="19" s="1"/>
  <c r="AB20" i="19"/>
  <c r="AG20" i="19" s="1"/>
  <c r="AL19" i="19" s="1"/>
  <c r="AA19" i="19"/>
  <c r="AF19" i="19" s="1"/>
  <c r="AB50" i="19"/>
  <c r="AG50" i="19" s="1"/>
  <c r="AL50" i="19" s="1"/>
  <c r="AE10" i="19"/>
  <c r="AJ10" i="19" s="1"/>
  <c r="AD53" i="20"/>
  <c r="AI53" i="20" s="1"/>
  <c r="AN53" i="20" s="1"/>
  <c r="AB53" i="20"/>
  <c r="AG53" i="20" s="1"/>
  <c r="AA27" i="20"/>
  <c r="AF27" i="20" s="1"/>
  <c r="AB27" i="20"/>
  <c r="AG27" i="20" s="1"/>
  <c r="AB24" i="21"/>
  <c r="AG24" i="21" s="1"/>
  <c r="AD24" i="21"/>
  <c r="AI24" i="21" s="1"/>
  <c r="AC58" i="23"/>
  <c r="AH58" i="23" s="1"/>
  <c r="AA58" i="23"/>
  <c r="AF58" i="23" s="1"/>
  <c r="AD58" i="23"/>
  <c r="AI58" i="23" s="1"/>
  <c r="AE58" i="23"/>
  <c r="AJ58" i="23" s="1"/>
  <c r="AC45" i="23"/>
  <c r="AH45" i="23" s="1"/>
  <c r="AB45" i="23"/>
  <c r="AG45" i="23" s="1"/>
  <c r="AD45" i="23"/>
  <c r="AI45" i="23" s="1"/>
  <c r="AN45" i="23" s="1"/>
  <c r="AA45" i="23"/>
  <c r="AF45" i="23" s="1"/>
  <c r="AC38" i="23"/>
  <c r="AH38" i="23" s="1"/>
  <c r="AD38" i="23"/>
  <c r="AI38" i="23" s="1"/>
  <c r="AN38" i="23" s="1"/>
  <c r="AE38" i="23"/>
  <c r="AJ38" i="23" s="1"/>
  <c r="AB38" i="23"/>
  <c r="AG38" i="23" s="1"/>
  <c r="AB32" i="23"/>
  <c r="AG32" i="23" s="1"/>
  <c r="AE32" i="23"/>
  <c r="AJ32" i="23" s="1"/>
  <c r="AD32" i="23"/>
  <c r="AI32" i="23" s="1"/>
  <c r="AA32" i="23"/>
  <c r="AF32" i="23" s="1"/>
  <c r="AC32" i="23"/>
  <c r="AH32" i="23" s="1"/>
  <c r="G26" i="23"/>
  <c r="AC23" i="23"/>
  <c r="AH23" i="23" s="1"/>
  <c r="AB40" i="23"/>
  <c r="AG40" i="23" s="1"/>
  <c r="AB30" i="23"/>
  <c r="AG30" i="23" s="1"/>
  <c r="AA49" i="23"/>
  <c r="AF49" i="23" s="1"/>
  <c r="AD23" i="23"/>
  <c r="AI23" i="23" s="1"/>
  <c r="AB23" i="23"/>
  <c r="AG23" i="23" s="1"/>
  <c r="AB55" i="23"/>
  <c r="AG55" i="23" s="1"/>
  <c r="AE43" i="23"/>
  <c r="AJ43" i="23" s="1"/>
  <c r="AO43" i="23" s="1"/>
  <c r="AE53" i="23"/>
  <c r="AJ53" i="23" s="1"/>
  <c r="AC31" i="23"/>
  <c r="AH31" i="23" s="1"/>
  <c r="AB25" i="23"/>
  <c r="AG25" i="23" s="1"/>
  <c r="AA44" i="23"/>
  <c r="AF44" i="23" s="1"/>
  <c r="AC41" i="23"/>
  <c r="AH41" i="23" s="1"/>
  <c r="AA39" i="23"/>
  <c r="AF39" i="23" s="1"/>
  <c r="AA34" i="23"/>
  <c r="AF34" i="23" s="1"/>
  <c r="AA54" i="23"/>
  <c r="AF54" i="23" s="1"/>
  <c r="AD52" i="23"/>
  <c r="AI52" i="23" s="1"/>
  <c r="AC56" i="23"/>
  <c r="AH56" i="23" s="1"/>
  <c r="AC51" i="23"/>
  <c r="AH51" i="23" s="1"/>
  <c r="AD42" i="23"/>
  <c r="AI42" i="23" s="1"/>
  <c r="AD57" i="23"/>
  <c r="AI57" i="23" s="1"/>
  <c r="AD37" i="23"/>
  <c r="AI37" i="23" s="1"/>
  <c r="AE23" i="23"/>
  <c r="AJ23" i="23" s="1"/>
  <c r="AE33" i="23"/>
  <c r="AJ33" i="23" s="1"/>
  <c r="AC46" i="23"/>
  <c r="AH46" i="23" s="1"/>
  <c r="AM46" i="23" s="1"/>
  <c r="Y36" i="29"/>
  <c r="AD36" i="29" s="1"/>
  <c r="Y48" i="29"/>
  <c r="AD48" i="29" s="1"/>
  <c r="AA55" i="29"/>
  <c r="AF55" i="29" s="1"/>
  <c r="Z24" i="1"/>
  <c r="AE24" i="1" s="1"/>
  <c r="F32" i="1" s="1"/>
  <c r="Y28" i="1"/>
  <c r="AD28" i="1" s="1"/>
  <c r="AB36" i="1"/>
  <c r="AG36" i="1" s="1"/>
  <c r="AL36" i="1" s="1"/>
  <c r="Y38" i="1"/>
  <c r="AD38" i="1" s="1"/>
  <c r="AC17" i="29"/>
  <c r="AH17" i="29" s="1"/>
  <c r="Z19" i="29"/>
  <c r="AE19" i="29" s="1"/>
  <c r="F23" i="29" s="1"/>
  <c r="AC32" i="29"/>
  <c r="AH32" i="29" s="1"/>
  <c r="AA35" i="29"/>
  <c r="AF35" i="29" s="1"/>
  <c r="Z46" i="29"/>
  <c r="AE46" i="29" s="1"/>
  <c r="AC47" i="29"/>
  <c r="AH47" i="29" s="1"/>
  <c r="AM47" i="29" s="1"/>
  <c r="AC12" i="1"/>
  <c r="AH12" i="1" s="1"/>
  <c r="I11" i="1" s="1"/>
  <c r="AA12" i="1"/>
  <c r="AF12" i="1" s="1"/>
  <c r="AB31" i="1"/>
  <c r="AG31" i="1" s="1"/>
  <c r="AL31" i="1" s="1"/>
  <c r="AA35" i="1"/>
  <c r="AF35" i="1" s="1"/>
  <c r="AC57" i="1"/>
  <c r="AH57" i="1" s="1"/>
  <c r="AC25" i="30"/>
  <c r="AH25" i="30" s="1"/>
  <c r="AC22" i="29"/>
  <c r="AH22" i="29" s="1"/>
  <c r="I30" i="29" s="1"/>
  <c r="AB25" i="29"/>
  <c r="AG25" i="29" s="1"/>
  <c r="AB31" i="29"/>
  <c r="AG31" i="29" s="1"/>
  <c r="Y33" i="1"/>
  <c r="AD33" i="1" s="1"/>
  <c r="AC15" i="29"/>
  <c r="AH15" i="29" s="1"/>
  <c r="I16" i="29" s="1"/>
  <c r="AC57" i="29"/>
  <c r="AH57" i="29" s="1"/>
  <c r="AM57" i="29" s="1"/>
  <c r="Z8" i="1"/>
  <c r="AE8" i="1" s="1"/>
  <c r="Z48" i="1"/>
  <c r="AE48" i="1" s="1"/>
  <c r="AC27" i="1"/>
  <c r="AH27" i="1" s="1"/>
  <c r="Y43" i="1"/>
  <c r="AD43" i="1" s="1"/>
  <c r="Z49" i="1"/>
  <c r="AE49" i="1" s="1"/>
  <c r="AJ49" i="1" s="1"/>
  <c r="AC32" i="1"/>
  <c r="AH32" i="1" s="1"/>
  <c r="AJ11" i="1"/>
  <c r="AN19" i="23"/>
  <c r="AN12" i="23"/>
  <c r="G34" i="19"/>
  <c r="AK23" i="23"/>
  <c r="F29" i="19"/>
  <c r="Z12" i="1"/>
  <c r="AE12" i="1" s="1"/>
  <c r="AA15" i="1"/>
  <c r="AF15" i="1" s="1"/>
  <c r="AB23" i="1"/>
  <c r="AG23" i="1" s="1"/>
  <c r="H31" i="1" s="1"/>
  <c r="AB30" i="1"/>
  <c r="AG30" i="1" s="1"/>
  <c r="AL30" i="1" s="1"/>
  <c r="AC30" i="1"/>
  <c r="AH30" i="1" s="1"/>
  <c r="H25" i="1"/>
  <c r="AO26" i="42"/>
  <c r="G16" i="19"/>
  <c r="J19" i="19"/>
  <c r="J29" i="19"/>
  <c r="I15" i="19"/>
  <c r="AC39" i="19"/>
  <c r="AH39" i="19" s="1"/>
  <c r="AE49" i="19"/>
  <c r="AJ49" i="19" s="1"/>
  <c r="AE53" i="19"/>
  <c r="AJ53" i="19" s="1"/>
  <c r="AE48" i="19"/>
  <c r="AJ48" i="19" s="1"/>
  <c r="AC49" i="19"/>
  <c r="AH49" i="19" s="1"/>
  <c r="AE39" i="19"/>
  <c r="AJ39" i="19" s="1"/>
  <c r="AC51" i="19"/>
  <c r="AH51" i="19" s="1"/>
  <c r="AA54" i="19"/>
  <c r="AF54" i="19" s="1"/>
  <c r="AN11" i="23"/>
  <c r="AM54" i="42"/>
  <c r="AN20" i="23"/>
  <c r="J6" i="42"/>
  <c r="H19" i="42"/>
  <c r="H33" i="42"/>
  <c r="AM36" i="42"/>
  <c r="H11" i="23"/>
  <c r="AM13" i="23"/>
  <c r="H16" i="23"/>
  <c r="AM19" i="23"/>
  <c r="J9" i="23"/>
  <c r="AO12" i="23"/>
  <c r="G28" i="22"/>
  <c r="G22" i="1"/>
  <c r="AB53" i="29"/>
  <c r="AG53" i="29" s="1"/>
  <c r="AL53" i="29" s="1"/>
  <c r="Z53" i="29"/>
  <c r="AE53" i="29" s="1"/>
  <c r="AA50" i="29"/>
  <c r="AF50" i="29" s="1"/>
  <c r="AK49" i="29" s="1"/>
  <c r="AC50" i="29"/>
  <c r="AH50" i="29" s="1"/>
  <c r="Y50" i="29"/>
  <c r="AD50" i="29" s="1"/>
  <c r="AB42" i="29"/>
  <c r="AG42" i="29" s="1"/>
  <c r="AA37" i="29"/>
  <c r="AF37" i="29" s="1"/>
  <c r="AK37" i="29" s="1"/>
  <c r="AB32" i="29"/>
  <c r="AG32" i="29" s="1"/>
  <c r="AL32" i="29" s="1"/>
  <c r="Z32" i="29"/>
  <c r="AE32" i="29" s="1"/>
  <c r="AJ32" i="29" s="1"/>
  <c r="Y29" i="29"/>
  <c r="AD29" i="29" s="1"/>
  <c r="AI29" i="29" s="1"/>
  <c r="AC29" i="29"/>
  <c r="AH29" i="29" s="1"/>
  <c r="AB26" i="29"/>
  <c r="AG26" i="29" s="1"/>
  <c r="AL26" i="29" s="1"/>
  <c r="Z26" i="29"/>
  <c r="AE26" i="29" s="1"/>
  <c r="AJ26" i="29" s="1"/>
  <c r="AA22" i="29"/>
  <c r="AF22" i="29" s="1"/>
  <c r="G30" i="29" s="1"/>
  <c r="Y22" i="29"/>
  <c r="AD22" i="29" s="1"/>
  <c r="Y21" i="29"/>
  <c r="AD21" i="29" s="1"/>
  <c r="AC21" i="29"/>
  <c r="AH21" i="29" s="1"/>
  <c r="I24" i="29" s="1"/>
  <c r="AA21" i="29"/>
  <c r="AF21" i="29" s="1"/>
  <c r="G26" i="29" s="1"/>
  <c r="AC19" i="29"/>
  <c r="AH19" i="29" s="1"/>
  <c r="Y19" i="29"/>
  <c r="AD19" i="29" s="1"/>
  <c r="AB16" i="29"/>
  <c r="AG16" i="29" s="1"/>
  <c r="Z16" i="29"/>
  <c r="AE16" i="29" s="1"/>
  <c r="F17" i="29" s="1"/>
  <c r="Y9" i="29"/>
  <c r="AD9" i="29" s="1"/>
  <c r="E7" i="29" s="1"/>
  <c r="AC9" i="29"/>
  <c r="AH9" i="29" s="1"/>
  <c r="I7" i="29" s="1"/>
  <c r="AA9" i="29"/>
  <c r="AF9" i="29" s="1"/>
  <c r="G7" i="29" s="1"/>
  <c r="AC13" i="30"/>
  <c r="AH13" i="30" s="1"/>
  <c r="I12" i="30" s="1"/>
  <c r="AD43" i="19"/>
  <c r="AI43" i="19" s="1"/>
  <c r="AA43" i="19"/>
  <c r="AF43" i="19" s="1"/>
  <c r="AE43" i="19"/>
  <c r="AJ43" i="19" s="1"/>
  <c r="AO43" i="19" s="1"/>
  <c r="AC43" i="19"/>
  <c r="AH43" i="19" s="1"/>
  <c r="AC39" i="20"/>
  <c r="AH39" i="20" s="1"/>
  <c r="AE39" i="20"/>
  <c r="AJ39" i="20" s="1"/>
  <c r="AA39" i="20"/>
  <c r="AF39" i="20" s="1"/>
  <c r="AA28" i="20"/>
  <c r="AF28" i="20" s="1"/>
  <c r="AB28" i="20"/>
  <c r="AG28" i="20" s="1"/>
  <c r="AD28" i="20"/>
  <c r="AI28" i="20" s="1"/>
  <c r="I25" i="20" s="1"/>
  <c r="H11" i="20"/>
  <c r="AA42" i="33"/>
  <c r="AF42" i="33" s="1"/>
  <c r="AK42" i="33" s="1"/>
  <c r="AE42" i="33"/>
  <c r="AJ42" i="33" s="1"/>
  <c r="AO42" i="33" s="1"/>
  <c r="AB42" i="33"/>
  <c r="AG42" i="33" s="1"/>
  <c r="AL42" i="33" s="1"/>
  <c r="AB15" i="29"/>
  <c r="AG15" i="29" s="1"/>
  <c r="H16" i="29" s="1"/>
  <c r="AA25" i="29"/>
  <c r="AF25" i="29" s="1"/>
  <c r="G32" i="29" s="1"/>
  <c r="Y25" i="29"/>
  <c r="AD25" i="29" s="1"/>
  <c r="E32" i="29" s="1"/>
  <c r="AC36" i="29"/>
  <c r="AH36" i="29" s="1"/>
  <c r="Z54" i="29"/>
  <c r="AE54" i="29" s="1"/>
  <c r="AJ54" i="29" s="1"/>
  <c r="AA10" i="1"/>
  <c r="AF10" i="1" s="1"/>
  <c r="AB16" i="1"/>
  <c r="AG16" i="1" s="1"/>
  <c r="AB41" i="29"/>
  <c r="AG41" i="29" s="1"/>
  <c r="Y43" i="29"/>
  <c r="AD43" i="29" s="1"/>
  <c r="AB46" i="29"/>
  <c r="AG46" i="29" s="1"/>
  <c r="AB26" i="1"/>
  <c r="AG26" i="1" s="1"/>
  <c r="Z34" i="1"/>
  <c r="AE34" i="1" s="1"/>
  <c r="AB56" i="1"/>
  <c r="AG56" i="1" s="1"/>
  <c r="AA15" i="29"/>
  <c r="AF15" i="29" s="1"/>
  <c r="G16" i="29" s="1"/>
  <c r="Y38" i="29"/>
  <c r="AD38" i="29" s="1"/>
  <c r="AC42" i="29"/>
  <c r="AH42" i="29" s="1"/>
  <c r="AC22" i="1"/>
  <c r="AH22" i="1" s="1"/>
  <c r="I30" i="1" s="1"/>
  <c r="Y53" i="1"/>
  <c r="AD53" i="1" s="1"/>
  <c r="AA22" i="30"/>
  <c r="AF22" i="30" s="1"/>
  <c r="G25" i="30" s="1"/>
  <c r="AC41" i="30"/>
  <c r="AH41" i="30" s="1"/>
  <c r="AM41" i="30" s="1"/>
  <c r="Z29" i="29"/>
  <c r="AE29" i="29" s="1"/>
  <c r="Z40" i="29"/>
  <c r="AE40" i="29" s="1"/>
  <c r="AJ40" i="29" s="1"/>
  <c r="AB51" i="29"/>
  <c r="AG51" i="29" s="1"/>
  <c r="Y52" i="29"/>
  <c r="AD52" i="29" s="1"/>
  <c r="AC17" i="1"/>
  <c r="AH17" i="1" s="1"/>
  <c r="I20" i="1" s="1"/>
  <c r="AB38" i="1"/>
  <c r="AG38" i="1" s="1"/>
  <c r="AC37" i="1"/>
  <c r="AH37" i="1" s="1"/>
  <c r="AA55" i="1"/>
  <c r="AF55" i="1" s="1"/>
  <c r="AO27" i="42"/>
  <c r="AM10" i="23"/>
  <c r="AL19" i="42"/>
  <c r="H13" i="23"/>
  <c r="AO15" i="23"/>
  <c r="AA20" i="1"/>
  <c r="AF20" i="1" s="1"/>
  <c r="G25" i="1" s="1"/>
  <c r="Z14" i="1"/>
  <c r="AE14" i="1" s="1"/>
  <c r="AC35" i="1"/>
  <c r="AH35" i="1" s="1"/>
  <c r="AO20" i="42"/>
  <c r="AC46" i="19"/>
  <c r="AH46" i="19" s="1"/>
  <c r="AM46" i="19" s="1"/>
  <c r="AB45" i="19"/>
  <c r="AG45" i="19" s="1"/>
  <c r="AL45" i="19" s="1"/>
  <c r="AA49" i="19"/>
  <c r="AF49" i="19" s="1"/>
  <c r="AD42" i="19"/>
  <c r="AI42" i="19" s="1"/>
  <c r="AD47" i="19"/>
  <c r="AI47" i="19" s="1"/>
  <c r="AA44" i="19"/>
  <c r="AF44" i="19" s="1"/>
  <c r="AN10" i="23"/>
  <c r="G11" i="23"/>
  <c r="AN33" i="23"/>
  <c r="H9" i="42"/>
  <c r="AO41" i="23"/>
  <c r="H14" i="23"/>
  <c r="AM17" i="23"/>
  <c r="Y20" i="1"/>
  <c r="AD20" i="1" s="1"/>
  <c r="E25" i="1" s="1"/>
  <c r="AC20" i="1"/>
  <c r="AH20" i="1" s="1"/>
  <c r="I25" i="1" s="1"/>
  <c r="Y8" i="1"/>
  <c r="AD8" i="1" s="1"/>
  <c r="AI8" i="1" s="1"/>
  <c r="Y56" i="29"/>
  <c r="AD56" i="29" s="1"/>
  <c r="AA56" i="29"/>
  <c r="AF56" i="29" s="1"/>
  <c r="AK56" i="29" s="1"/>
  <c r="Y51" i="29"/>
  <c r="AD51" i="29" s="1"/>
  <c r="AC51" i="29"/>
  <c r="AH51" i="29" s="1"/>
  <c r="AM51" i="29" s="1"/>
  <c r="AA51" i="29"/>
  <c r="AF51" i="29" s="1"/>
  <c r="AB45" i="29"/>
  <c r="AG45" i="29" s="1"/>
  <c r="Z45" i="29"/>
  <c r="AE45" i="29" s="1"/>
  <c r="AJ42" i="29"/>
  <c r="AA34" i="29"/>
  <c r="AF34" i="29" s="1"/>
  <c r="Y34" i="29"/>
  <c r="AD34" i="29" s="1"/>
  <c r="AI34" i="29" s="1"/>
  <c r="AC34" i="29"/>
  <c r="AH34" i="29" s="1"/>
  <c r="AB30" i="29"/>
  <c r="AG30" i="29" s="1"/>
  <c r="Z30" i="29"/>
  <c r="AE30" i="29" s="1"/>
  <c r="AJ30" i="29" s="1"/>
  <c r="AA20" i="29"/>
  <c r="AF20" i="29" s="1"/>
  <c r="G23" i="29" s="1"/>
  <c r="Y20" i="29"/>
  <c r="AD20" i="29" s="1"/>
  <c r="F12" i="29"/>
  <c r="H12" i="29"/>
  <c r="I12" i="29"/>
  <c r="AL35" i="30"/>
  <c r="Z21" i="30"/>
  <c r="AE21" i="30" s="1"/>
  <c r="AB21" i="30"/>
  <c r="AG21" i="30" s="1"/>
  <c r="Y21" i="30"/>
  <c r="AD21" i="30" s="1"/>
  <c r="E22" i="30" s="1"/>
  <c r="Z18" i="30"/>
  <c r="AE18" i="30" s="1"/>
  <c r="F19" i="30" s="1"/>
  <c r="AB18" i="30"/>
  <c r="AG18" i="30" s="1"/>
  <c r="H19" i="30" s="1"/>
  <c r="AC18" i="30"/>
  <c r="AH18" i="30" s="1"/>
  <c r="AA18" i="30"/>
  <c r="AF18" i="30" s="1"/>
  <c r="G19" i="30" s="1"/>
  <c r="AB56" i="31"/>
  <c r="AG56" i="31" s="1"/>
  <c r="AL56" i="31" s="1"/>
  <c r="Z56" i="31"/>
  <c r="AE56" i="31" s="1"/>
  <c r="AJ56" i="31" s="1"/>
  <c r="AC56" i="31"/>
  <c r="AH56" i="31" s="1"/>
  <c r="AM56" i="31" s="1"/>
  <c r="AD56" i="31"/>
  <c r="AI56" i="31" s="1"/>
  <c r="AN56" i="31" s="1"/>
  <c r="AA21" i="31"/>
  <c r="AF21" i="31" s="1"/>
  <c r="F26" i="31" s="1"/>
  <c r="AA45" i="19"/>
  <c r="AF45" i="19" s="1"/>
  <c r="AK45" i="19" s="1"/>
  <c r="AD45" i="19"/>
  <c r="AI45" i="19" s="1"/>
  <c r="AN45" i="19" s="1"/>
  <c r="AA35" i="19"/>
  <c r="AF35" i="19" s="1"/>
  <c r="AD35" i="19"/>
  <c r="AI35" i="19" s="1"/>
  <c r="AD26" i="19"/>
  <c r="AI26" i="19" s="1"/>
  <c r="AB26" i="19"/>
  <c r="AG26" i="19" s="1"/>
  <c r="AE46" i="20"/>
  <c r="AJ46" i="20" s="1"/>
  <c r="AO46" i="20" s="1"/>
  <c r="AA46" i="20"/>
  <c r="AF46" i="20" s="1"/>
  <c r="AB15" i="20"/>
  <c r="AG15" i="20" s="1"/>
  <c r="AA15" i="20"/>
  <c r="AF15" i="20" s="1"/>
  <c r="AD15" i="20"/>
  <c r="AI15" i="20" s="1"/>
  <c r="I12" i="42"/>
  <c r="AC53" i="31"/>
  <c r="AH53" i="31" s="1"/>
  <c r="AM53" i="31" s="1"/>
  <c r="AD53" i="31"/>
  <c r="AI53" i="31" s="1"/>
  <c r="AB24" i="31"/>
  <c r="AG24" i="31" s="1"/>
  <c r="G27" i="31" s="1"/>
  <c r="Z24" i="31"/>
  <c r="AE24" i="31" s="1"/>
  <c r="E27" i="31" s="1"/>
  <c r="AA15" i="31"/>
  <c r="AF15" i="31" s="1"/>
  <c r="F14" i="31" s="1"/>
  <c r="AC15" i="31"/>
  <c r="AH15" i="31" s="1"/>
  <c r="AE57" i="19"/>
  <c r="AJ57" i="19" s="1"/>
  <c r="AB57" i="19"/>
  <c r="AG57" i="19" s="1"/>
  <c r="AL57" i="19" s="1"/>
  <c r="AA24" i="19"/>
  <c r="AF24" i="19" s="1"/>
  <c r="AD17" i="19"/>
  <c r="AI17" i="19" s="1"/>
  <c r="AB56" i="20"/>
  <c r="AG56" i="20" s="1"/>
  <c r="AL56" i="20" s="1"/>
  <c r="AD56" i="20"/>
  <c r="AI56" i="20" s="1"/>
  <c r="AD47" i="20"/>
  <c r="AI47" i="20" s="1"/>
  <c r="AB29" i="20"/>
  <c r="AG29" i="20" s="1"/>
  <c r="AA29" i="20"/>
  <c r="AF29" i="20" s="1"/>
  <c r="AD29" i="20"/>
  <c r="AI29" i="20" s="1"/>
  <c r="AB24" i="20"/>
  <c r="AG24" i="20" s="1"/>
  <c r="AD24" i="20"/>
  <c r="AI24" i="20" s="1"/>
  <c r="AB12" i="20"/>
  <c r="AG12" i="20" s="1"/>
  <c r="AL12" i="20" s="1"/>
  <c r="AA12" i="20"/>
  <c r="AF12" i="20" s="1"/>
  <c r="AA43" i="21"/>
  <c r="AF43" i="21" s="1"/>
  <c r="AD43" i="21"/>
  <c r="AI43" i="21" s="1"/>
  <c r="AN43" i="21" s="1"/>
  <c r="AB43" i="21"/>
  <c r="AG43" i="21" s="1"/>
  <c r="AB38" i="21"/>
  <c r="AG38" i="21" s="1"/>
  <c r="AA38" i="21"/>
  <c r="AF38" i="21" s="1"/>
  <c r="AD38" i="21"/>
  <c r="AI38" i="21" s="1"/>
  <c r="I33" i="21"/>
  <c r="G18" i="21"/>
  <c r="AE9" i="21"/>
  <c r="AJ9" i="21" s="1"/>
  <c r="AD9" i="21"/>
  <c r="AI9" i="21" s="1"/>
  <c r="AA9" i="21"/>
  <c r="AF9" i="21" s="1"/>
  <c r="AC9" i="21"/>
  <c r="AH9" i="21" s="1"/>
  <c r="J7" i="21"/>
  <c r="G33" i="33"/>
  <c r="AA16" i="33"/>
  <c r="AF16" i="33" s="1"/>
  <c r="AE16" i="33"/>
  <c r="AJ16" i="33" s="1"/>
  <c r="J13" i="33" s="1"/>
  <c r="AB56" i="38"/>
  <c r="AG56" i="38" s="1"/>
  <c r="AD56" i="38"/>
  <c r="AI56" i="38" s="1"/>
  <c r="AN56" i="38" s="1"/>
  <c r="AE56" i="38"/>
  <c r="AJ56" i="38" s="1"/>
  <c r="AA56" i="38"/>
  <c r="AF56" i="38" s="1"/>
  <c r="AB38" i="30"/>
  <c r="AG38" i="30" s="1"/>
  <c r="AC37" i="30"/>
  <c r="AH37" i="30" s="1"/>
  <c r="Z37" i="30"/>
  <c r="AE37" i="30" s="1"/>
  <c r="AJ37" i="30" s="1"/>
  <c r="AC35" i="30"/>
  <c r="AH35" i="30" s="1"/>
  <c r="AC34" i="30"/>
  <c r="AH34" i="30" s="1"/>
  <c r="Y29" i="30"/>
  <c r="AD29" i="30" s="1"/>
  <c r="E36" i="30" s="1"/>
  <c r="AA26" i="30"/>
  <c r="AF26" i="30" s="1"/>
  <c r="H24" i="30"/>
  <c r="AA23" i="30"/>
  <c r="AF23" i="30" s="1"/>
  <c r="AA11" i="30"/>
  <c r="AF11" i="30" s="1"/>
  <c r="AA51" i="31"/>
  <c r="AF51" i="31" s="1"/>
  <c r="Z49" i="31"/>
  <c r="AE49" i="31" s="1"/>
  <c r="AD49" i="31"/>
  <c r="AI49" i="31" s="1"/>
  <c r="Z47" i="31"/>
  <c r="AE47" i="31" s="1"/>
  <c r="AJ47" i="31" s="1"/>
  <c r="AC42" i="31"/>
  <c r="AH42" i="31" s="1"/>
  <c r="AA42" i="31"/>
  <c r="AF42" i="31" s="1"/>
  <c r="AK42" i="31" s="1"/>
  <c r="Z40" i="31"/>
  <c r="AE40" i="31" s="1"/>
  <c r="AD37" i="31"/>
  <c r="AI37" i="31" s="1"/>
  <c r="AA31" i="31"/>
  <c r="AF31" i="31" s="1"/>
  <c r="G14" i="31"/>
  <c r="AC12" i="31"/>
  <c r="AH12" i="31" s="1"/>
  <c r="H11" i="31" s="1"/>
  <c r="AA42" i="19"/>
  <c r="AF42" i="19" s="1"/>
  <c r="AE42" i="19"/>
  <c r="AJ42" i="19" s="1"/>
  <c r="H31" i="19"/>
  <c r="G35" i="20"/>
  <c r="AD32" i="20"/>
  <c r="AI32" i="20" s="1"/>
  <c r="AD14" i="20"/>
  <c r="AI14" i="20" s="1"/>
  <c r="AB57" i="21"/>
  <c r="AG57" i="21" s="1"/>
  <c r="AL57" i="21" s="1"/>
  <c r="AA57" i="21"/>
  <c r="AF57" i="21" s="1"/>
  <c r="AD55" i="21"/>
  <c r="AI55" i="21" s="1"/>
  <c r="AA55" i="21"/>
  <c r="AF55" i="21" s="1"/>
  <c r="AA53" i="21"/>
  <c r="AF53" i="21" s="1"/>
  <c r="AK53" i="21" s="1"/>
  <c r="AD53" i="21"/>
  <c r="AI53" i="21" s="1"/>
  <c r="AB53" i="21"/>
  <c r="AG53" i="21" s="1"/>
  <c r="AL53" i="21" s="1"/>
  <c r="AD49" i="21"/>
  <c r="AI49" i="21" s="1"/>
  <c r="AB49" i="21"/>
  <c r="AG49" i="21" s="1"/>
  <c r="AL49" i="21" s="1"/>
  <c r="AB47" i="21"/>
  <c r="AG47" i="21" s="1"/>
  <c r="AL47" i="21" s="1"/>
  <c r="AA47" i="21"/>
  <c r="AF47" i="21" s="1"/>
  <c r="AD39" i="21"/>
  <c r="AI39" i="21" s="1"/>
  <c r="AB39" i="21"/>
  <c r="AG39" i="21" s="1"/>
  <c r="F13" i="21"/>
  <c r="AD12" i="21"/>
  <c r="AI12" i="21" s="1"/>
  <c r="AC12" i="21"/>
  <c r="AH12" i="21" s="1"/>
  <c r="AA12" i="21"/>
  <c r="AF12" i="21" s="1"/>
  <c r="AE12" i="21"/>
  <c r="AJ12" i="21" s="1"/>
  <c r="AC11" i="21"/>
  <c r="AH11" i="21" s="1"/>
  <c r="H8" i="21" s="1"/>
  <c r="AD11" i="21"/>
  <c r="AI11" i="21" s="1"/>
  <c r="AC10" i="21"/>
  <c r="AH10" i="21" s="1"/>
  <c r="AB10" i="21"/>
  <c r="AG10" i="21" s="1"/>
  <c r="G7" i="21" s="1"/>
  <c r="AC48" i="22"/>
  <c r="AH48" i="22" s="1"/>
  <c r="AD48" i="22"/>
  <c r="AI48" i="22" s="1"/>
  <c r="AA48" i="22"/>
  <c r="AF48" i="22" s="1"/>
  <c r="AB48" i="22"/>
  <c r="AG48" i="22" s="1"/>
  <c r="AA19" i="33"/>
  <c r="AF19" i="33" s="1"/>
  <c r="F16" i="33" s="1"/>
  <c r="AC56" i="32"/>
  <c r="AH56" i="32" s="1"/>
  <c r="AB56" i="32"/>
  <c r="AG56" i="32" s="1"/>
  <c r="AA51" i="32"/>
  <c r="AF51" i="32" s="1"/>
  <c r="AK51" i="32" s="1"/>
  <c r="AE51" i="32"/>
  <c r="AJ51" i="32" s="1"/>
  <c r="AO51" i="32" s="1"/>
  <c r="AD28" i="34"/>
  <c r="AI28" i="34" s="1"/>
  <c r="AB28" i="34"/>
  <c r="AG28" i="34" s="1"/>
  <c r="AC28" i="34"/>
  <c r="AH28" i="34" s="1"/>
  <c r="AC51" i="1"/>
  <c r="AH51" i="1" s="1"/>
  <c r="AD24" i="31"/>
  <c r="AI24" i="31" s="1"/>
  <c r="I27" i="31" s="1"/>
  <c r="AA25" i="19"/>
  <c r="AF25" i="19" s="1"/>
  <c r="AE25" i="19"/>
  <c r="AJ25" i="19" s="1"/>
  <c r="AE18" i="19"/>
  <c r="AJ18" i="19" s="1"/>
  <c r="AA48" i="20"/>
  <c r="AF48" i="20" s="1"/>
  <c r="AE48" i="20"/>
  <c r="AJ48" i="20" s="1"/>
  <c r="AC48" i="20"/>
  <c r="AH48" i="20" s="1"/>
  <c r="AM48" i="20" s="1"/>
  <c r="AC43" i="20"/>
  <c r="AH43" i="20" s="1"/>
  <c r="AM43" i="20" s="1"/>
  <c r="AE43" i="20"/>
  <c r="AJ43" i="20" s="1"/>
  <c r="AO43" i="20" s="1"/>
  <c r="AA43" i="20"/>
  <c r="AF43" i="20" s="1"/>
  <c r="AD41" i="20"/>
  <c r="AI41" i="20" s="1"/>
  <c r="AN41" i="20" s="1"/>
  <c r="AB41" i="20"/>
  <c r="AG41" i="20" s="1"/>
  <c r="AA40" i="21"/>
  <c r="AF40" i="21" s="1"/>
  <c r="AD40" i="21"/>
  <c r="AI40" i="21" s="1"/>
  <c r="AN40" i="21" s="1"/>
  <c r="AB17" i="21"/>
  <c r="AG17" i="21" s="1"/>
  <c r="G14" i="21" s="1"/>
  <c r="AE17" i="21"/>
  <c r="AJ17" i="21" s="1"/>
  <c r="AB51" i="22"/>
  <c r="AG51" i="22" s="1"/>
  <c r="AL51" i="22" s="1"/>
  <c r="AE51" i="22"/>
  <c r="AJ51" i="22" s="1"/>
  <c r="AC20" i="22"/>
  <c r="AH20" i="22" s="1"/>
  <c r="AD20" i="22"/>
  <c r="AI20" i="22" s="1"/>
  <c r="AB35" i="24"/>
  <c r="AG35" i="24" s="1"/>
  <c r="AB9" i="24"/>
  <c r="AG9" i="24" s="1"/>
  <c r="AA29" i="24"/>
  <c r="AF29" i="24" s="1"/>
  <c r="AK28" i="24" s="1"/>
  <c r="AC41" i="24"/>
  <c r="AH41" i="24" s="1"/>
  <c r="AM41" i="24" s="1"/>
  <c r="AD42" i="24"/>
  <c r="AI42" i="24" s="1"/>
  <c r="AN42" i="24" s="1"/>
  <c r="AB47" i="33"/>
  <c r="AG47" i="33" s="1"/>
  <c r="AC47" i="33"/>
  <c r="AH47" i="33" s="1"/>
  <c r="AM47" i="33" s="1"/>
  <c r="AA29" i="33"/>
  <c r="AF29" i="33" s="1"/>
  <c r="AE29" i="33"/>
  <c r="AJ29" i="33" s="1"/>
  <c r="AD29" i="33"/>
  <c r="AI29" i="33" s="1"/>
  <c r="I26" i="33" s="1"/>
  <c r="AA53" i="32"/>
  <c r="AF53" i="32" s="1"/>
  <c r="AE53" i="32"/>
  <c r="AJ53" i="32" s="1"/>
  <c r="AB53" i="32"/>
  <c r="AG53" i="32" s="1"/>
  <c r="G31" i="32"/>
  <c r="AB34" i="34"/>
  <c r="AG34" i="34" s="1"/>
  <c r="AE34" i="34"/>
  <c r="AJ34" i="34" s="1"/>
  <c r="AA42" i="22"/>
  <c r="AF42" i="22" s="1"/>
  <c r="AK42" i="22" s="1"/>
  <c r="AE42" i="22"/>
  <c r="AJ42" i="22" s="1"/>
  <c r="AO42" i="22" s="1"/>
  <c r="AA41" i="22"/>
  <c r="AF41" i="22" s="1"/>
  <c r="AE41" i="22"/>
  <c r="AJ41" i="22" s="1"/>
  <c r="AO40" i="22" s="1"/>
  <c r="AC39" i="22"/>
  <c r="AH39" i="22" s="1"/>
  <c r="AC27" i="22"/>
  <c r="AH27" i="22" s="1"/>
  <c r="AB27" i="22"/>
  <c r="AG27" i="22" s="1"/>
  <c r="AE23" i="22"/>
  <c r="AJ23" i="22" s="1"/>
  <c r="AA19" i="22"/>
  <c r="AF19" i="22" s="1"/>
  <c r="AE57" i="24"/>
  <c r="AJ57" i="24" s="1"/>
  <c r="AC46" i="24"/>
  <c r="AH46" i="24" s="1"/>
  <c r="AM46" i="24" s="1"/>
  <c r="AA40" i="24"/>
  <c r="AF40" i="24" s="1"/>
  <c r="AK40" i="24" s="1"/>
  <c r="AE40" i="24"/>
  <c r="AJ40" i="24" s="1"/>
  <c r="AB38" i="24"/>
  <c r="AG38" i="24" s="1"/>
  <c r="AD38" i="24"/>
  <c r="AI38" i="24" s="1"/>
  <c r="H35" i="24"/>
  <c r="AA22" i="24"/>
  <c r="AF22" i="24" s="1"/>
  <c r="AD22" i="24"/>
  <c r="AI22" i="24" s="1"/>
  <c r="H9" i="24"/>
  <c r="AA50" i="33"/>
  <c r="AF50" i="33" s="1"/>
  <c r="AE50" i="33"/>
  <c r="AJ50" i="33" s="1"/>
  <c r="AO50" i="33" s="1"/>
  <c r="AE45" i="33"/>
  <c r="AJ45" i="33" s="1"/>
  <c r="AO45" i="33" s="1"/>
  <c r="AA45" i="33"/>
  <c r="AF45" i="33" s="1"/>
  <c r="AB57" i="32"/>
  <c r="AG57" i="32" s="1"/>
  <c r="AC57" i="32"/>
  <c r="AH57" i="32" s="1"/>
  <c r="AA54" i="32"/>
  <c r="AF54" i="32" s="1"/>
  <c r="AK54" i="32" s="1"/>
  <c r="AB54" i="32"/>
  <c r="AG54" i="32" s="1"/>
  <c r="AD40" i="32"/>
  <c r="AI40" i="32" s="1"/>
  <c r="AE40" i="32"/>
  <c r="AJ40" i="32" s="1"/>
  <c r="AA40" i="32"/>
  <c r="AF40" i="32" s="1"/>
  <c r="AE25" i="32"/>
  <c r="AJ25" i="32" s="1"/>
  <c r="AA25" i="32"/>
  <c r="AF25" i="32" s="1"/>
  <c r="F22" i="32" s="1"/>
  <c r="AD21" i="32"/>
  <c r="AI21" i="32" s="1"/>
  <c r="I18" i="32" s="1"/>
  <c r="AE21" i="32"/>
  <c r="AJ21" i="32" s="1"/>
  <c r="AA21" i="32"/>
  <c r="AF21" i="32" s="1"/>
  <c r="AE15" i="32"/>
  <c r="AJ15" i="32" s="1"/>
  <c r="AC15" i="32"/>
  <c r="AH15" i="32" s="1"/>
  <c r="AA15" i="32"/>
  <c r="AF15" i="32" s="1"/>
  <c r="AD12" i="32"/>
  <c r="AI12" i="32" s="1"/>
  <c r="AN11" i="32" s="1"/>
  <c r="AA57" i="34"/>
  <c r="AF57" i="34" s="1"/>
  <c r="AK57" i="34" s="1"/>
  <c r="AE57" i="34"/>
  <c r="AJ57" i="34" s="1"/>
  <c r="AC22" i="34"/>
  <c r="AH22" i="34" s="1"/>
  <c r="AE38" i="34"/>
  <c r="AJ38" i="34" s="1"/>
  <c r="AA53" i="35"/>
  <c r="AF53" i="35" s="1"/>
  <c r="AB53" i="35"/>
  <c r="AG53" i="35" s="1"/>
  <c r="AC10" i="35"/>
  <c r="AH10" i="35" s="1"/>
  <c r="AM10" i="35" s="1"/>
  <c r="AB10" i="35"/>
  <c r="AG10" i="35" s="1"/>
  <c r="AB51" i="36"/>
  <c r="AG51" i="36" s="1"/>
  <c r="AE51" i="36"/>
  <c r="AJ51" i="36" s="1"/>
  <c r="AA51" i="36"/>
  <c r="AF51" i="36" s="1"/>
  <c r="AE27" i="22"/>
  <c r="AJ27" i="22" s="1"/>
  <c r="AD26" i="22"/>
  <c r="AI26" i="22" s="1"/>
  <c r="F23" i="22"/>
  <c r="AE50" i="24"/>
  <c r="AJ50" i="24" s="1"/>
  <c r="AD50" i="24"/>
  <c r="AI50" i="24" s="1"/>
  <c r="AN50" i="24" s="1"/>
  <c r="AA50" i="24"/>
  <c r="AF50" i="24" s="1"/>
  <c r="AD44" i="24"/>
  <c r="AI44" i="24" s="1"/>
  <c r="AN44" i="24" s="1"/>
  <c r="AA44" i="24"/>
  <c r="AF44" i="24" s="1"/>
  <c r="AE44" i="24"/>
  <c r="AJ44" i="24" s="1"/>
  <c r="AO44" i="24" s="1"/>
  <c r="AB31" i="24"/>
  <c r="AG31" i="24" s="1"/>
  <c r="AE31" i="24"/>
  <c r="AJ31" i="24" s="1"/>
  <c r="AC31" i="24"/>
  <c r="AH31" i="24" s="1"/>
  <c r="AB28" i="24"/>
  <c r="AG28" i="24" s="1"/>
  <c r="AE28" i="24"/>
  <c r="AJ28" i="24" s="1"/>
  <c r="AD28" i="24"/>
  <c r="AI28" i="24" s="1"/>
  <c r="AB27" i="24"/>
  <c r="AG27" i="24" s="1"/>
  <c r="AC27" i="24"/>
  <c r="AH27" i="24" s="1"/>
  <c r="F20" i="24"/>
  <c r="AB58" i="33"/>
  <c r="AG58" i="33" s="1"/>
  <c r="AC58" i="33"/>
  <c r="AH58" i="33" s="1"/>
  <c r="AD48" i="33"/>
  <c r="AI48" i="33" s="1"/>
  <c r="AA48" i="33"/>
  <c r="AF48" i="33" s="1"/>
  <c r="AA41" i="33"/>
  <c r="AF41" i="33" s="1"/>
  <c r="AK41" i="33" s="1"/>
  <c r="AE41" i="33"/>
  <c r="AJ41" i="33" s="1"/>
  <c r="AO41" i="33" s="1"/>
  <c r="AE13" i="33"/>
  <c r="AJ13" i="33" s="1"/>
  <c r="AA13" i="33"/>
  <c r="AF13" i="33" s="1"/>
  <c r="AB26" i="32"/>
  <c r="AG26" i="32" s="1"/>
  <c r="AA26" i="32"/>
  <c r="AF26" i="32" s="1"/>
  <c r="AB17" i="32"/>
  <c r="AG17" i="32" s="1"/>
  <c r="AL17" i="32" s="1"/>
  <c r="AC17" i="32"/>
  <c r="AH17" i="32" s="1"/>
  <c r="AE17" i="32"/>
  <c r="AJ17" i="32" s="1"/>
  <c r="AE11" i="32"/>
  <c r="AJ11" i="32" s="1"/>
  <c r="AA11" i="32"/>
  <c r="AF11" i="32" s="1"/>
  <c r="AB11" i="32"/>
  <c r="AG11" i="32" s="1"/>
  <c r="AA25" i="34"/>
  <c r="AF25" i="34" s="1"/>
  <c r="AB25" i="34"/>
  <c r="AG25" i="34" s="1"/>
  <c r="AC25" i="34"/>
  <c r="AH25" i="34" s="1"/>
  <c r="AD25" i="34"/>
  <c r="AI25" i="34" s="1"/>
  <c r="AA58" i="35"/>
  <c r="AF58" i="35" s="1"/>
  <c r="AK58" i="35" s="1"/>
  <c r="AD58" i="35"/>
  <c r="AI58" i="35" s="1"/>
  <c r="AB45" i="24"/>
  <c r="AG45" i="24" s="1"/>
  <c r="AL45" i="24" s="1"/>
  <c r="AA34" i="24"/>
  <c r="AF34" i="24" s="1"/>
  <c r="AE34" i="24"/>
  <c r="AJ34" i="24" s="1"/>
  <c r="AB34" i="24"/>
  <c r="AG34" i="24" s="1"/>
  <c r="AC30" i="24"/>
  <c r="AH30" i="24" s="1"/>
  <c r="AE30" i="24"/>
  <c r="AJ30" i="24" s="1"/>
  <c r="AA30" i="24"/>
  <c r="AF30" i="24" s="1"/>
  <c r="AB26" i="33"/>
  <c r="AG26" i="33" s="1"/>
  <c r="AA26" i="33"/>
  <c r="AF26" i="33" s="1"/>
  <c r="AE26" i="33"/>
  <c r="AJ26" i="33" s="1"/>
  <c r="AD22" i="33"/>
  <c r="AI22" i="33" s="1"/>
  <c r="AB10" i="33"/>
  <c r="AG10" i="33" s="1"/>
  <c r="AA10" i="33"/>
  <c r="AF10" i="33" s="1"/>
  <c r="AK9" i="33" s="1"/>
  <c r="AC58" i="32"/>
  <c r="AH58" i="32" s="1"/>
  <c r="AM58" i="32" s="1"/>
  <c r="AB58" i="32"/>
  <c r="AG58" i="32" s="1"/>
  <c r="AL58" i="32" s="1"/>
  <c r="AC55" i="32"/>
  <c r="AH55" i="32" s="1"/>
  <c r="AB55" i="32"/>
  <c r="AG55" i="32" s="1"/>
  <c r="AE50" i="32"/>
  <c r="AJ50" i="32" s="1"/>
  <c r="AA50" i="32"/>
  <c r="AF50" i="32" s="1"/>
  <c r="AB23" i="32"/>
  <c r="AG23" i="32" s="1"/>
  <c r="AC23" i="32"/>
  <c r="AH23" i="32" s="1"/>
  <c r="AD23" i="32"/>
  <c r="AI23" i="32" s="1"/>
  <c r="AA23" i="32"/>
  <c r="AF23" i="32" s="1"/>
  <c r="AB13" i="32"/>
  <c r="AG13" i="32" s="1"/>
  <c r="AC13" i="32"/>
  <c r="AH13" i="32" s="1"/>
  <c r="AD13" i="32"/>
  <c r="AI13" i="32" s="1"/>
  <c r="AD56" i="34"/>
  <c r="AI56" i="34" s="1"/>
  <c r="AN56" i="34" s="1"/>
  <c r="AA56" i="34"/>
  <c r="AF56" i="34" s="1"/>
  <c r="AE56" i="34"/>
  <c r="AJ56" i="34" s="1"/>
  <c r="AA46" i="34"/>
  <c r="AF46" i="34" s="1"/>
  <c r="AK46" i="34" s="1"/>
  <c r="AB46" i="34"/>
  <c r="AG46" i="34" s="1"/>
  <c r="AD46" i="34"/>
  <c r="AI46" i="34" s="1"/>
  <c r="AE46" i="34"/>
  <c r="AJ46" i="34" s="1"/>
  <c r="AC37" i="34"/>
  <c r="AH37" i="34" s="1"/>
  <c r="AA37" i="34"/>
  <c r="AF37" i="34" s="1"/>
  <c r="AE37" i="34"/>
  <c r="AJ37" i="34" s="1"/>
  <c r="AB23" i="34"/>
  <c r="AG23" i="34" s="1"/>
  <c r="AA23" i="34"/>
  <c r="AF23" i="34" s="1"/>
  <c r="AA27" i="35"/>
  <c r="AF27" i="35" s="1"/>
  <c r="AE27" i="35"/>
  <c r="AJ27" i="35" s="1"/>
  <c r="AD27" i="35"/>
  <c r="AI27" i="35" s="1"/>
  <c r="I24" i="35" s="1"/>
  <c r="AD9" i="35"/>
  <c r="AI9" i="35" s="1"/>
  <c r="AB9" i="35"/>
  <c r="AG9" i="35" s="1"/>
  <c r="AE9" i="35"/>
  <c r="AJ9" i="35" s="1"/>
  <c r="AC9" i="35"/>
  <c r="AH9" i="35" s="1"/>
  <c r="AA48" i="39"/>
  <c r="AF48" i="39" s="1"/>
  <c r="AK48" i="39" s="1"/>
  <c r="AB48" i="39"/>
  <c r="AG48" i="39" s="1"/>
  <c r="AD44" i="34"/>
  <c r="AI44" i="34" s="1"/>
  <c r="AN44" i="34" s="1"/>
  <c r="AE44" i="34"/>
  <c r="AJ44" i="34" s="1"/>
  <c r="AC43" i="34"/>
  <c r="AH43" i="34" s="1"/>
  <c r="AD43" i="34"/>
  <c r="AI43" i="34" s="1"/>
  <c r="J23" i="34"/>
  <c r="G16" i="34"/>
  <c r="AA9" i="34"/>
  <c r="AF9" i="34" s="1"/>
  <c r="AE9" i="34"/>
  <c r="AJ9" i="34" s="1"/>
  <c r="AD9" i="34"/>
  <c r="AI9" i="34" s="1"/>
  <c r="AN9" i="34" s="1"/>
  <c r="AA55" i="35"/>
  <c r="AF55" i="35" s="1"/>
  <c r="AE55" i="35"/>
  <c r="AJ55" i="35" s="1"/>
  <c r="AD55" i="35"/>
  <c r="AI55" i="35" s="1"/>
  <c r="AN55" i="35" s="1"/>
  <c r="AC55" i="36"/>
  <c r="AH55" i="36" s="1"/>
  <c r="AD55" i="36"/>
  <c r="AI55" i="36" s="1"/>
  <c r="AE55" i="36"/>
  <c r="AJ55" i="36" s="1"/>
  <c r="AD24" i="36"/>
  <c r="AI24" i="36" s="1"/>
  <c r="I21" i="36" s="1"/>
  <c r="AC24" i="36"/>
  <c r="AH24" i="36" s="1"/>
  <c r="AD18" i="36"/>
  <c r="AI18" i="36" s="1"/>
  <c r="AC18" i="36"/>
  <c r="AH18" i="36" s="1"/>
  <c r="H15" i="36" s="1"/>
  <c r="AD9" i="36"/>
  <c r="AI9" i="36" s="1"/>
  <c r="AN9" i="36" s="1"/>
  <c r="AA9" i="36"/>
  <c r="AF9" i="36" s="1"/>
  <c r="AE9" i="36"/>
  <c r="AJ9" i="36" s="1"/>
  <c r="AO9" i="36" s="1"/>
  <c r="AC47" i="37"/>
  <c r="AH47" i="37" s="1"/>
  <c r="AE45" i="37"/>
  <c r="AJ45" i="37" s="1"/>
  <c r="AO45" i="37" s="1"/>
  <c r="AD46" i="38"/>
  <c r="AI46" i="38" s="1"/>
  <c r="AB46" i="38"/>
  <c r="AG46" i="38" s="1"/>
  <c r="AE46" i="38"/>
  <c r="AJ46" i="38" s="1"/>
  <c r="AO46" i="38" s="1"/>
  <c r="AE22" i="38"/>
  <c r="AJ22" i="38" s="1"/>
  <c r="AC22" i="38"/>
  <c r="AH22" i="38" s="1"/>
  <c r="AB22" i="38"/>
  <c r="AG22" i="38" s="1"/>
  <c r="AB35" i="39"/>
  <c r="AG35" i="39" s="1"/>
  <c r="AC55" i="41"/>
  <c r="AH55" i="41" s="1"/>
  <c r="AM55" i="41" s="1"/>
  <c r="AB55" i="41"/>
  <c r="AG55" i="41" s="1"/>
  <c r="AL55" i="41" s="1"/>
  <c r="AB53" i="24"/>
  <c r="AG53" i="24" s="1"/>
  <c r="AD19" i="32"/>
  <c r="AI19" i="32" s="1"/>
  <c r="AB9" i="32"/>
  <c r="AG9" i="32" s="1"/>
  <c r="AB52" i="34"/>
  <c r="AG52" i="34" s="1"/>
  <c r="AL52" i="34" s="1"/>
  <c r="AC52" i="34"/>
  <c r="AH52" i="34" s="1"/>
  <c r="AB32" i="34"/>
  <c r="AG32" i="34" s="1"/>
  <c r="AE32" i="34"/>
  <c r="AJ32" i="34" s="1"/>
  <c r="J29" i="34" s="1"/>
  <c r="AB33" i="35"/>
  <c r="AG33" i="35" s="1"/>
  <c r="AB56" i="36"/>
  <c r="AG56" i="36" s="1"/>
  <c r="AA56" i="36"/>
  <c r="AF56" i="36" s="1"/>
  <c r="AK56" i="36" s="1"/>
  <c r="AD20" i="36"/>
  <c r="AI20" i="36" s="1"/>
  <c r="I17" i="36" s="1"/>
  <c r="AE20" i="36"/>
  <c r="AJ20" i="36" s="1"/>
  <c r="J13" i="36"/>
  <c r="AC42" i="38"/>
  <c r="AH42" i="38" s="1"/>
  <c r="AM42" i="38" s="1"/>
  <c r="AB42" i="38"/>
  <c r="AG42" i="38" s="1"/>
  <c r="AL41" i="38" s="1"/>
  <c r="AE42" i="38"/>
  <c r="AJ42" i="38" s="1"/>
  <c r="AO42" i="38" s="1"/>
  <c r="AE51" i="34"/>
  <c r="AJ51" i="34" s="1"/>
  <c r="AB51" i="34"/>
  <c r="AG51" i="34" s="1"/>
  <c r="AC44" i="34"/>
  <c r="AH44" i="34" s="1"/>
  <c r="AM44" i="34" s="1"/>
  <c r="AB43" i="34"/>
  <c r="AG43" i="34" s="1"/>
  <c r="AL43" i="34" s="1"/>
  <c r="AD12" i="35"/>
  <c r="AI12" i="35" s="1"/>
  <c r="AC27" i="36"/>
  <c r="AH27" i="36" s="1"/>
  <c r="AA27" i="36"/>
  <c r="AF27" i="36" s="1"/>
  <c r="AE27" i="36"/>
  <c r="AJ27" i="36" s="1"/>
  <c r="AB27" i="36"/>
  <c r="AG27" i="36" s="1"/>
  <c r="AE24" i="36"/>
  <c r="AJ24" i="36" s="1"/>
  <c r="AA43" i="37"/>
  <c r="AF43" i="37" s="1"/>
  <c r="AK43" i="37" s="1"/>
  <c r="AB43" i="37"/>
  <c r="AG43" i="37" s="1"/>
  <c r="AC15" i="38"/>
  <c r="AH15" i="38" s="1"/>
  <c r="H12" i="38" s="1"/>
  <c r="AA15" i="38"/>
  <c r="AF15" i="38" s="1"/>
  <c r="AD25" i="37"/>
  <c r="AI25" i="37" s="1"/>
  <c r="AA25" i="37"/>
  <c r="AF25" i="37" s="1"/>
  <c r="AE25" i="37"/>
  <c r="AJ25" i="37" s="1"/>
  <c r="H17" i="37"/>
  <c r="I16" i="37"/>
  <c r="AB13" i="37"/>
  <c r="AG13" i="37" s="1"/>
  <c r="AD13" i="37"/>
  <c r="AI13" i="37" s="1"/>
  <c r="AC18" i="38"/>
  <c r="AH18" i="38" s="1"/>
  <c r="AD18" i="38"/>
  <c r="AI18" i="38" s="1"/>
  <c r="AA16" i="38"/>
  <c r="AF16" i="38" s="1"/>
  <c r="AK16" i="38" s="1"/>
  <c r="AD16" i="38"/>
  <c r="AI16" i="38" s="1"/>
  <c r="AA12" i="38"/>
  <c r="AF12" i="38" s="1"/>
  <c r="AE12" i="38"/>
  <c r="AJ12" i="38" s="1"/>
  <c r="F9" i="38"/>
  <c r="AD46" i="40"/>
  <c r="AI46" i="40" s="1"/>
  <c r="AN46" i="40" s="1"/>
  <c r="AE46" i="40"/>
  <c r="AJ46" i="40" s="1"/>
  <c r="AB31" i="40"/>
  <c r="AG31" i="40" s="1"/>
  <c r="AA31" i="40"/>
  <c r="AF31" i="40" s="1"/>
  <c r="AB24" i="40"/>
  <c r="AG24" i="40" s="1"/>
  <c r="AL24" i="40" s="1"/>
  <c r="AE24" i="40"/>
  <c r="AJ24" i="40" s="1"/>
  <c r="AC24" i="40"/>
  <c r="AH24" i="40" s="1"/>
  <c r="AD24" i="40"/>
  <c r="AI24" i="40" s="1"/>
  <c r="AD49" i="36"/>
  <c r="AI49" i="36" s="1"/>
  <c r="AN49" i="36" s="1"/>
  <c r="AC34" i="36"/>
  <c r="AH34" i="36" s="1"/>
  <c r="AB29" i="37"/>
  <c r="AG29" i="37" s="1"/>
  <c r="AE29" i="37"/>
  <c r="AJ29" i="37" s="1"/>
  <c r="J11" i="37"/>
  <c r="AM53" i="38"/>
  <c r="AB47" i="38"/>
  <c r="AG47" i="38" s="1"/>
  <c r="AA47" i="38"/>
  <c r="AF47" i="38" s="1"/>
  <c r="AE30" i="38"/>
  <c r="AJ30" i="38" s="1"/>
  <c r="AA30" i="38"/>
  <c r="AF30" i="38" s="1"/>
  <c r="AC20" i="38"/>
  <c r="AH20" i="38" s="1"/>
  <c r="AE20" i="38"/>
  <c r="AJ20" i="38" s="1"/>
  <c r="F8" i="38"/>
  <c r="AA57" i="39"/>
  <c r="AF57" i="39" s="1"/>
  <c r="AK57" i="39" s="1"/>
  <c r="AB57" i="39"/>
  <c r="AG57" i="39" s="1"/>
  <c r="AD17" i="39"/>
  <c r="AI17" i="39" s="1"/>
  <c r="AB50" i="40"/>
  <c r="AG50" i="40" s="1"/>
  <c r="AL50" i="40" s="1"/>
  <c r="AA36" i="40"/>
  <c r="AF36" i="40" s="1"/>
  <c r="AD36" i="40"/>
  <c r="AI36" i="40" s="1"/>
  <c r="AB36" i="40"/>
  <c r="AG36" i="40" s="1"/>
  <c r="AE25" i="41"/>
  <c r="AJ25" i="41" s="1"/>
  <c r="AO25" i="41" s="1"/>
  <c r="AD25" i="41"/>
  <c r="AI25" i="41" s="1"/>
  <c r="AA25" i="41"/>
  <c r="AF25" i="41" s="1"/>
  <c r="F22" i="41" s="1"/>
  <c r="AB54" i="42"/>
  <c r="AG54" i="42" s="1"/>
  <c r="AE54" i="42"/>
  <c r="AJ54" i="42" s="1"/>
  <c r="AE52" i="36"/>
  <c r="AJ52" i="36" s="1"/>
  <c r="AO52" i="36" s="1"/>
  <c r="AE35" i="36"/>
  <c r="AJ35" i="36" s="1"/>
  <c r="AD23" i="37"/>
  <c r="AI23" i="37" s="1"/>
  <c r="AC18" i="37"/>
  <c r="AH18" i="37" s="1"/>
  <c r="AB18" i="37"/>
  <c r="AG18" i="37" s="1"/>
  <c r="AC15" i="37"/>
  <c r="AH15" i="37" s="1"/>
  <c r="AD15" i="37"/>
  <c r="AI15" i="37" s="1"/>
  <c r="AE15" i="37"/>
  <c r="AJ15" i="37" s="1"/>
  <c r="AC14" i="37"/>
  <c r="AH14" i="37" s="1"/>
  <c r="AB14" i="37"/>
  <c r="AG14" i="37" s="1"/>
  <c r="AC13" i="37"/>
  <c r="AH13" i="37" s="1"/>
  <c r="J13" i="37"/>
  <c r="AE54" i="38"/>
  <c r="AJ54" i="38" s="1"/>
  <c r="AD53" i="38"/>
  <c r="AI53" i="38" s="1"/>
  <c r="AA53" i="38"/>
  <c r="AF53" i="38" s="1"/>
  <c r="AK53" i="38" s="1"/>
  <c r="AE51" i="38"/>
  <c r="AJ51" i="38" s="1"/>
  <c r="AC48" i="38"/>
  <c r="AH48" i="38" s="1"/>
  <c r="AM48" i="38" s="1"/>
  <c r="AC47" i="38"/>
  <c r="AH47" i="38" s="1"/>
  <c r="AE45" i="38"/>
  <c r="AJ45" i="38" s="1"/>
  <c r="AA45" i="38"/>
  <c r="AF45" i="38" s="1"/>
  <c r="AA43" i="38"/>
  <c r="AF43" i="38" s="1"/>
  <c r="AK43" i="38" s="1"/>
  <c r="AB43" i="38"/>
  <c r="AG43" i="38" s="1"/>
  <c r="AL43" i="38" s="1"/>
  <c r="AC24" i="38"/>
  <c r="AH24" i="38" s="1"/>
  <c r="AE24" i="38"/>
  <c r="AJ24" i="38" s="1"/>
  <c r="AD24" i="38"/>
  <c r="AI24" i="38" s="1"/>
  <c r="AB16" i="38"/>
  <c r="AG16" i="38" s="1"/>
  <c r="G16" i="38"/>
  <c r="AD58" i="39"/>
  <c r="AI58" i="39" s="1"/>
  <c r="AN58" i="39" s="1"/>
  <c r="AB58" i="39"/>
  <c r="AG58" i="39" s="1"/>
  <c r="AL58" i="39" s="1"/>
  <c r="AC55" i="39"/>
  <c r="AH55" i="39" s="1"/>
  <c r="AM55" i="39" s="1"/>
  <c r="AE55" i="39"/>
  <c r="AJ55" i="39" s="1"/>
  <c r="AO55" i="39" s="1"/>
  <c r="AD50" i="39"/>
  <c r="AI50" i="39" s="1"/>
  <c r="AN50" i="39" s="1"/>
  <c r="AE50" i="39"/>
  <c r="AJ50" i="39" s="1"/>
  <c r="AA44" i="39"/>
  <c r="AF44" i="39" s="1"/>
  <c r="AB10" i="39"/>
  <c r="AG10" i="39" s="1"/>
  <c r="AD23" i="40"/>
  <c r="AI23" i="40" s="1"/>
  <c r="AB23" i="40"/>
  <c r="AG23" i="40" s="1"/>
  <c r="G20" i="40" s="1"/>
  <c r="AA23" i="40"/>
  <c r="AF23" i="40" s="1"/>
  <c r="AC23" i="40"/>
  <c r="AH23" i="40" s="1"/>
  <c r="H20" i="40" s="1"/>
  <c r="AA30" i="39"/>
  <c r="AF30" i="39" s="1"/>
  <c r="AE40" i="40"/>
  <c r="AJ40" i="40" s="1"/>
  <c r="AC40" i="40"/>
  <c r="AH40" i="40" s="1"/>
  <c r="AC30" i="40"/>
  <c r="AH30" i="40" s="1"/>
  <c r="AC28" i="40"/>
  <c r="AH28" i="40" s="1"/>
  <c r="AB28" i="40"/>
  <c r="AG28" i="40" s="1"/>
  <c r="AL27" i="40" s="1"/>
  <c r="AC54" i="41"/>
  <c r="AH54" i="41" s="1"/>
  <c r="AB54" i="41"/>
  <c r="AG54" i="41" s="1"/>
  <c r="AC14" i="41"/>
  <c r="AH14" i="41" s="1"/>
  <c r="AM13" i="41" s="1"/>
  <c r="AE14" i="41"/>
  <c r="AJ14" i="41" s="1"/>
  <c r="AE11" i="41"/>
  <c r="AJ11" i="41" s="1"/>
  <c r="AA11" i="41"/>
  <c r="AF11" i="41" s="1"/>
  <c r="AK10" i="41" s="1"/>
  <c r="AB11" i="41"/>
  <c r="AG11" i="41" s="1"/>
  <c r="AB29" i="42"/>
  <c r="AG29" i="42" s="1"/>
  <c r="AC29" i="42"/>
  <c r="AH29" i="42" s="1"/>
  <c r="AD32" i="39"/>
  <c r="AI32" i="39" s="1"/>
  <c r="AN31" i="39" s="1"/>
  <c r="AA42" i="40"/>
  <c r="AF42" i="40" s="1"/>
  <c r="AB42" i="40"/>
  <c r="AG42" i="40" s="1"/>
  <c r="AL42" i="40" s="1"/>
  <c r="AB29" i="40"/>
  <c r="AG29" i="40" s="1"/>
  <c r="AD29" i="40"/>
  <c r="AI29" i="40" s="1"/>
  <c r="AA52" i="41"/>
  <c r="AF52" i="41" s="1"/>
  <c r="AK52" i="41" s="1"/>
  <c r="AE52" i="41"/>
  <c r="AJ52" i="41" s="1"/>
  <c r="AB52" i="41"/>
  <c r="AG52" i="41" s="1"/>
  <c r="AL51" i="41" s="1"/>
  <c r="AC31" i="41"/>
  <c r="AH31" i="41" s="1"/>
  <c r="AC18" i="41"/>
  <c r="AH18" i="41" s="1"/>
  <c r="AD18" i="41"/>
  <c r="AI18" i="41" s="1"/>
  <c r="AB18" i="41"/>
  <c r="AG18" i="41" s="1"/>
  <c r="AD33" i="42"/>
  <c r="AI33" i="42" s="1"/>
  <c r="AC33" i="42"/>
  <c r="AH33" i="42" s="1"/>
  <c r="AB47" i="40"/>
  <c r="AG47" i="40" s="1"/>
  <c r="AL47" i="40" s="1"/>
  <c r="AE42" i="40"/>
  <c r="AJ42" i="40" s="1"/>
  <c r="AD40" i="40"/>
  <c r="AI40" i="40" s="1"/>
  <c r="AE29" i="40"/>
  <c r="AJ29" i="40" s="1"/>
  <c r="AD28" i="40"/>
  <c r="AI28" i="40" s="1"/>
  <c r="AA21" i="40"/>
  <c r="AF21" i="40" s="1"/>
  <c r="AE21" i="40"/>
  <c r="AJ21" i="40" s="1"/>
  <c r="AD15" i="40"/>
  <c r="AI15" i="40" s="1"/>
  <c r="AE15" i="40"/>
  <c r="AJ15" i="40" s="1"/>
  <c r="AB53" i="41"/>
  <c r="AG53" i="41" s="1"/>
  <c r="AC53" i="41"/>
  <c r="AH53" i="41" s="1"/>
  <c r="AB42" i="41"/>
  <c r="AG42" i="41" s="1"/>
  <c r="AL42" i="41" s="1"/>
  <c r="AC42" i="41"/>
  <c r="AH42" i="41" s="1"/>
  <c r="AM42" i="41" s="1"/>
  <c r="AE10" i="41"/>
  <c r="AJ10" i="41" s="1"/>
  <c r="AO9" i="41" s="1"/>
  <c r="AD10" i="41"/>
  <c r="AI10" i="41" s="1"/>
  <c r="G6" i="40"/>
  <c r="AA51" i="41"/>
  <c r="AF51" i="41" s="1"/>
  <c r="AE51" i="41"/>
  <c r="AJ51" i="41" s="1"/>
  <c r="AO51" i="41" s="1"/>
  <c r="AD51" i="41"/>
  <c r="AI51" i="41" s="1"/>
  <c r="AN51" i="41" s="1"/>
  <c r="AA41" i="41"/>
  <c r="AF41" i="41" s="1"/>
  <c r="AK41" i="41" s="1"/>
  <c r="AE41" i="41"/>
  <c r="AJ41" i="41" s="1"/>
  <c r="AO41" i="41" s="1"/>
  <c r="AD41" i="41"/>
  <c r="AI41" i="41" s="1"/>
  <c r="AN41" i="41" s="1"/>
  <c r="AA26" i="41"/>
  <c r="AF26" i="41" s="1"/>
  <c r="AD26" i="41"/>
  <c r="AI26" i="41" s="1"/>
  <c r="AB26" i="41"/>
  <c r="AG26" i="41" s="1"/>
  <c r="AL25" i="41" s="1"/>
  <c r="AC20" i="41"/>
  <c r="AH20" i="41" s="1"/>
  <c r="AA40" i="42"/>
  <c r="AF40" i="42" s="1"/>
  <c r="AK40" i="42" s="1"/>
  <c r="AE40" i="42"/>
  <c r="AJ40" i="42" s="1"/>
  <c r="AC40" i="42"/>
  <c r="AH40" i="42" s="1"/>
  <c r="AA23" i="44"/>
  <c r="AF23" i="44" s="1"/>
  <c r="AK22" i="44" s="1"/>
  <c r="AD23" i="44"/>
  <c r="AI23" i="44" s="1"/>
  <c r="AD57" i="44"/>
  <c r="AI57" i="44" s="1"/>
  <c r="J19" i="40"/>
  <c r="AB44" i="41"/>
  <c r="AG44" i="41" s="1"/>
  <c r="AL44" i="41" s="1"/>
  <c r="AC44" i="41"/>
  <c r="AH44" i="41" s="1"/>
  <c r="AM44" i="41" s="1"/>
  <c r="AA40" i="41"/>
  <c r="AF40" i="41" s="1"/>
  <c r="AE40" i="41"/>
  <c r="AJ40" i="41" s="1"/>
  <c r="AD40" i="41"/>
  <c r="AI40" i="41" s="1"/>
  <c r="AD19" i="41"/>
  <c r="AI19" i="41" s="1"/>
  <c r="AN19" i="41" s="1"/>
  <c r="AE19" i="41"/>
  <c r="AJ19" i="41" s="1"/>
  <c r="AA52" i="42"/>
  <c r="AF52" i="42" s="1"/>
  <c r="AA48" i="42"/>
  <c r="AF48" i="42" s="1"/>
  <c r="AD39" i="42"/>
  <c r="AI39" i="42" s="1"/>
  <c r="AE31" i="42"/>
  <c r="AJ31" i="42" s="1"/>
  <c r="AA31" i="42"/>
  <c r="AF31" i="42" s="1"/>
  <c r="AA23" i="42"/>
  <c r="AF23" i="42" s="1"/>
  <c r="AC51" i="44"/>
  <c r="AH51" i="44" s="1"/>
  <c r="AM51" i="44" s="1"/>
  <c r="AB24" i="44"/>
  <c r="AG24" i="44" s="1"/>
  <c r="AE24" i="44"/>
  <c r="AJ24" i="44" s="1"/>
  <c r="AB30" i="41"/>
  <c r="AG30" i="41" s="1"/>
  <c r="AE35" i="42"/>
  <c r="AJ35" i="42" s="1"/>
  <c r="AD35" i="42"/>
  <c r="AI35" i="42" s="1"/>
  <c r="AA28" i="42"/>
  <c r="AF28" i="42" s="1"/>
  <c r="AB28" i="42"/>
  <c r="AG28" i="42" s="1"/>
  <c r="AC24" i="42"/>
  <c r="AH24" i="42" s="1"/>
  <c r="AD24" i="42"/>
  <c r="AI24" i="42" s="1"/>
  <c r="B6" i="39"/>
  <c r="B7" i="39" s="1"/>
  <c r="B8" i="39" s="1"/>
  <c r="B9" i="39" s="1"/>
  <c r="B10" i="39" s="1"/>
  <c r="B11" i="39" s="1"/>
  <c r="B12" i="39" s="1"/>
  <c r="B13" i="39" s="1"/>
  <c r="B14" i="39" s="1"/>
  <c r="B15" i="39" s="1"/>
  <c r="B16" i="39" s="1"/>
  <c r="B17" i="39" s="1"/>
  <c r="B18" i="39" s="1"/>
  <c r="B19" i="39" s="1"/>
  <c r="B20" i="39" s="1"/>
  <c r="B21" i="39" s="1"/>
  <c r="B22" i="39" s="1"/>
  <c r="B23" i="39" s="1"/>
  <c r="B24" i="39" s="1"/>
  <c r="B25" i="39" s="1"/>
  <c r="B26" i="39" s="1"/>
  <c r="B27" i="39" s="1"/>
  <c r="B28" i="39" s="1"/>
  <c r="B29" i="39" s="1"/>
  <c r="B30" i="39" s="1"/>
  <c r="B31" i="39" s="1"/>
  <c r="B32" i="39" s="1"/>
  <c r="B33" i="39" s="1"/>
  <c r="B34" i="39" s="1"/>
  <c r="B35" i="39" s="1"/>
  <c r="C6" i="39"/>
  <c r="C7" i="39" s="1"/>
  <c r="C8" i="39" s="1"/>
  <c r="C9" i="39" s="1"/>
  <c r="C10" i="39" s="1"/>
  <c r="C11" i="39" s="1"/>
  <c r="C12" i="39" s="1"/>
  <c r="C13" i="39" s="1"/>
  <c r="C14" i="39" s="1"/>
  <c r="C15" i="39" s="1"/>
  <c r="C16" i="39" s="1"/>
  <c r="C17" i="39" s="1"/>
  <c r="C18" i="39" s="1"/>
  <c r="C19" i="39" s="1"/>
  <c r="C20" i="39" s="1"/>
  <c r="C21" i="39" s="1"/>
  <c r="C22" i="39" s="1"/>
  <c r="C23" i="39" s="1"/>
  <c r="C24" i="39" s="1"/>
  <c r="C25" i="39" s="1"/>
  <c r="C26" i="39" s="1"/>
  <c r="C27" i="39" s="1"/>
  <c r="C28" i="39" s="1"/>
  <c r="C29" i="39" s="1"/>
  <c r="C30" i="39" s="1"/>
  <c r="C31" i="39" s="1"/>
  <c r="C32" i="39" s="1"/>
  <c r="C33" i="39" s="1"/>
  <c r="C34" i="39" s="1"/>
  <c r="C35" i="39" s="1"/>
  <c r="B6" i="35"/>
  <c r="B7" i="35" s="1"/>
  <c r="B8" i="35" s="1"/>
  <c r="B9" i="35" s="1"/>
  <c r="B10" i="35" s="1"/>
  <c r="B11" i="35" s="1"/>
  <c r="B12" i="35" s="1"/>
  <c r="B13" i="35" s="1"/>
  <c r="B14" i="35" s="1"/>
  <c r="B15" i="35" s="1"/>
  <c r="B16" i="35" s="1"/>
  <c r="B17" i="35" s="1"/>
  <c r="B18" i="35" s="1"/>
  <c r="B19" i="35" s="1"/>
  <c r="B20" i="35" s="1"/>
  <c r="B21" i="35" s="1"/>
  <c r="B22" i="35" s="1"/>
  <c r="B23" i="35" s="1"/>
  <c r="B24" i="35" s="1"/>
  <c r="B25" i="35" s="1"/>
  <c r="B26" i="35" s="1"/>
  <c r="B27" i="35" s="1"/>
  <c r="B28" i="35" s="1"/>
  <c r="B29" i="35" s="1"/>
  <c r="B30" i="35" s="1"/>
  <c r="B31" i="35" s="1"/>
  <c r="B32" i="35" s="1"/>
  <c r="B33" i="35" s="1"/>
  <c r="B34" i="35" s="1"/>
  <c r="B35" i="35" s="1"/>
  <c r="B36" i="35" s="1"/>
  <c r="C6" i="35"/>
  <c r="C7" i="35" s="1"/>
  <c r="C8" i="35" s="1"/>
  <c r="C9" i="35" s="1"/>
  <c r="C10" i="35" s="1"/>
  <c r="C11" i="35" s="1"/>
  <c r="C12" i="35" s="1"/>
  <c r="C13" i="35" s="1"/>
  <c r="C14" i="35" s="1"/>
  <c r="C15" i="35" s="1"/>
  <c r="C16" i="35" s="1"/>
  <c r="C17" i="35" s="1"/>
  <c r="C18" i="35" s="1"/>
  <c r="C19" i="35" s="1"/>
  <c r="C20" i="35" s="1"/>
  <c r="C21" i="35" s="1"/>
  <c r="C22" i="35" s="1"/>
  <c r="C23" i="35" s="1"/>
  <c r="C24" i="35" s="1"/>
  <c r="C25" i="35" s="1"/>
  <c r="C26" i="35" s="1"/>
  <c r="C27" i="35" s="1"/>
  <c r="C28" i="35" s="1"/>
  <c r="C29" i="35" s="1"/>
  <c r="C30" i="35" s="1"/>
  <c r="C31" i="35" s="1"/>
  <c r="C32" i="35" s="1"/>
  <c r="C33" i="35" s="1"/>
  <c r="C34" i="35" s="1"/>
  <c r="C35" i="35" s="1"/>
  <c r="C36" i="35" s="1"/>
  <c r="B6" i="24"/>
  <c r="B7" i="24" s="1"/>
  <c r="B8" i="24" s="1"/>
  <c r="B9" i="24" s="1"/>
  <c r="B10" i="24" s="1"/>
  <c r="B11" i="24" s="1"/>
  <c r="B12" i="24" s="1"/>
  <c r="B13" i="24" s="1"/>
  <c r="B14" i="24" s="1"/>
  <c r="B15" i="24" s="1"/>
  <c r="B16" i="24" s="1"/>
  <c r="B17" i="24" s="1"/>
  <c r="B18" i="24" s="1"/>
  <c r="B19" i="24" s="1"/>
  <c r="B20" i="24" s="1"/>
  <c r="B21" i="24" s="1"/>
  <c r="B22" i="24" s="1"/>
  <c r="B23" i="24" s="1"/>
  <c r="B24" i="24" s="1"/>
  <c r="B25" i="24" s="1"/>
  <c r="B26" i="24" s="1"/>
  <c r="B27" i="24" s="1"/>
  <c r="B28" i="24" s="1"/>
  <c r="B29" i="24" s="1"/>
  <c r="B30" i="24" s="1"/>
  <c r="B31" i="24" s="1"/>
  <c r="B32" i="24" s="1"/>
  <c r="B33" i="24" s="1"/>
  <c r="B34" i="24" s="1"/>
  <c r="B35" i="24" s="1"/>
  <c r="B36" i="24" s="1"/>
  <c r="C6" i="24"/>
  <c r="C7" i="24" s="1"/>
  <c r="C8" i="24" s="1"/>
  <c r="C9" i="24" s="1"/>
  <c r="C10" i="24" s="1"/>
  <c r="C11" i="24" s="1"/>
  <c r="C12" i="24" s="1"/>
  <c r="C13" i="24" s="1"/>
  <c r="C14" i="24" s="1"/>
  <c r="C15" i="24" s="1"/>
  <c r="C16" i="24" s="1"/>
  <c r="C17" i="24" s="1"/>
  <c r="C18" i="24" s="1"/>
  <c r="C19" i="24" s="1"/>
  <c r="C20" i="24" s="1"/>
  <c r="C21" i="24" s="1"/>
  <c r="C22" i="24" s="1"/>
  <c r="C23" i="24" s="1"/>
  <c r="C24" i="24" s="1"/>
  <c r="C25" i="24" s="1"/>
  <c r="C26" i="24" s="1"/>
  <c r="C27" i="24" s="1"/>
  <c r="C28" i="24" s="1"/>
  <c r="C29" i="24" s="1"/>
  <c r="C30" i="24" s="1"/>
  <c r="C31" i="24" s="1"/>
  <c r="C32" i="24" s="1"/>
  <c r="C33" i="24" s="1"/>
  <c r="C34" i="24" s="1"/>
  <c r="C35" i="24" s="1"/>
  <c r="C36" i="24" s="1"/>
  <c r="AC12" i="41"/>
  <c r="AH12" i="41" s="1"/>
  <c r="AE36" i="42"/>
  <c r="AJ36" i="42" s="1"/>
  <c r="AC13" i="42"/>
  <c r="AH13" i="42" s="1"/>
  <c r="B6" i="21"/>
  <c r="B7" i="21" s="1"/>
  <c r="B8" i="21" s="1"/>
  <c r="B9" i="21" s="1"/>
  <c r="B10" i="21" s="1"/>
  <c r="B11" i="21" s="1"/>
  <c r="B12" i="21" s="1"/>
  <c r="B13" i="21" s="1"/>
  <c r="B14" i="21" s="1"/>
  <c r="B15" i="21" s="1"/>
  <c r="B16" i="21" s="1"/>
  <c r="B17" i="21" s="1"/>
  <c r="B18" i="21" s="1"/>
  <c r="B19" i="21" s="1"/>
  <c r="B20" i="21" s="1"/>
  <c r="B21" i="21" s="1"/>
  <c r="B22" i="21" s="1"/>
  <c r="B23" i="21" s="1"/>
  <c r="B24" i="21" s="1"/>
  <c r="B25" i="21" s="1"/>
  <c r="B26" i="21" s="1"/>
  <c r="B27" i="21" s="1"/>
  <c r="B28" i="21" s="1"/>
  <c r="B29" i="21" s="1"/>
  <c r="B30" i="21" s="1"/>
  <c r="B31" i="21" s="1"/>
  <c r="B32" i="21" s="1"/>
  <c r="B33" i="21" s="1"/>
  <c r="B34" i="21" s="1"/>
  <c r="B35" i="21" s="1"/>
  <c r="B36" i="21" s="1"/>
  <c r="AC47" i="44"/>
  <c r="AH47" i="44" s="1"/>
  <c r="AA47" i="44"/>
  <c r="AF47" i="44" s="1"/>
  <c r="AK47" i="44" s="1"/>
  <c r="AC36" i="44"/>
  <c r="AH36" i="44" s="1"/>
  <c r="AC31" i="44"/>
  <c r="AH31" i="44" s="1"/>
  <c r="AD31" i="44"/>
  <c r="AI31" i="44" s="1"/>
  <c r="AD30" i="44"/>
  <c r="AI30" i="44" s="1"/>
  <c r="AC30" i="44"/>
  <c r="AH30" i="44" s="1"/>
  <c r="AC29" i="44"/>
  <c r="AH29" i="44" s="1"/>
  <c r="AD29" i="44"/>
  <c r="AI29" i="44" s="1"/>
  <c r="A5" i="29"/>
  <c r="A6" i="29" s="1"/>
  <c r="A7" i="29" s="1"/>
  <c r="A8" i="29" s="1"/>
  <c r="A9" i="29" s="1"/>
  <c r="A10" i="29" s="1"/>
  <c r="A11" i="29" s="1"/>
  <c r="A12" i="29" s="1"/>
  <c r="A13" i="29" s="1"/>
  <c r="A14" i="29" s="1"/>
  <c r="A15" i="29" s="1"/>
  <c r="A16" i="29" s="1"/>
  <c r="A17" i="29" s="1"/>
  <c r="A18" i="29" s="1"/>
  <c r="A19" i="29" s="1"/>
  <c r="A20" i="29" s="1"/>
  <c r="A21" i="29" s="1"/>
  <c r="A22" i="29" s="1"/>
  <c r="A23" i="29" s="1"/>
  <c r="A24" i="29" s="1"/>
  <c r="A25" i="29" s="1"/>
  <c r="A26" i="29" s="1"/>
  <c r="A27" i="29" s="1"/>
  <c r="A28" i="29" s="1"/>
  <c r="A29" i="29" s="1"/>
  <c r="A30" i="29" s="1"/>
  <c r="A31" i="29" s="1"/>
  <c r="A32" i="29" s="1"/>
  <c r="A33" i="29" s="1"/>
  <c r="A34" i="29" s="1"/>
  <c r="A35" i="29" s="1"/>
  <c r="B5" i="29"/>
  <c r="B6" i="29" s="1"/>
  <c r="B7" i="29" s="1"/>
  <c r="B8" i="29" s="1"/>
  <c r="B9" i="29" s="1"/>
  <c r="B10" i="29" s="1"/>
  <c r="B11" i="29" s="1"/>
  <c r="B12" i="29" s="1"/>
  <c r="B13" i="29" s="1"/>
  <c r="B14" i="29" s="1"/>
  <c r="B15" i="29" s="1"/>
  <c r="B16" i="29" s="1"/>
  <c r="B17" i="29" s="1"/>
  <c r="B18" i="29" s="1"/>
  <c r="B19" i="29" s="1"/>
  <c r="B20" i="29" s="1"/>
  <c r="B21" i="29" s="1"/>
  <c r="B22" i="29" s="1"/>
  <c r="B23" i="29" s="1"/>
  <c r="B24" i="29" s="1"/>
  <c r="B25" i="29" s="1"/>
  <c r="B26" i="29" s="1"/>
  <c r="B27" i="29" s="1"/>
  <c r="B28" i="29" s="1"/>
  <c r="B29" i="29" s="1"/>
  <c r="B30" i="29" s="1"/>
  <c r="B31" i="29" s="1"/>
  <c r="B32" i="29" s="1"/>
  <c r="B33" i="29" s="1"/>
  <c r="B34" i="29" s="1"/>
  <c r="B35" i="29" s="1"/>
  <c r="AB49" i="44"/>
  <c r="AG49" i="44" s="1"/>
  <c r="AE49" i="44"/>
  <c r="AJ49" i="44" s="1"/>
  <c r="AO49" i="44" s="1"/>
  <c r="AB46" i="44"/>
  <c r="AG46" i="44" s="1"/>
  <c r="AE46" i="44"/>
  <c r="AJ46" i="44" s="1"/>
  <c r="AA46" i="44"/>
  <c r="AF46" i="44" s="1"/>
  <c r="C6" i="40"/>
  <c r="C7" i="40" s="1"/>
  <c r="C8" i="40" s="1"/>
  <c r="C9" i="40" s="1"/>
  <c r="C10" i="40" s="1"/>
  <c r="C11" i="40" s="1"/>
  <c r="C12" i="40" s="1"/>
  <c r="C13" i="40" s="1"/>
  <c r="C14" i="40" s="1"/>
  <c r="C15" i="40" s="1"/>
  <c r="C16" i="40" s="1"/>
  <c r="C17" i="40" s="1"/>
  <c r="C18" i="40" s="1"/>
  <c r="C19" i="40" s="1"/>
  <c r="C20" i="40" s="1"/>
  <c r="C21" i="40" s="1"/>
  <c r="C22" i="40" s="1"/>
  <c r="C23" i="40" s="1"/>
  <c r="C24" i="40" s="1"/>
  <c r="C25" i="40" s="1"/>
  <c r="C26" i="40" s="1"/>
  <c r="C27" i="40" s="1"/>
  <c r="C28" i="40" s="1"/>
  <c r="C29" i="40" s="1"/>
  <c r="C30" i="40" s="1"/>
  <c r="C31" i="40" s="1"/>
  <c r="C32" i="40" s="1"/>
  <c r="C33" i="40" s="1"/>
  <c r="C34" i="40" s="1"/>
  <c r="C35" i="40" s="1"/>
  <c r="C36" i="40" s="1"/>
  <c r="B6" i="38"/>
  <c r="B7" i="38" s="1"/>
  <c r="B8" i="38" s="1"/>
  <c r="B9" i="38" s="1"/>
  <c r="B10" i="38" s="1"/>
  <c r="B11" i="38" s="1"/>
  <c r="B12" i="38" s="1"/>
  <c r="B13" i="38" s="1"/>
  <c r="B14" i="38" s="1"/>
  <c r="B15" i="38" s="1"/>
  <c r="B16" i="38" s="1"/>
  <c r="B17" i="38" s="1"/>
  <c r="B18" i="38" s="1"/>
  <c r="B19" i="38" s="1"/>
  <c r="B20" i="38" s="1"/>
  <c r="B21" i="38" s="1"/>
  <c r="B22" i="38" s="1"/>
  <c r="B23" i="38" s="1"/>
  <c r="B24" i="38" s="1"/>
  <c r="B25" i="38" s="1"/>
  <c r="B26" i="38" s="1"/>
  <c r="B27" i="38" s="1"/>
  <c r="B28" i="38" s="1"/>
  <c r="B29" i="38" s="1"/>
  <c r="B30" i="38" s="1"/>
  <c r="B31" i="38" s="1"/>
  <c r="B32" i="38" s="1"/>
  <c r="B33" i="38" s="1"/>
  <c r="B34" i="38" s="1"/>
  <c r="B35" i="38" s="1"/>
  <c r="B36" i="38" s="1"/>
  <c r="C6" i="36"/>
  <c r="C7" i="36" s="1"/>
  <c r="C8" i="36" s="1"/>
  <c r="C9" i="36" s="1"/>
  <c r="C10" i="36" s="1"/>
  <c r="C11" i="36" s="1"/>
  <c r="C12" i="36" s="1"/>
  <c r="C13" i="36" s="1"/>
  <c r="C14" i="36" s="1"/>
  <c r="C15" i="36" s="1"/>
  <c r="C16" i="36" s="1"/>
  <c r="C17" i="36" s="1"/>
  <c r="C18" i="36" s="1"/>
  <c r="C19" i="36" s="1"/>
  <c r="C20" i="36" s="1"/>
  <c r="C21" i="36" s="1"/>
  <c r="C22" i="36" s="1"/>
  <c r="C23" i="36" s="1"/>
  <c r="C24" i="36" s="1"/>
  <c r="C25" i="36" s="1"/>
  <c r="C26" i="36" s="1"/>
  <c r="C27" i="36" s="1"/>
  <c r="C28" i="36" s="1"/>
  <c r="C29" i="36" s="1"/>
  <c r="C30" i="36" s="1"/>
  <c r="C31" i="36" s="1"/>
  <c r="C32" i="36" s="1"/>
  <c r="C33" i="36" s="1"/>
  <c r="C34" i="36" s="1"/>
  <c r="C35" i="36" s="1"/>
  <c r="C36" i="36" s="1"/>
  <c r="C6" i="33"/>
  <c r="C7" i="33" s="1"/>
  <c r="C8" i="33" s="1"/>
  <c r="C9" i="33" s="1"/>
  <c r="C10" i="33" s="1"/>
  <c r="C11" i="33" s="1"/>
  <c r="C12" i="33" s="1"/>
  <c r="C13" i="33" s="1"/>
  <c r="C14" i="33" s="1"/>
  <c r="C15" i="33" s="1"/>
  <c r="C16" i="33" s="1"/>
  <c r="C17" i="33" s="1"/>
  <c r="C18" i="33" s="1"/>
  <c r="C19" i="33" s="1"/>
  <c r="C20" i="33" s="1"/>
  <c r="C21" i="33" s="1"/>
  <c r="C22" i="33" s="1"/>
  <c r="C23" i="33" s="1"/>
  <c r="C24" i="33" s="1"/>
  <c r="C25" i="33" s="1"/>
  <c r="C26" i="33" s="1"/>
  <c r="C27" i="33" s="1"/>
  <c r="C28" i="33" s="1"/>
  <c r="C29" i="33" s="1"/>
  <c r="C30" i="33" s="1"/>
  <c r="C31" i="33" s="1"/>
  <c r="C32" i="33" s="1"/>
  <c r="C33" i="33" s="1"/>
  <c r="C34" i="33" s="1"/>
  <c r="C35" i="33" s="1"/>
  <c r="B6" i="37"/>
  <c r="B7" i="37" s="1"/>
  <c r="B8" i="37" s="1"/>
  <c r="B9" i="37" s="1"/>
  <c r="B10" i="37" s="1"/>
  <c r="B11" i="37" s="1"/>
  <c r="B12" i="37" s="1"/>
  <c r="B13" i="37" s="1"/>
  <c r="B14" i="37" s="1"/>
  <c r="B15" i="37" s="1"/>
  <c r="B16" i="37" s="1"/>
  <c r="B17" i="37" s="1"/>
  <c r="B18" i="37" s="1"/>
  <c r="B19" i="37" s="1"/>
  <c r="B20" i="37" s="1"/>
  <c r="B21" i="37" s="1"/>
  <c r="B22" i="37" s="1"/>
  <c r="B23" i="37" s="1"/>
  <c r="B24" i="37" s="1"/>
  <c r="B25" i="37" s="1"/>
  <c r="B26" i="37" s="1"/>
  <c r="B27" i="37" s="1"/>
  <c r="B28" i="37" s="1"/>
  <c r="B29" i="37" s="1"/>
  <c r="B30" i="37" s="1"/>
  <c r="B31" i="37" s="1"/>
  <c r="B32" i="37" s="1"/>
  <c r="B33" i="37" s="1"/>
  <c r="B34" i="37" s="1"/>
  <c r="B35" i="37" s="1"/>
  <c r="AL52" i="31" l="1"/>
  <c r="H14" i="31"/>
  <c r="AM62" i="31"/>
  <c r="AK36" i="31"/>
  <c r="AL63" i="31"/>
  <c r="AK31" i="31"/>
  <c r="AJ32" i="31"/>
  <c r="AM35" i="31"/>
  <c r="E20" i="31"/>
  <c r="AJ45" i="31"/>
  <c r="AJ40" i="31"/>
  <c r="G21" i="31"/>
  <c r="AJ38" i="31"/>
  <c r="AJ25" i="31"/>
  <c r="AJ35" i="31"/>
  <c r="AM47" i="31"/>
  <c r="AK61" i="31"/>
  <c r="G33" i="31"/>
  <c r="AM51" i="31"/>
  <c r="AL16" i="31"/>
  <c r="AL46" i="31"/>
  <c r="AL67" i="31"/>
  <c r="AJ65" i="31"/>
  <c r="AJ49" i="31"/>
  <c r="AN54" i="31"/>
  <c r="I22" i="31"/>
  <c r="AK37" i="31"/>
  <c r="AN62" i="31"/>
  <c r="AN16" i="31"/>
  <c r="AK28" i="31"/>
  <c r="AM67" i="31"/>
  <c r="AJ20" i="31"/>
  <c r="AM26" i="31"/>
  <c r="AK60" i="31"/>
  <c r="H26" i="31"/>
  <c r="H35" i="31"/>
  <c r="I16" i="31"/>
  <c r="AK58" i="31"/>
  <c r="AM48" i="31"/>
  <c r="AL45" i="31"/>
  <c r="G16" i="31"/>
  <c r="AL19" i="31"/>
  <c r="AJ44" i="31"/>
  <c r="AK66" i="31"/>
  <c r="E34" i="31"/>
  <c r="AJ19" i="31"/>
  <c r="AJ63" i="31"/>
  <c r="H20" i="31"/>
  <c r="AM21" i="31"/>
  <c r="AL61" i="31"/>
  <c r="AN46" i="31"/>
  <c r="AN63" i="31"/>
  <c r="E23" i="31"/>
  <c r="AJ62" i="31"/>
  <c r="AM43" i="31"/>
  <c r="E33" i="31"/>
  <c r="AM38" i="31"/>
  <c r="I33" i="31"/>
  <c r="AK65" i="31"/>
  <c r="AK62" i="31"/>
  <c r="AL17" i="31"/>
  <c r="AL31" i="31"/>
  <c r="F24" i="29"/>
  <c r="AJ66" i="29"/>
  <c r="AN62" i="19"/>
  <c r="AK65" i="29"/>
  <c r="AL59" i="41"/>
  <c r="AM62" i="34"/>
  <c r="AK23" i="22"/>
  <c r="AL55" i="21"/>
  <c r="AM48" i="32"/>
  <c r="AJ36" i="1"/>
  <c r="AJ35" i="1"/>
  <c r="AK53" i="30"/>
  <c r="AL9" i="1"/>
  <c r="AL10" i="1"/>
  <c r="AJ41" i="1"/>
  <c r="AJ42" i="1"/>
  <c r="E5" i="1"/>
  <c r="I19" i="30"/>
  <c r="H18" i="29"/>
  <c r="I5" i="1"/>
  <c r="G18" i="29"/>
  <c r="AL60" i="40"/>
  <c r="AM67" i="40"/>
  <c r="AL64" i="22"/>
  <c r="AL63" i="23"/>
  <c r="AM60" i="33"/>
  <c r="AO27" i="33"/>
  <c r="AO48" i="21"/>
  <c r="AO21" i="35"/>
  <c r="I16" i="24"/>
  <c r="AL57" i="36"/>
  <c r="AK50" i="23"/>
  <c r="I28" i="31"/>
  <c r="AN22" i="31"/>
  <c r="AM10" i="1"/>
  <c r="AM9" i="1"/>
  <c r="AJ16" i="1"/>
  <c r="AJ15" i="1"/>
  <c r="AO60" i="41"/>
  <c r="J18" i="22"/>
  <c r="AN58" i="37"/>
  <c r="AO20" i="35"/>
  <c r="AO66" i="42"/>
  <c r="J14" i="22"/>
  <c r="AO16" i="22"/>
  <c r="AM66" i="31"/>
  <c r="AK49" i="1"/>
  <c r="AK51" i="29"/>
  <c r="I20" i="29"/>
  <c r="AK35" i="29"/>
  <c r="G34" i="30"/>
  <c r="AM59" i="37"/>
  <c r="AJ63" i="29"/>
  <c r="AL60" i="29"/>
  <c r="AL64" i="37"/>
  <c r="AM66" i="23"/>
  <c r="AK67" i="23"/>
  <c r="AN64" i="41"/>
  <c r="AK63" i="21"/>
  <c r="AO61" i="23"/>
  <c r="AL64" i="36"/>
  <c r="AN46" i="35"/>
  <c r="AL11" i="42"/>
  <c r="AK56" i="33"/>
  <c r="AL54" i="30"/>
  <c r="AM60" i="31"/>
  <c r="AK35" i="21"/>
  <c r="F33" i="21"/>
  <c r="F13" i="35"/>
  <c r="AK16" i="35"/>
  <c r="AL48" i="1"/>
  <c r="AL49" i="1"/>
  <c r="H25" i="35"/>
  <c r="AM28" i="35"/>
  <c r="AI15" i="1"/>
  <c r="AI16" i="1"/>
  <c r="AM63" i="29"/>
  <c r="AM62" i="29"/>
  <c r="AK46" i="42"/>
  <c r="AM49" i="41"/>
  <c r="AJ68" i="30"/>
  <c r="AJ67" i="30"/>
  <c r="AM56" i="30"/>
  <c r="F36" i="31"/>
  <c r="H28" i="31"/>
  <c r="AM22" i="31"/>
  <c r="AJ55" i="1"/>
  <c r="AM25" i="1"/>
  <c r="AM24" i="1"/>
  <c r="AK64" i="29"/>
  <c r="AM61" i="21"/>
  <c r="AM66" i="22"/>
  <c r="AN61" i="37"/>
  <c r="AN64" i="24"/>
  <c r="AL28" i="21"/>
  <c r="AK68" i="31"/>
  <c r="I18" i="29"/>
  <c r="AJ56" i="29"/>
  <c r="AM64" i="37"/>
  <c r="AL66" i="20"/>
  <c r="AN65" i="37"/>
  <c r="AO59" i="36"/>
  <c r="AM64" i="22"/>
  <c r="AO62" i="38"/>
  <c r="AN47" i="34"/>
  <c r="AK53" i="40"/>
  <c r="H12" i="23"/>
  <c r="AK60" i="21"/>
  <c r="AK65" i="1"/>
  <c r="AJ68" i="31"/>
  <c r="AI58" i="1"/>
  <c r="AJ57" i="1"/>
  <c r="AI24" i="1"/>
  <c r="AI25" i="1"/>
  <c r="E24" i="29"/>
  <c r="I20" i="30"/>
  <c r="E26" i="30"/>
  <c r="AK27" i="29"/>
  <c r="G31" i="29"/>
  <c r="AK67" i="34"/>
  <c r="AL65" i="41"/>
  <c r="AK67" i="32"/>
  <c r="AN64" i="22"/>
  <c r="AK62" i="38"/>
  <c r="AL62" i="35"/>
  <c r="AM46" i="20"/>
  <c r="AO28" i="34"/>
  <c r="J14" i="35"/>
  <c r="AM35" i="41"/>
  <c r="AM54" i="20"/>
  <c r="AN36" i="41"/>
  <c r="AO15" i="41"/>
  <c r="AO55" i="33"/>
  <c r="AI50" i="30"/>
  <c r="G14" i="22"/>
  <c r="AL17" i="22"/>
  <c r="AK46" i="40"/>
  <c r="G15" i="31"/>
  <c r="AL15" i="31"/>
  <c r="AL14" i="31"/>
  <c r="AN38" i="31"/>
  <c r="AM53" i="29"/>
  <c r="AM67" i="23"/>
  <c r="AM60" i="35"/>
  <c r="AL62" i="21"/>
  <c r="AM60" i="21"/>
  <c r="AO17" i="35"/>
  <c r="AO15" i="39"/>
  <c r="AN51" i="24"/>
  <c r="E26" i="29"/>
  <c r="AM55" i="1"/>
  <c r="AI57" i="1"/>
  <c r="AI56" i="1"/>
  <c r="AL33" i="1"/>
  <c r="H20" i="30"/>
  <c r="AO61" i="35"/>
  <c r="AM60" i="40"/>
  <c r="I26" i="29"/>
  <c r="AM48" i="30"/>
  <c r="AM33" i="1"/>
  <c r="AM66" i="38"/>
  <c r="AK46" i="31"/>
  <c r="AK47" i="31"/>
  <c r="AM29" i="32"/>
  <c r="H26" i="32"/>
  <c r="AK56" i="1"/>
  <c r="AJ44" i="1"/>
  <c r="AJ43" i="1"/>
  <c r="AL62" i="24"/>
  <c r="AM41" i="39"/>
  <c r="AL68" i="31"/>
  <c r="AK17" i="1"/>
  <c r="AK18" i="1"/>
  <c r="AK63" i="31"/>
  <c r="AI57" i="30"/>
  <c r="AI58" i="30"/>
  <c r="AJ51" i="1"/>
  <c r="AJ59" i="31"/>
  <c r="AM44" i="1"/>
  <c r="AM43" i="1"/>
  <c r="AJ45" i="1"/>
  <c r="G9" i="29"/>
  <c r="AN40" i="36"/>
  <c r="AJ59" i="30"/>
  <c r="AL63" i="1"/>
  <c r="AK29" i="1"/>
  <c r="AK28" i="1"/>
  <c r="AN18" i="31"/>
  <c r="AL44" i="1"/>
  <c r="AK54" i="31"/>
  <c r="E12" i="29"/>
  <c r="F20" i="30"/>
  <c r="I31" i="29"/>
  <c r="AL59" i="19"/>
  <c r="AL60" i="39"/>
  <c r="AN49" i="22"/>
  <c r="I32" i="31"/>
  <c r="AK69" i="30"/>
  <c r="AK68" i="30"/>
  <c r="AK45" i="30"/>
  <c r="AJ29" i="1"/>
  <c r="AJ28" i="1"/>
  <c r="AK62" i="42"/>
  <c r="AL45" i="33"/>
  <c r="AL62" i="23"/>
  <c r="AO62" i="37"/>
  <c r="AL56" i="24"/>
  <c r="AJ66" i="1"/>
  <c r="AL65" i="1"/>
  <c r="G26" i="31"/>
  <c r="G28" i="31"/>
  <c r="AJ61" i="1"/>
  <c r="AL8" i="1"/>
  <c r="H5" i="1"/>
  <c r="AL41" i="31"/>
  <c r="AM54" i="1"/>
  <c r="F19" i="29"/>
  <c r="AN43" i="19"/>
  <c r="AL66" i="29"/>
  <c r="E20" i="30"/>
  <c r="AN61" i="35"/>
  <c r="AJ8" i="29"/>
  <c r="AK41" i="29"/>
  <c r="AK62" i="29"/>
  <c r="AM67" i="35"/>
  <c r="AK61" i="42"/>
  <c r="AO62" i="42"/>
  <c r="AL64" i="32"/>
  <c r="AK14" i="42"/>
  <c r="AK43" i="41"/>
  <c r="AN9" i="23"/>
  <c r="AL35" i="32"/>
  <c r="I24" i="37"/>
  <c r="AN24" i="22"/>
  <c r="AL59" i="38"/>
  <c r="AL47" i="23"/>
  <c r="AL35" i="41"/>
  <c r="H22" i="21"/>
  <c r="AL14" i="36"/>
  <c r="AN50" i="44"/>
  <c r="AL66" i="1"/>
  <c r="AI63" i="1"/>
  <c r="AJ50" i="1"/>
  <c r="AI61" i="1"/>
  <c r="AN31" i="31"/>
  <c r="AN32" i="31"/>
  <c r="H27" i="33"/>
  <c r="AM29" i="33"/>
  <c r="AL42" i="29"/>
  <c r="F36" i="30"/>
  <c r="AK21" i="20"/>
  <c r="AI59" i="29"/>
  <c r="AK65" i="32"/>
  <c r="AL65" i="24"/>
  <c r="AK67" i="35"/>
  <c r="AO59" i="24"/>
  <c r="AN63" i="38"/>
  <c r="AM65" i="42"/>
  <c r="AO62" i="33"/>
  <c r="AM66" i="34"/>
  <c r="AN17" i="35"/>
  <c r="AL39" i="42"/>
  <c r="AK46" i="35"/>
  <c r="AN64" i="23"/>
  <c r="AL67" i="23"/>
  <c r="AI10" i="1"/>
  <c r="AI11" i="1"/>
  <c r="AI36" i="1"/>
  <c r="AI42" i="30"/>
  <c r="AJ53" i="1"/>
  <c r="AJ54" i="1"/>
  <c r="E23" i="29"/>
  <c r="H32" i="29"/>
  <c r="F34" i="29"/>
  <c r="AM34" i="29"/>
  <c r="AI46" i="29"/>
  <c r="AK11" i="19"/>
  <c r="E32" i="31"/>
  <c r="H32" i="30"/>
  <c r="AN60" i="23"/>
  <c r="AL43" i="23"/>
  <c r="G8" i="29"/>
  <c r="AM59" i="29"/>
  <c r="H8" i="29"/>
  <c r="AM65" i="41"/>
  <c r="AM65" i="40"/>
  <c r="AN67" i="23"/>
  <c r="AM61" i="24"/>
  <c r="AN16" i="35"/>
  <c r="AM25" i="20"/>
  <c r="AK61" i="24"/>
  <c r="AL45" i="39"/>
  <c r="AL12" i="1"/>
  <c r="AL13" i="1"/>
  <c r="AK21" i="1"/>
  <c r="G26" i="1"/>
  <c r="AM16" i="22"/>
  <c r="H13" i="22"/>
  <c r="AM32" i="31"/>
  <c r="AM46" i="31"/>
  <c r="AJ39" i="1"/>
  <c r="AJ38" i="1"/>
  <c r="AL54" i="1"/>
  <c r="AL42" i="1"/>
  <c r="G8" i="31"/>
  <c r="G10" i="31"/>
  <c r="I8" i="29"/>
  <c r="AL59" i="29"/>
  <c r="AJ65" i="29"/>
  <c r="AM60" i="32"/>
  <c r="AM65" i="24"/>
  <c r="AM62" i="39"/>
  <c r="AO67" i="40"/>
  <c r="AL63" i="42"/>
  <c r="AL60" i="33"/>
  <c r="AK57" i="19"/>
  <c r="H16" i="35"/>
  <c r="AM40" i="35"/>
  <c r="AK19" i="21"/>
  <c r="AM36" i="41"/>
  <c r="AK26" i="1"/>
  <c r="AK27" i="1"/>
  <c r="AN66" i="31"/>
  <c r="AL59" i="31"/>
  <c r="AN67" i="31"/>
  <c r="AO13" i="38"/>
  <c r="J11" i="38"/>
  <c r="G26" i="30"/>
  <c r="G28" i="30"/>
  <c r="AK57" i="31"/>
  <c r="AN42" i="23"/>
  <c r="AK46" i="29"/>
  <c r="G21" i="30"/>
  <c r="E33" i="30"/>
  <c r="H34" i="30"/>
  <c r="G30" i="19"/>
  <c r="AN59" i="44"/>
  <c r="AL36" i="29"/>
  <c r="AL11" i="29"/>
  <c r="AN56" i="42"/>
  <c r="AK59" i="29"/>
  <c r="AM65" i="23"/>
  <c r="AN62" i="34"/>
  <c r="AM65" i="32"/>
  <c r="AM59" i="32"/>
  <c r="AM65" i="37"/>
  <c r="AN63" i="33"/>
  <c r="AL66" i="34"/>
  <c r="AO52" i="22"/>
  <c r="AK51" i="37"/>
  <c r="AM15" i="22"/>
  <c r="I28" i="30"/>
  <c r="AL66" i="31"/>
  <c r="AK13" i="29"/>
  <c r="AI41" i="1"/>
  <c r="AM58" i="44"/>
  <c r="AM59" i="44"/>
  <c r="AM31" i="20"/>
  <c r="H28" i="20"/>
  <c r="G12" i="33"/>
  <c r="AL15" i="33"/>
  <c r="AL27" i="19"/>
  <c r="AO30" i="19"/>
  <c r="AO58" i="44"/>
  <c r="I25" i="42"/>
  <c r="AN46" i="33"/>
  <c r="AM64" i="24"/>
  <c r="F26" i="38"/>
  <c r="AK28" i="38"/>
  <c r="H20" i="37"/>
  <c r="AM23" i="37"/>
  <c r="G26" i="36"/>
  <c r="H28" i="42"/>
  <c r="AM30" i="42"/>
  <c r="I23" i="24"/>
  <c r="AN25" i="24"/>
  <c r="AN26" i="24"/>
  <c r="I12" i="33"/>
  <c r="AN15" i="33"/>
  <c r="AN14" i="33"/>
  <c r="AM27" i="39"/>
  <c r="H24" i="39"/>
  <c r="H26" i="39"/>
  <c r="AM28" i="39"/>
  <c r="AM29" i="39"/>
  <c r="AO23" i="24"/>
  <c r="J20" i="24"/>
  <c r="H27" i="37"/>
  <c r="AM29" i="37"/>
  <c r="AN27" i="22"/>
  <c r="AN28" i="22"/>
  <c r="AM21" i="32"/>
  <c r="H18" i="32"/>
  <c r="AM20" i="32"/>
  <c r="AK26" i="24"/>
  <c r="F23" i="24"/>
  <c r="AK25" i="24"/>
  <c r="J15" i="39"/>
  <c r="AO18" i="39"/>
  <c r="AO17" i="39"/>
  <c r="J31" i="20"/>
  <c r="AO34" i="20"/>
  <c r="AK9" i="37"/>
  <c r="F6" i="37"/>
  <c r="AN50" i="34"/>
  <c r="AN49" i="34"/>
  <c r="G35" i="44"/>
  <c r="AL37" i="44"/>
  <c r="AL38" i="44"/>
  <c r="I26" i="37"/>
  <c r="AN29" i="37"/>
  <c r="AN63" i="41"/>
  <c r="AN46" i="38"/>
  <c r="AN53" i="19"/>
  <c r="AL14" i="42"/>
  <c r="AL61" i="42"/>
  <c r="AL63" i="32"/>
  <c r="AK56" i="42"/>
  <c r="AK55" i="42"/>
  <c r="I22" i="20"/>
  <c r="F9" i="42"/>
  <c r="AK11" i="42"/>
  <c r="AK32" i="33"/>
  <c r="F29" i="33"/>
  <c r="AN39" i="39"/>
  <c r="AN40" i="39"/>
  <c r="F11" i="24"/>
  <c r="AK13" i="24"/>
  <c r="AK14" i="24"/>
  <c r="AK15" i="35"/>
  <c r="F12" i="35"/>
  <c r="AM14" i="39"/>
  <c r="H11" i="39"/>
  <c r="AM13" i="39"/>
  <c r="AK32" i="24"/>
  <c r="AK31" i="24"/>
  <c r="AN53" i="42"/>
  <c r="J15" i="32"/>
  <c r="AO18" i="32"/>
  <c r="AL31" i="20"/>
  <c r="G28" i="20"/>
  <c r="AN33" i="37"/>
  <c r="I30" i="37"/>
  <c r="H22" i="35"/>
  <c r="AM24" i="35"/>
  <c r="J17" i="32"/>
  <c r="AO19" i="32"/>
  <c r="H28" i="39"/>
  <c r="AM31" i="39"/>
  <c r="AL50" i="39"/>
  <c r="AL49" i="39"/>
  <c r="AO24" i="35"/>
  <c r="J21" i="35"/>
  <c r="AN24" i="32"/>
  <c r="I21" i="32"/>
  <c r="AO56" i="34"/>
  <c r="AN58" i="41"/>
  <c r="AN59" i="41"/>
  <c r="AM68" i="41"/>
  <c r="AM67" i="41"/>
  <c r="AL38" i="20"/>
  <c r="AL37" i="20"/>
  <c r="AO63" i="36"/>
  <c r="AO62" i="36"/>
  <c r="J19" i="44"/>
  <c r="AO21" i="44"/>
  <c r="AO22" i="44"/>
  <c r="F20" i="22"/>
  <c r="H24" i="21"/>
  <c r="AM27" i="21"/>
  <c r="AO18" i="36"/>
  <c r="J15" i="36"/>
  <c r="AO12" i="34"/>
  <c r="J9" i="34"/>
  <c r="AM39" i="39"/>
  <c r="I11" i="36"/>
  <c r="AN14" i="36"/>
  <c r="G19" i="24"/>
  <c r="AL22" i="24"/>
  <c r="AL41" i="32"/>
  <c r="AO58" i="33"/>
  <c r="AO57" i="33"/>
  <c r="H18" i="22"/>
  <c r="AM21" i="22"/>
  <c r="AM18" i="33"/>
  <c r="H15" i="33"/>
  <c r="AK19" i="41"/>
  <c r="F16" i="41"/>
  <c r="AM14" i="36"/>
  <c r="H11" i="36"/>
  <c r="J13" i="20"/>
  <c r="AO16" i="20"/>
  <c r="AO15" i="20"/>
  <c r="H26" i="24"/>
  <c r="AK59" i="32"/>
  <c r="AK58" i="32"/>
  <c r="J35" i="22"/>
  <c r="AO38" i="22"/>
  <c r="AN51" i="35"/>
  <c r="AN52" i="35"/>
  <c r="J23" i="20"/>
  <c r="AO26" i="20"/>
  <c r="AM21" i="33"/>
  <c r="H18" i="33"/>
  <c r="AO10" i="24"/>
  <c r="J7" i="24"/>
  <c r="AO9" i="24"/>
  <c r="AL38" i="40"/>
  <c r="AL39" i="40"/>
  <c r="G36" i="40"/>
  <c r="AK25" i="23"/>
  <c r="F22" i="23"/>
  <c r="AK24" i="23"/>
  <c r="I31" i="34"/>
  <c r="AN33" i="34"/>
  <c r="AM39" i="36"/>
  <c r="H36" i="36"/>
  <c r="AK12" i="24"/>
  <c r="F9" i="24"/>
  <c r="AK11" i="24"/>
  <c r="H6" i="42"/>
  <c r="AM9" i="42"/>
  <c r="AL30" i="34"/>
  <c r="G27" i="34"/>
  <c r="F21" i="33"/>
  <c r="AK24" i="33"/>
  <c r="H26" i="19"/>
  <c r="AM29" i="19"/>
  <c r="H19" i="24"/>
  <c r="AM22" i="24"/>
  <c r="AM60" i="38"/>
  <c r="AM14" i="37"/>
  <c r="AK46" i="20"/>
  <c r="AO59" i="44"/>
  <c r="AN41" i="40"/>
  <c r="AO10" i="21"/>
  <c r="AL24" i="24"/>
  <c r="I8" i="42"/>
  <c r="AN11" i="42"/>
  <c r="AK52" i="22"/>
  <c r="AK51" i="22"/>
  <c r="G15" i="33"/>
  <c r="AL18" i="33"/>
  <c r="AL10" i="23"/>
  <c r="AL9" i="23"/>
  <c r="G7" i="23"/>
  <c r="I29" i="41"/>
  <c r="AN32" i="41"/>
  <c r="AN15" i="19"/>
  <c r="AN14" i="19"/>
  <c r="I12" i="19"/>
  <c r="J30" i="33"/>
  <c r="AO56" i="21"/>
  <c r="AO55" i="21"/>
  <c r="AL32" i="38"/>
  <c r="G29" i="38"/>
  <c r="G36" i="36"/>
  <c r="AL38" i="36"/>
  <c r="I8" i="20"/>
  <c r="AN10" i="20"/>
  <c r="AO27" i="38"/>
  <c r="J24" i="38"/>
  <c r="AL19" i="40"/>
  <c r="G17" i="40"/>
  <c r="AL20" i="40"/>
  <c r="AN18" i="37"/>
  <c r="I15" i="37"/>
  <c r="F8" i="20"/>
  <c r="AK10" i="20"/>
  <c r="AK54" i="44"/>
  <c r="AN37" i="40"/>
  <c r="AM65" i="20"/>
  <c r="AL66" i="38"/>
  <c r="F32" i="33"/>
  <c r="AK35" i="33"/>
  <c r="AK57" i="20"/>
  <c r="AK56" i="20"/>
  <c r="AK34" i="22"/>
  <c r="F31" i="22"/>
  <c r="AK33" i="22"/>
  <c r="AM11" i="44"/>
  <c r="H8" i="44"/>
  <c r="H15" i="42"/>
  <c r="AM18" i="42"/>
  <c r="AO13" i="36"/>
  <c r="J10" i="36"/>
  <c r="I13" i="34"/>
  <c r="AN16" i="34"/>
  <c r="I31" i="35"/>
  <c r="AN33" i="35"/>
  <c r="AN34" i="35"/>
  <c r="AM38" i="42"/>
  <c r="H9" i="37"/>
  <c r="AM11" i="37"/>
  <c r="I36" i="36"/>
  <c r="AN39" i="36"/>
  <c r="AK17" i="19"/>
  <c r="AN53" i="33"/>
  <c r="AO27" i="37"/>
  <c r="AM68" i="42"/>
  <c r="AM67" i="42"/>
  <c r="AM63" i="39"/>
  <c r="AM59" i="40"/>
  <c r="AM58" i="40"/>
  <c r="AL41" i="42"/>
  <c r="AL42" i="42"/>
  <c r="AM19" i="20"/>
  <c r="H17" i="20"/>
  <c r="AM20" i="20"/>
  <c r="H33" i="33"/>
  <c r="AM35" i="33"/>
  <c r="AM36" i="33"/>
  <c r="AO36" i="37"/>
  <c r="J34" i="37"/>
  <c r="AO37" i="42"/>
  <c r="AO38" i="42"/>
  <c r="H26" i="36"/>
  <c r="AM29" i="36"/>
  <c r="AN16" i="40"/>
  <c r="I14" i="40"/>
  <c r="AN17" i="40"/>
  <c r="I14" i="33"/>
  <c r="AN16" i="33"/>
  <c r="AN17" i="33"/>
  <c r="AN66" i="33"/>
  <c r="AN67" i="33"/>
  <c r="AL23" i="37"/>
  <c r="G20" i="37"/>
  <c r="AK58" i="38"/>
  <c r="AK59" i="38"/>
  <c r="AL18" i="36"/>
  <c r="AL17" i="36"/>
  <c r="G15" i="36"/>
  <c r="AO56" i="39"/>
  <c r="AO57" i="39"/>
  <c r="J25" i="40"/>
  <c r="AN10" i="24"/>
  <c r="I7" i="24"/>
  <c r="AN9" i="24"/>
  <c r="AO50" i="42"/>
  <c r="AO49" i="42"/>
  <c r="AK18" i="41"/>
  <c r="AN35" i="41"/>
  <c r="I32" i="41"/>
  <c r="H35" i="32"/>
  <c r="AM38" i="32"/>
  <c r="AL58" i="38"/>
  <c r="I32" i="33"/>
  <c r="AN35" i="33"/>
  <c r="AN34" i="33"/>
  <c r="AN17" i="44"/>
  <c r="AN18" i="44"/>
  <c r="AK46" i="36"/>
  <c r="AK45" i="36"/>
  <c r="AM54" i="21"/>
  <c r="AM53" i="21"/>
  <c r="G21" i="24"/>
  <c r="AL23" i="24"/>
  <c r="AK45" i="23"/>
  <c r="AM39" i="35"/>
  <c r="G22" i="24"/>
  <c r="AL12" i="33"/>
  <c r="AK60" i="22"/>
  <c r="J12" i="23"/>
  <c r="AO14" i="23"/>
  <c r="AM56" i="22"/>
  <c r="AM55" i="22"/>
  <c r="AK49" i="37"/>
  <c r="AK48" i="37"/>
  <c r="I17" i="20"/>
  <c r="AN19" i="20"/>
  <c r="AM14" i="19"/>
  <c r="AL58" i="21"/>
  <c r="J11" i="42"/>
  <c r="AO14" i="42"/>
  <c r="I34" i="22"/>
  <c r="AN36" i="22"/>
  <c r="G16" i="37"/>
  <c r="AL19" i="37"/>
  <c r="AO30" i="36"/>
  <c r="AO31" i="36"/>
  <c r="AN22" i="38"/>
  <c r="I19" i="38"/>
  <c r="AN21" i="38"/>
  <c r="AN13" i="34"/>
  <c r="I10" i="34"/>
  <c r="AN12" i="34"/>
  <c r="AM31" i="42"/>
  <c r="AL48" i="33"/>
  <c r="AL49" i="33"/>
  <c r="AN21" i="40"/>
  <c r="I19" i="40"/>
  <c r="H22" i="33"/>
  <c r="AM24" i="33"/>
  <c r="J14" i="33"/>
  <c r="AO17" i="33"/>
  <c r="I22" i="35"/>
  <c r="AN25" i="35"/>
  <c r="AN24" i="35"/>
  <c r="G11" i="36"/>
  <c r="AL13" i="36"/>
  <c r="AO19" i="39"/>
  <c r="J16" i="39"/>
  <c r="F31" i="34"/>
  <c r="AK34" i="34"/>
  <c r="AK33" i="34"/>
  <c r="H24" i="37"/>
  <c r="AM27" i="37"/>
  <c r="I13" i="39"/>
  <c r="AN15" i="39"/>
  <c r="F19" i="38"/>
  <c r="AK21" i="38"/>
  <c r="AK38" i="42"/>
  <c r="AK37" i="42"/>
  <c r="AN27" i="42"/>
  <c r="AO11" i="23"/>
  <c r="AM43" i="22"/>
  <c r="AM42" i="22"/>
  <c r="AN25" i="23"/>
  <c r="AM37" i="32"/>
  <c r="J13" i="24"/>
  <c r="AO15" i="24"/>
  <c r="AO16" i="24"/>
  <c r="AN46" i="41"/>
  <c r="AN45" i="41"/>
  <c r="F21" i="22"/>
  <c r="AK24" i="22"/>
  <c r="AL36" i="22"/>
  <c r="I18" i="39"/>
  <c r="AN20" i="39"/>
  <c r="AN21" i="39"/>
  <c r="I11" i="42"/>
  <c r="AN14" i="42"/>
  <c r="H30" i="21"/>
  <c r="AM32" i="21"/>
  <c r="AM33" i="21"/>
  <c r="AN24" i="23"/>
  <c r="I21" i="23"/>
  <c r="J25" i="39"/>
  <c r="AO28" i="39"/>
  <c r="AO27" i="39"/>
  <c r="AO11" i="34"/>
  <c r="AN23" i="41"/>
  <c r="I21" i="41"/>
  <c r="AK21" i="40"/>
  <c r="AK20" i="40"/>
  <c r="J25" i="44"/>
  <c r="AO28" i="44"/>
  <c r="G8" i="23"/>
  <c r="AL11" i="23"/>
  <c r="AN52" i="37"/>
  <c r="AO25" i="23"/>
  <c r="AO24" i="23"/>
  <c r="J22" i="23"/>
  <c r="AL26" i="34"/>
  <c r="AN32" i="33"/>
  <c r="I30" i="33"/>
  <c r="AN33" i="33"/>
  <c r="AL52" i="23"/>
  <c r="AK49" i="36"/>
  <c r="AL33" i="19"/>
  <c r="AK52" i="19"/>
  <c r="AO64" i="22"/>
  <c r="AM61" i="20"/>
  <c r="AK38" i="34"/>
  <c r="AK39" i="34"/>
  <c r="AK40" i="38"/>
  <c r="AL26" i="37"/>
  <c r="J29" i="40"/>
  <c r="AO32" i="40"/>
  <c r="AO31" i="40"/>
  <c r="AK30" i="32"/>
  <c r="AK31" i="32"/>
  <c r="F28" i="32"/>
  <c r="H28" i="36"/>
  <c r="AM31" i="36"/>
  <c r="H11" i="22"/>
  <c r="AM14" i="22"/>
  <c r="G17" i="21"/>
  <c r="AL19" i="21"/>
  <c r="AO38" i="39"/>
  <c r="J35" i="39"/>
  <c r="AO37" i="39"/>
  <c r="F16" i="38"/>
  <c r="AK18" i="38"/>
  <c r="AO37" i="40"/>
  <c r="J35" i="40"/>
  <c r="AO38" i="40"/>
  <c r="G32" i="34"/>
  <c r="AL35" i="34"/>
  <c r="I9" i="44"/>
  <c r="AN11" i="44"/>
  <c r="AN20" i="37"/>
  <c r="J31" i="33"/>
  <c r="AO34" i="33"/>
  <c r="AK49" i="34"/>
  <c r="J19" i="24"/>
  <c r="AO22" i="24"/>
  <c r="AO21" i="24"/>
  <c r="AM62" i="40"/>
  <c r="AM61" i="40"/>
  <c r="F30" i="40"/>
  <c r="AK32" i="40"/>
  <c r="AL23" i="36"/>
  <c r="AL22" i="36"/>
  <c r="G20" i="36"/>
  <c r="G31" i="23"/>
  <c r="AL34" i="23"/>
  <c r="G15" i="42"/>
  <c r="AL18" i="42"/>
  <c r="F31" i="35"/>
  <c r="AK33" i="35"/>
  <c r="AK34" i="35"/>
  <c r="AM66" i="33"/>
  <c r="AM28" i="19"/>
  <c r="AM11" i="19"/>
  <c r="AM10" i="19"/>
  <c r="AN49" i="20"/>
  <c r="AK53" i="36"/>
  <c r="H6" i="44"/>
  <c r="AM9" i="44"/>
  <c r="AL50" i="44"/>
  <c r="AK43" i="40"/>
  <c r="I32" i="32"/>
  <c r="AN34" i="32"/>
  <c r="AN35" i="32"/>
  <c r="J17" i="21"/>
  <c r="AO20" i="21"/>
  <c r="AO19" i="21"/>
  <c r="H12" i="20"/>
  <c r="AM14" i="20"/>
  <c r="AL19" i="33"/>
  <c r="G17" i="33"/>
  <c r="AN30" i="41"/>
  <c r="I27" i="41"/>
  <c r="AN29" i="41"/>
  <c r="AN29" i="42"/>
  <c r="AN30" i="42"/>
  <c r="I27" i="42"/>
  <c r="AO22" i="42"/>
  <c r="AO21" i="42"/>
  <c r="J19" i="42"/>
  <c r="AM17" i="24"/>
  <c r="H14" i="24"/>
  <c r="AN58" i="42"/>
  <c r="AN59" i="42"/>
  <c r="AK56" i="34"/>
  <c r="AM68" i="33"/>
  <c r="AM67" i="33"/>
  <c r="J10" i="42"/>
  <c r="AO12" i="42"/>
  <c r="H23" i="42"/>
  <c r="AM26" i="42"/>
  <c r="AO43" i="36"/>
  <c r="AO42" i="36"/>
  <c r="G12" i="41"/>
  <c r="AL15" i="41"/>
  <c r="AK49" i="40"/>
  <c r="AK48" i="40"/>
  <c r="AM13" i="36"/>
  <c r="AL29" i="34"/>
  <c r="G25" i="19"/>
  <c r="AM61" i="44"/>
  <c r="AO60" i="39"/>
  <c r="AO59" i="39"/>
  <c r="F31" i="42"/>
  <c r="AK33" i="42"/>
  <c r="AK34" i="42"/>
  <c r="F26" i="22"/>
  <c r="AK29" i="22"/>
  <c r="F17" i="42"/>
  <c r="AK20" i="42"/>
  <c r="AL10" i="24"/>
  <c r="AL11" i="24"/>
  <c r="AL39" i="34"/>
  <c r="AL40" i="34"/>
  <c r="AL14" i="23"/>
  <c r="G12" i="23"/>
  <c r="AN21" i="35"/>
  <c r="I18" i="35"/>
  <c r="AN20" i="35"/>
  <c r="J16" i="24"/>
  <c r="AO19" i="24"/>
  <c r="AN60" i="39"/>
  <c r="AK10" i="23"/>
  <c r="F8" i="23"/>
  <c r="AK11" i="23"/>
  <c r="I28" i="36"/>
  <c r="AN30" i="36"/>
  <c r="AM15" i="35"/>
  <c r="H12" i="35"/>
  <c r="AM14" i="35"/>
  <c r="J26" i="21"/>
  <c r="AO29" i="21"/>
  <c r="AK43" i="34"/>
  <c r="AK44" i="34"/>
  <c r="H27" i="41"/>
  <c r="AM29" i="41"/>
  <c r="AM60" i="22"/>
  <c r="AK64" i="37"/>
  <c r="AK52" i="36"/>
  <c r="AO62" i="23"/>
  <c r="AL45" i="42"/>
  <c r="AO58" i="20"/>
  <c r="AO63" i="24"/>
  <c r="AL40" i="38"/>
  <c r="J29" i="33"/>
  <c r="AO32" i="33"/>
  <c r="AM14" i="21"/>
  <c r="H12" i="21"/>
  <c r="AM15" i="21"/>
  <c r="AO14" i="22"/>
  <c r="J11" i="22"/>
  <c r="G35" i="32"/>
  <c r="AL38" i="32"/>
  <c r="AO14" i="36"/>
  <c r="J11" i="36"/>
  <c r="AO51" i="24"/>
  <c r="AL14" i="35"/>
  <c r="AL15" i="35"/>
  <c r="AN29" i="21"/>
  <c r="I26" i="21"/>
  <c r="AL19" i="38"/>
  <c r="F30" i="32"/>
  <c r="I17" i="33"/>
  <c r="AN19" i="33"/>
  <c r="AN23" i="24"/>
  <c r="I21" i="24"/>
  <c r="AM51" i="36"/>
  <c r="AM50" i="36"/>
  <c r="AN65" i="23"/>
  <c r="AM67" i="21"/>
  <c r="AO65" i="40"/>
  <c r="AM62" i="42"/>
  <c r="AN63" i="34"/>
  <c r="AL62" i="40"/>
  <c r="AL63" i="44"/>
  <c r="AO64" i="20"/>
  <c r="AO63" i="44"/>
  <c r="AO21" i="22"/>
  <c r="AM18" i="23"/>
  <c r="AK48" i="24"/>
  <c r="H9" i="33"/>
  <c r="AM12" i="33"/>
  <c r="I10" i="36"/>
  <c r="AN13" i="36"/>
  <c r="AK14" i="22"/>
  <c r="F11" i="22"/>
  <c r="H31" i="21"/>
  <c r="AM34" i="21"/>
  <c r="F11" i="36"/>
  <c r="AK14" i="36"/>
  <c r="AK50" i="42"/>
  <c r="AO14" i="35"/>
  <c r="AO15" i="35"/>
  <c r="H10" i="34"/>
  <c r="AM12" i="34"/>
  <c r="J21" i="24"/>
  <c r="AO24" i="24"/>
  <c r="F29" i="38"/>
  <c r="AK32" i="38"/>
  <c r="AN64" i="37"/>
  <c r="AK67" i="22"/>
  <c r="AK65" i="34"/>
  <c r="AN66" i="22"/>
  <c r="AN28" i="23"/>
  <c r="AN65" i="20"/>
  <c r="AO58" i="41"/>
  <c r="AN62" i="22"/>
  <c r="AM54" i="19"/>
  <c r="AO33" i="36"/>
  <c r="AO42" i="24"/>
  <c r="J32" i="33"/>
  <c r="AO35" i="33"/>
  <c r="J20" i="33"/>
  <c r="AO23" i="33"/>
  <c r="F7" i="24"/>
  <c r="AK10" i="24"/>
  <c r="AL46" i="23"/>
  <c r="G30" i="21"/>
  <c r="AL33" i="21"/>
  <c r="AL32" i="21"/>
  <c r="J31" i="21"/>
  <c r="AO34" i="21"/>
  <c r="J17" i="20"/>
  <c r="AK41" i="21"/>
  <c r="AM26" i="39"/>
  <c r="AM25" i="39"/>
  <c r="H23" i="39"/>
  <c r="J18" i="37"/>
  <c r="AO20" i="37"/>
  <c r="J6" i="37"/>
  <c r="AO9" i="37"/>
  <c r="AM23" i="24"/>
  <c r="AM24" i="24"/>
  <c r="H21" i="24"/>
  <c r="J8" i="20"/>
  <c r="AO11" i="20"/>
  <c r="AO24" i="33"/>
  <c r="J22" i="33"/>
  <c r="AK59" i="40"/>
  <c r="AO61" i="39"/>
  <c r="AM59" i="20"/>
  <c r="AL65" i="20"/>
  <c r="AM58" i="20"/>
  <c r="AK60" i="36"/>
  <c r="AK52" i="23"/>
  <c r="AO53" i="41"/>
  <c r="AL49" i="36"/>
  <c r="AL59" i="21"/>
  <c r="AN31" i="38"/>
  <c r="AK54" i="33"/>
  <c r="I30" i="21"/>
  <c r="AN33" i="21"/>
  <c r="AL31" i="32"/>
  <c r="G28" i="32"/>
  <c r="AL31" i="36"/>
  <c r="G28" i="36"/>
  <c r="AO20" i="24"/>
  <c r="AL46" i="36"/>
  <c r="AK13" i="39"/>
  <c r="AK14" i="39"/>
  <c r="F11" i="39"/>
  <c r="AM32" i="24"/>
  <c r="AN54" i="37"/>
  <c r="AO54" i="33"/>
  <c r="J27" i="37"/>
  <c r="AO30" i="37"/>
  <c r="AM31" i="40"/>
  <c r="G31" i="33"/>
  <c r="AL33" i="33"/>
  <c r="G14" i="33"/>
  <c r="AL17" i="33"/>
  <c r="AL16" i="33"/>
  <c r="AL40" i="19"/>
  <c r="AN63" i="24"/>
  <c r="AK63" i="22"/>
  <c r="AO66" i="22"/>
  <c r="AN66" i="34"/>
  <c r="AL42" i="22"/>
  <c r="AO61" i="20"/>
  <c r="AO60" i="36"/>
  <c r="AO58" i="34"/>
  <c r="AM57" i="19"/>
  <c r="AM57" i="35"/>
  <c r="AM59" i="38"/>
  <c r="J30" i="41"/>
  <c r="AO33" i="41"/>
  <c r="AK9" i="35"/>
  <c r="F7" i="35"/>
  <c r="AM24" i="23"/>
  <c r="AM56" i="39"/>
  <c r="AL44" i="39"/>
  <c r="AK56" i="24"/>
  <c r="I34" i="35"/>
  <c r="AN37" i="35"/>
  <c r="AO31" i="35"/>
  <c r="AO32" i="35"/>
  <c r="J29" i="35"/>
  <c r="AM51" i="40"/>
  <c r="H31" i="33"/>
  <c r="AM33" i="33"/>
  <c r="AK17" i="33"/>
  <c r="F14" i="33"/>
  <c r="AO67" i="23"/>
  <c r="AM60" i="41"/>
  <c r="AO66" i="34"/>
  <c r="AK61" i="20"/>
  <c r="AM56" i="36"/>
  <c r="AN21" i="23"/>
  <c r="AK51" i="24"/>
  <c r="F17" i="23"/>
  <c r="AK20" i="23"/>
  <c r="G31" i="44"/>
  <c r="AL34" i="44"/>
  <c r="AL33" i="44"/>
  <c r="AO18" i="21"/>
  <c r="J15" i="21"/>
  <c r="J13" i="42"/>
  <c r="AO15" i="42"/>
  <c r="H29" i="35"/>
  <c r="AM32" i="35"/>
  <c r="H14" i="33"/>
  <c r="AM17" i="33"/>
  <c r="AL20" i="41"/>
  <c r="G17" i="41"/>
  <c r="AL62" i="34"/>
  <c r="AN63" i="21"/>
  <c r="AO57" i="21"/>
  <c r="AO43" i="38"/>
  <c r="AN51" i="33"/>
  <c r="F13" i="22"/>
  <c r="AK15" i="22"/>
  <c r="AK16" i="22"/>
  <c r="AO23" i="35"/>
  <c r="AO22" i="35"/>
  <c r="AM52" i="39"/>
  <c r="AM53" i="39"/>
  <c r="AO10" i="23"/>
  <c r="I19" i="36"/>
  <c r="AN22" i="36"/>
  <c r="AK51" i="35"/>
  <c r="G28" i="38"/>
  <c r="AL31" i="38"/>
  <c r="AN17" i="21"/>
  <c r="I14" i="21"/>
  <c r="F14" i="20"/>
  <c r="AK17" i="20"/>
  <c r="AN9" i="33"/>
  <c r="AN45" i="24"/>
  <c r="AM61" i="41"/>
  <c r="AK59" i="33"/>
  <c r="AL55" i="22"/>
  <c r="AN48" i="33"/>
  <c r="AN53" i="21"/>
  <c r="J8" i="19"/>
  <c r="AN66" i="21"/>
  <c r="AL59" i="24"/>
  <c r="AO67" i="21"/>
  <c r="AO14" i="33"/>
  <c r="AK67" i="39"/>
  <c r="AK66" i="40"/>
  <c r="AL60" i="35"/>
  <c r="AO61" i="37"/>
  <c r="AM64" i="35"/>
  <c r="AN60" i="20"/>
  <c r="AN67" i="41"/>
  <c r="AN65" i="36"/>
  <c r="AL51" i="23"/>
  <c r="AK34" i="33"/>
  <c r="AO48" i="32"/>
  <c r="AK36" i="21"/>
  <c r="F34" i="21"/>
  <c r="AO49" i="22"/>
  <c r="AN20" i="24"/>
  <c r="AO12" i="36"/>
  <c r="AM41" i="35"/>
  <c r="AO51" i="35"/>
  <c r="J28" i="38"/>
  <c r="AO31" i="38"/>
  <c r="F19" i="22"/>
  <c r="AK22" i="22"/>
  <c r="AN13" i="40"/>
  <c r="I10" i="40"/>
  <c r="F11" i="21"/>
  <c r="AK14" i="21"/>
  <c r="AO36" i="39"/>
  <c r="J34" i="39"/>
  <c r="AK17" i="35"/>
  <c r="F15" i="35"/>
  <c r="AK18" i="35"/>
  <c r="AL19" i="36"/>
  <c r="H9" i="20"/>
  <c r="AM12" i="20"/>
  <c r="AM25" i="35"/>
  <c r="H23" i="35"/>
  <c r="AM26" i="35"/>
  <c r="I13" i="42"/>
  <c r="AN15" i="42"/>
  <c r="AN16" i="42"/>
  <c r="AM56" i="19"/>
  <c r="AM9" i="23"/>
  <c r="AL60" i="20"/>
  <c r="AM60" i="23"/>
  <c r="AO66" i="44"/>
  <c r="AO52" i="41"/>
  <c r="AM58" i="33"/>
  <c r="AK48" i="22"/>
  <c r="AN47" i="20"/>
  <c r="AN64" i="21"/>
  <c r="AL35" i="23"/>
  <c r="G18" i="34"/>
  <c r="AK45" i="39"/>
  <c r="I24" i="42"/>
  <c r="AO63" i="38"/>
  <c r="AL61" i="41"/>
  <c r="AM63" i="19"/>
  <c r="AK63" i="39"/>
  <c r="AO60" i="35"/>
  <c r="AL61" i="34"/>
  <c r="AK63" i="35"/>
  <c r="AO64" i="35"/>
  <c r="AL62" i="33"/>
  <c r="AL65" i="36"/>
  <c r="AO51" i="23"/>
  <c r="AN21" i="37"/>
  <c r="AK28" i="40"/>
  <c r="AO42" i="32"/>
  <c r="AO45" i="41"/>
  <c r="AL27" i="37"/>
  <c r="G25" i="37"/>
  <c r="AO13" i="35"/>
  <c r="J10" i="35"/>
  <c r="AL31" i="35"/>
  <c r="F10" i="40"/>
  <c r="AK12" i="40"/>
  <c r="AK23" i="39"/>
  <c r="AK24" i="39"/>
  <c r="F21" i="39"/>
  <c r="AL16" i="44"/>
  <c r="AK27" i="34"/>
  <c r="F24" i="34"/>
  <c r="AM11" i="33"/>
  <c r="H28" i="35"/>
  <c r="AM31" i="35"/>
  <c r="AM30" i="35"/>
  <c r="G23" i="35"/>
  <c r="AL26" i="35"/>
  <c r="AM10" i="44"/>
  <c r="AK14" i="34"/>
  <c r="F11" i="34"/>
  <c r="F7" i="40"/>
  <c r="AK10" i="40"/>
  <c r="AO33" i="35"/>
  <c r="H7" i="33"/>
  <c r="AM10" i="33"/>
  <c r="AN67" i="39"/>
  <c r="AK13" i="23"/>
  <c r="F10" i="23"/>
  <c r="J20" i="20"/>
  <c r="AO22" i="20"/>
  <c r="AM25" i="22"/>
  <c r="AM24" i="22"/>
  <c r="H22" i="22"/>
  <c r="AO21" i="23"/>
  <c r="J19" i="23"/>
  <c r="AL17" i="35"/>
  <c r="G9" i="36"/>
  <c r="AL12" i="36"/>
  <c r="AL11" i="36"/>
  <c r="H8" i="24"/>
  <c r="AM11" i="24"/>
  <c r="AL11" i="21"/>
  <c r="G8" i="21"/>
  <c r="G11" i="39"/>
  <c r="AL14" i="39"/>
  <c r="AK27" i="24"/>
  <c r="F24" i="24"/>
  <c r="G8" i="33"/>
  <c r="AL11" i="33"/>
  <c r="AL36" i="39"/>
  <c r="AL37" i="39"/>
  <c r="F34" i="38"/>
  <c r="AK37" i="38"/>
  <c r="AK50" i="35"/>
  <c r="AN60" i="35"/>
  <c r="AN65" i="32"/>
  <c r="AL40" i="21"/>
  <c r="F20" i="33"/>
  <c r="AK23" i="33"/>
  <c r="AK22" i="33"/>
  <c r="AK10" i="22"/>
  <c r="F7" i="22"/>
  <c r="H27" i="39"/>
  <c r="AM30" i="39"/>
  <c r="I19" i="35"/>
  <c r="AN22" i="35"/>
  <c r="G15" i="34"/>
  <c r="AN59" i="35"/>
  <c r="AL29" i="24"/>
  <c r="AK19" i="34"/>
  <c r="AO55" i="41"/>
  <c r="AL64" i="33"/>
  <c r="AK67" i="42"/>
  <c r="AK67" i="20"/>
  <c r="AO63" i="41"/>
  <c r="AN60" i="24"/>
  <c r="AO60" i="33"/>
  <c r="AN62" i="33"/>
  <c r="AK33" i="21"/>
  <c r="AL15" i="42"/>
  <c r="AM65" i="36"/>
  <c r="AM43" i="23"/>
  <c r="AO45" i="21"/>
  <c r="AL65" i="32"/>
  <c r="H20" i="20"/>
  <c r="AM22" i="20"/>
  <c r="AL33" i="20"/>
  <c r="F22" i="22"/>
  <c r="AK25" i="22"/>
  <c r="H12" i="24"/>
  <c r="AM14" i="24"/>
  <c r="AN28" i="37"/>
  <c r="I25" i="37"/>
  <c r="AO13" i="21"/>
  <c r="J10" i="21"/>
  <c r="F23" i="36"/>
  <c r="AK25" i="36"/>
  <c r="AO34" i="38"/>
  <c r="AO35" i="38"/>
  <c r="J32" i="38"/>
  <c r="AN20" i="33"/>
  <c r="G16" i="22"/>
  <c r="AL18" i="22"/>
  <c r="AL41" i="24"/>
  <c r="AN31" i="41"/>
  <c r="I28" i="41"/>
  <c r="AN12" i="36"/>
  <c r="J8" i="33"/>
  <c r="AO11" i="33"/>
  <c r="AO25" i="35"/>
  <c r="J15" i="38"/>
  <c r="AO18" i="38"/>
  <c r="AK39" i="39"/>
  <c r="AN26" i="39"/>
  <c r="AM60" i="20"/>
  <c r="F21" i="38"/>
  <c r="AK24" i="38"/>
  <c r="G18" i="24"/>
  <c r="AL21" i="24"/>
  <c r="AK18" i="21"/>
  <c r="F16" i="21"/>
  <c r="G33" i="34"/>
  <c r="AL36" i="34"/>
  <c r="AM36" i="39"/>
  <c r="AM35" i="39"/>
  <c r="H33" i="39"/>
  <c r="G15" i="35"/>
  <c r="AL18" i="35"/>
  <c r="AO55" i="19"/>
  <c r="AN60" i="32"/>
  <c r="AN60" i="33"/>
  <c r="AN62" i="21"/>
  <c r="AN66" i="44"/>
  <c r="AL53" i="41"/>
  <c r="AM33" i="23"/>
  <c r="AM40" i="42"/>
  <c r="AM47" i="38"/>
  <c r="AO51" i="34"/>
  <c r="AL55" i="32"/>
  <c r="I26" i="23"/>
  <c r="AN42" i="44"/>
  <c r="AK36" i="19"/>
  <c r="AO13" i="20"/>
  <c r="AK35" i="36"/>
  <c r="AK60" i="24"/>
  <c r="AL67" i="42"/>
  <c r="AL60" i="38"/>
  <c r="AM67" i="39"/>
  <c r="AL61" i="23"/>
  <c r="AO60" i="34"/>
  <c r="AL61" i="37"/>
  <c r="AO63" i="20"/>
  <c r="AN62" i="23"/>
  <c r="J7" i="23"/>
  <c r="AM29" i="23"/>
  <c r="AM45" i="34"/>
  <c r="AN37" i="33"/>
  <c r="AK54" i="20"/>
  <c r="AL46" i="22"/>
  <c r="H23" i="32"/>
  <c r="F13" i="36"/>
  <c r="AK16" i="36"/>
  <c r="AK15" i="36"/>
  <c r="AM13" i="21"/>
  <c r="H10" i="21"/>
  <c r="AN20" i="20"/>
  <c r="AL49" i="34"/>
  <c r="AO35" i="37"/>
  <c r="AO34" i="37"/>
  <c r="J32" i="37"/>
  <c r="AN16" i="21"/>
  <c r="I13" i="21"/>
  <c r="AO10" i="33"/>
  <c r="J7" i="33"/>
  <c r="G12" i="35"/>
  <c r="I17" i="21"/>
  <c r="AN19" i="21"/>
  <c r="AN52" i="39"/>
  <c r="AM37" i="39"/>
  <c r="H34" i="39"/>
  <c r="H13" i="38"/>
  <c r="AM16" i="38"/>
  <c r="J9" i="24"/>
  <c r="AO12" i="24"/>
  <c r="H34" i="38"/>
  <c r="AM37" i="38"/>
  <c r="AO62" i="34"/>
  <c r="AM53" i="19"/>
  <c r="AN47" i="24"/>
  <c r="AL20" i="24"/>
  <c r="G17" i="24"/>
  <c r="H13" i="35"/>
  <c r="AM16" i="35"/>
  <c r="AO23" i="39"/>
  <c r="J20" i="39"/>
  <c r="AK66" i="36"/>
  <c r="AL49" i="23"/>
  <c r="AO49" i="19"/>
  <c r="AM51" i="23"/>
  <c r="AK9" i="42"/>
  <c r="AM61" i="32"/>
  <c r="AK61" i="39"/>
  <c r="AM67" i="37"/>
  <c r="AO63" i="35"/>
  <c r="AK61" i="37"/>
  <c r="AM15" i="23"/>
  <c r="AM17" i="42"/>
  <c r="AN46" i="42"/>
  <c r="AO22" i="33"/>
  <c r="AO67" i="36"/>
  <c r="AN62" i="20"/>
  <c r="AO25" i="20"/>
  <c r="I34" i="33"/>
  <c r="AO62" i="24"/>
  <c r="AO22" i="39"/>
  <c r="AL50" i="37"/>
  <c r="AM45" i="32"/>
  <c r="H29" i="20"/>
  <c r="AM32" i="20"/>
  <c r="H30" i="20"/>
  <c r="AM33" i="20"/>
  <c r="F10" i="21"/>
  <c r="AK13" i="21"/>
  <c r="J6" i="33"/>
  <c r="AO9" i="33"/>
  <c r="AO49" i="34"/>
  <c r="F16" i="36"/>
  <c r="AK19" i="36"/>
  <c r="AK18" i="36"/>
  <c r="AK50" i="37"/>
  <c r="AM9" i="24"/>
  <c r="H6" i="24"/>
  <c r="AL15" i="39"/>
  <c r="G12" i="39"/>
  <c r="F24" i="37"/>
  <c r="AK27" i="37"/>
  <c r="AK31" i="38"/>
  <c r="AK38" i="38"/>
  <c r="I9" i="24"/>
  <c r="AN11" i="24"/>
  <c r="AM15" i="40"/>
  <c r="H13" i="40"/>
  <c r="AL52" i="39"/>
  <c r="AN61" i="42"/>
  <c r="AN60" i="42"/>
  <c r="AL65" i="42"/>
  <c r="AL64" i="42"/>
  <c r="AL59" i="44"/>
  <c r="AL58" i="44"/>
  <c r="AO32" i="22"/>
  <c r="AO33" i="22"/>
  <c r="J30" i="22"/>
  <c r="AL34" i="40"/>
  <c r="G31" i="40"/>
  <c r="AK62" i="33"/>
  <c r="AK63" i="33"/>
  <c r="I13" i="23"/>
  <c r="AN16" i="23"/>
  <c r="F16" i="42"/>
  <c r="AK19" i="42"/>
  <c r="AK18" i="42"/>
  <c r="AK44" i="36"/>
  <c r="AK43" i="36"/>
  <c r="J35" i="36"/>
  <c r="AO37" i="36"/>
  <c r="AK29" i="44"/>
  <c r="F26" i="44"/>
  <c r="AM40" i="44"/>
  <c r="AM41" i="44"/>
  <c r="AK64" i="32"/>
  <c r="AK63" i="32"/>
  <c r="AK52" i="20"/>
  <c r="AK51" i="20"/>
  <c r="F28" i="23"/>
  <c r="AK30" i="23"/>
  <c r="AL34" i="22"/>
  <c r="G32" i="22"/>
  <c r="AK12" i="41"/>
  <c r="H14" i="42"/>
  <c r="AO59" i="42"/>
  <c r="AO58" i="42"/>
  <c r="AO65" i="21"/>
  <c r="AO64" i="21"/>
  <c r="AN67" i="40"/>
  <c r="AN66" i="40"/>
  <c r="J29" i="24"/>
  <c r="AO32" i="24"/>
  <c r="AN63" i="44"/>
  <c r="AN62" i="44"/>
  <c r="G11" i="34"/>
  <c r="AL14" i="34"/>
  <c r="F21" i="42"/>
  <c r="AK24" i="42"/>
  <c r="AL20" i="42"/>
  <c r="G17" i="42"/>
  <c r="AM59" i="35"/>
  <c r="AM58" i="35"/>
  <c r="AL35" i="33"/>
  <c r="G32" i="33"/>
  <c r="AL34" i="33"/>
  <c r="AM51" i="41"/>
  <c r="AM50" i="41"/>
  <c r="J25" i="36"/>
  <c r="AO28" i="36"/>
  <c r="AK38" i="36"/>
  <c r="AK37" i="36"/>
  <c r="F35" i="36"/>
  <c r="G32" i="42"/>
  <c r="AL35" i="42"/>
  <c r="AL34" i="42"/>
  <c r="G16" i="23"/>
  <c r="AL19" i="23"/>
  <c r="AL18" i="23"/>
  <c r="H33" i="36"/>
  <c r="AM35" i="36"/>
  <c r="AM36" i="36"/>
  <c r="AN66" i="36"/>
  <c r="AN67" i="36"/>
  <c r="AL22" i="37"/>
  <c r="AL21" i="37"/>
  <c r="AN54" i="23"/>
  <c r="AN53" i="23"/>
  <c r="H33" i="20"/>
  <c r="AM35" i="20"/>
  <c r="AM36" i="20"/>
  <c r="AM25" i="38"/>
  <c r="AM26" i="38"/>
  <c r="H23" i="38"/>
  <c r="H25" i="33"/>
  <c r="AM28" i="33"/>
  <c r="AO52" i="44"/>
  <c r="AO53" i="44"/>
  <c r="G22" i="19"/>
  <c r="AL24" i="19"/>
  <c r="AN66" i="23"/>
  <c r="G29" i="41"/>
  <c r="AL31" i="41"/>
  <c r="AL32" i="41"/>
  <c r="AL63" i="22"/>
  <c r="AL62" i="22"/>
  <c r="AN61" i="44"/>
  <c r="AN60" i="44"/>
  <c r="AK32" i="21"/>
  <c r="F29" i="21"/>
  <c r="AK31" i="21"/>
  <c r="AM61" i="36"/>
  <c r="I19" i="44"/>
  <c r="AN21" i="44"/>
  <c r="AN42" i="37"/>
  <c r="AN41" i="37"/>
  <c r="AO35" i="32"/>
  <c r="J33" i="32"/>
  <c r="AM47" i="42"/>
  <c r="AM48" i="42"/>
  <c r="F25" i="22"/>
  <c r="AK28" i="22"/>
  <c r="AK27" i="22"/>
  <c r="AM61" i="34"/>
  <c r="AM60" i="34"/>
  <c r="AO68" i="41"/>
  <c r="AO67" i="41"/>
  <c r="AN36" i="35"/>
  <c r="I33" i="35"/>
  <c r="AN35" i="35"/>
  <c r="AM25" i="23"/>
  <c r="AN16" i="36"/>
  <c r="AN15" i="36"/>
  <c r="I13" i="36"/>
  <c r="AN64" i="20"/>
  <c r="AK15" i="34"/>
  <c r="AK16" i="34"/>
  <c r="F13" i="34"/>
  <c r="AN37" i="38"/>
  <c r="I34" i="38"/>
  <c r="J34" i="33"/>
  <c r="AO37" i="33"/>
  <c r="AO36" i="33"/>
  <c r="AO27" i="21"/>
  <c r="J24" i="21"/>
  <c r="AM10" i="34"/>
  <c r="H8" i="34"/>
  <c r="AM11" i="34"/>
  <c r="G19" i="37"/>
  <c r="AM63" i="44"/>
  <c r="AM64" i="44"/>
  <c r="AL62" i="44"/>
  <c r="AL61" i="44"/>
  <c r="AO56" i="42"/>
  <c r="AO55" i="42"/>
  <c r="J9" i="35"/>
  <c r="AO12" i="35"/>
  <c r="AO11" i="35"/>
  <c r="AK64" i="42"/>
  <c r="AK63" i="42"/>
  <c r="F12" i="44"/>
  <c r="AK14" i="44"/>
  <c r="J25" i="22"/>
  <c r="AO28" i="22"/>
  <c r="AK27" i="21"/>
  <c r="F24" i="21"/>
  <c r="AO63" i="19"/>
  <c r="AN64" i="36"/>
  <c r="AK59" i="24"/>
  <c r="AL63" i="38"/>
  <c r="AL62" i="38"/>
  <c r="AO64" i="40"/>
  <c r="AO63" i="40"/>
  <c r="AK60" i="42"/>
  <c r="AK59" i="42"/>
  <c r="H14" i="19"/>
  <c r="AM17" i="19"/>
  <c r="AL64" i="21"/>
  <c r="AL63" i="21"/>
  <c r="AK48" i="34"/>
  <c r="AK47" i="34"/>
  <c r="F25" i="32"/>
  <c r="AK27" i="32"/>
  <c r="AM60" i="36"/>
  <c r="AM41" i="34"/>
  <c r="AM40" i="34"/>
  <c r="I16" i="23"/>
  <c r="AN18" i="23"/>
  <c r="AO68" i="38"/>
  <c r="AO67" i="38"/>
  <c r="AO47" i="36"/>
  <c r="AO48" i="36"/>
  <c r="G13" i="24"/>
  <c r="AL16" i="24"/>
  <c r="AM56" i="38"/>
  <c r="AM55" i="38"/>
  <c r="F34" i="33"/>
  <c r="AK37" i="33"/>
  <c r="AK36" i="33"/>
  <c r="I12" i="23"/>
  <c r="AN15" i="23"/>
  <c r="AN67" i="24"/>
  <c r="AN66" i="24"/>
  <c r="AL20" i="44"/>
  <c r="G17" i="44"/>
  <c r="AL19" i="44"/>
  <c r="AM60" i="42"/>
  <c r="AM59" i="42"/>
  <c r="AK58" i="20"/>
  <c r="AK59" i="20"/>
  <c r="AN64" i="42"/>
  <c r="AN63" i="42"/>
  <c r="AN31" i="42"/>
  <c r="I29" i="42"/>
  <c r="AK24" i="40"/>
  <c r="F21" i="40"/>
  <c r="AO66" i="38"/>
  <c r="AO65" i="38"/>
  <c r="J35" i="35"/>
  <c r="AO37" i="35"/>
  <c r="AO38" i="35"/>
  <c r="AO58" i="36"/>
  <c r="AO57" i="36"/>
  <c r="AO33" i="21"/>
  <c r="J30" i="21"/>
  <c r="AM59" i="21"/>
  <c r="AM58" i="21"/>
  <c r="AM41" i="20"/>
  <c r="AM40" i="20"/>
  <c r="AO58" i="32"/>
  <c r="AO57" i="32"/>
  <c r="F11" i="32"/>
  <c r="AK13" i="32"/>
  <c r="G7" i="34"/>
  <c r="AL9" i="34"/>
  <c r="AK50" i="32"/>
  <c r="AN57" i="33"/>
  <c r="AN67" i="42"/>
  <c r="AN66" i="42"/>
  <c r="F21" i="24"/>
  <c r="AK24" i="24"/>
  <c r="AK23" i="24"/>
  <c r="AN61" i="38"/>
  <c r="AN60" i="38"/>
  <c r="AN62" i="36"/>
  <c r="AN61" i="36"/>
  <c r="AM60" i="39"/>
  <c r="AM59" i="39"/>
  <c r="AK12" i="36"/>
  <c r="F10" i="36"/>
  <c r="AK13" i="36"/>
  <c r="AL67" i="19"/>
  <c r="AL66" i="19"/>
  <c r="J11" i="19"/>
  <c r="AO14" i="19"/>
  <c r="AM35" i="21"/>
  <c r="H33" i="21"/>
  <c r="AM36" i="21"/>
  <c r="F26" i="35"/>
  <c r="AK29" i="35"/>
  <c r="AK28" i="35"/>
  <c r="AM56" i="24"/>
  <c r="AM55" i="24"/>
  <c r="AM27" i="33"/>
  <c r="I31" i="23"/>
  <c r="AN34" i="23"/>
  <c r="AL25" i="21"/>
  <c r="G22" i="21"/>
  <c r="F6" i="20"/>
  <c r="AK9" i="20"/>
  <c r="J25" i="20"/>
  <c r="AO28" i="20"/>
  <c r="AO27" i="20"/>
  <c r="AN26" i="32"/>
  <c r="I24" i="32"/>
  <c r="AN27" i="32"/>
  <c r="AK51" i="36"/>
  <c r="F35" i="19"/>
  <c r="AM67" i="22"/>
  <c r="AK61" i="32"/>
  <c r="AK60" i="32"/>
  <c r="H16" i="32"/>
  <c r="AM18" i="32"/>
  <c r="AM19" i="32"/>
  <c r="AN65" i="44"/>
  <c r="AK29" i="21"/>
  <c r="AK28" i="21"/>
  <c r="F26" i="21"/>
  <c r="AL30" i="22"/>
  <c r="G27" i="22"/>
  <c r="AK46" i="24"/>
  <c r="AK47" i="24"/>
  <c r="AO36" i="19"/>
  <c r="AO35" i="19"/>
  <c r="H26" i="22"/>
  <c r="AM29" i="22"/>
  <c r="F10" i="22"/>
  <c r="AK12" i="22"/>
  <c r="AK13" i="22"/>
  <c r="AK50" i="20"/>
  <c r="AK49" i="20"/>
  <c r="I14" i="20"/>
  <c r="AN17" i="20"/>
  <c r="AN16" i="20"/>
  <c r="AN25" i="21"/>
  <c r="AN26" i="21"/>
  <c r="I23" i="21"/>
  <c r="AL65" i="35"/>
  <c r="AL64" i="35"/>
  <c r="J35" i="41"/>
  <c r="AO38" i="41"/>
  <c r="AN66" i="38"/>
  <c r="AN65" i="38"/>
  <c r="AL60" i="23"/>
  <c r="AL59" i="23"/>
  <c r="AL52" i="33"/>
  <c r="AL51" i="33"/>
  <c r="AN41" i="22"/>
  <c r="AN42" i="22"/>
  <c r="AK48" i="38"/>
  <c r="AK49" i="38"/>
  <c r="AO65" i="34"/>
  <c r="AN59" i="36"/>
  <c r="AN58" i="36"/>
  <c r="AO62" i="22"/>
  <c r="AO61" i="22"/>
  <c r="AO66" i="24"/>
  <c r="AO65" i="24"/>
  <c r="AM52" i="32"/>
  <c r="AM45" i="40"/>
  <c r="AM46" i="40"/>
  <c r="AO18" i="37"/>
  <c r="J15" i="37"/>
  <c r="AO17" i="37"/>
  <c r="AL30" i="37"/>
  <c r="G27" i="37"/>
  <c r="I34" i="37"/>
  <c r="AN36" i="37"/>
  <c r="AN37" i="37"/>
  <c r="G29" i="24"/>
  <c r="AL32" i="24"/>
  <c r="AL45" i="22"/>
  <c r="AL44" i="22"/>
  <c r="I29" i="22"/>
  <c r="AN32" i="22"/>
  <c r="AN31" i="22"/>
  <c r="AM68" i="19"/>
  <c r="AM67" i="19"/>
  <c r="AO64" i="44"/>
  <c r="AO65" i="44"/>
  <c r="AM16" i="24"/>
  <c r="H13" i="24"/>
  <c r="AM15" i="24"/>
  <c r="AO47" i="24"/>
  <c r="AO46" i="24"/>
  <c r="AN52" i="32"/>
  <c r="AN51" i="32"/>
  <c r="H28" i="38"/>
  <c r="AM31" i="38"/>
  <c r="AM30" i="38"/>
  <c r="AK65" i="40"/>
  <c r="AM62" i="32"/>
  <c r="AM63" i="32"/>
  <c r="AK59" i="22"/>
  <c r="AK58" i="22"/>
  <c r="AK67" i="41"/>
  <c r="AK66" i="41"/>
  <c r="AO38" i="36"/>
  <c r="AO65" i="36"/>
  <c r="AO64" i="36"/>
  <c r="G8" i="35"/>
  <c r="AL11" i="35"/>
  <c r="AL25" i="22"/>
  <c r="G22" i="22"/>
  <c r="AL24" i="22"/>
  <c r="I19" i="22"/>
  <c r="AN22" i="22"/>
  <c r="AL54" i="33"/>
  <c r="G25" i="22"/>
  <c r="AL28" i="22"/>
  <c r="AK62" i="35"/>
  <c r="AO19" i="19"/>
  <c r="J16" i="19"/>
  <c r="AN61" i="24"/>
  <c r="AN65" i="40"/>
  <c r="AN64" i="40"/>
  <c r="AL66" i="32"/>
  <c r="AL67" i="32"/>
  <c r="H18" i="24"/>
  <c r="AM20" i="24"/>
  <c r="AM21" i="24"/>
  <c r="AM16" i="23"/>
  <c r="AM26" i="23"/>
  <c r="AO42" i="42"/>
  <c r="AL61" i="33"/>
  <c r="AK59" i="41"/>
  <c r="AO67" i="32"/>
  <c r="AO66" i="32"/>
  <c r="AL59" i="36"/>
  <c r="AK51" i="40"/>
  <c r="AK50" i="40"/>
  <c r="H22" i="42"/>
  <c r="AM25" i="42"/>
  <c r="G32" i="35"/>
  <c r="AL34" i="35"/>
  <c r="AL35" i="35"/>
  <c r="AO61" i="40"/>
  <c r="AO37" i="44"/>
  <c r="AO38" i="44"/>
  <c r="J35" i="44"/>
  <c r="AM58" i="19"/>
  <c r="AM64" i="20"/>
  <c r="AK59" i="21"/>
  <c r="AL13" i="34"/>
  <c r="AL64" i="39"/>
  <c r="AN48" i="38"/>
  <c r="AN47" i="38"/>
  <c r="AN59" i="22"/>
  <c r="AK60" i="34"/>
  <c r="AK59" i="34"/>
  <c r="AM63" i="38"/>
  <c r="AM64" i="38"/>
  <c r="AK21" i="21"/>
  <c r="AK20" i="21"/>
  <c r="F18" i="21"/>
  <c r="AN35" i="23"/>
  <c r="I32" i="23"/>
  <c r="G16" i="41"/>
  <c r="AO68" i="22"/>
  <c r="AO67" i="22"/>
  <c r="AK64" i="44"/>
  <c r="AK63" i="44"/>
  <c r="AM56" i="42"/>
  <c r="AM55" i="42"/>
  <c r="I18" i="36"/>
  <c r="AN21" i="36"/>
  <c r="AL40" i="24"/>
  <c r="AL39" i="24"/>
  <c r="AM33" i="40"/>
  <c r="AM32" i="40"/>
  <c r="H30" i="40"/>
  <c r="AK28" i="32"/>
  <c r="AK29" i="32"/>
  <c r="F26" i="32"/>
  <c r="AO58" i="37"/>
  <c r="AO57" i="37"/>
  <c r="AK11" i="37"/>
  <c r="F8" i="37"/>
  <c r="AK10" i="37"/>
  <c r="AO37" i="37"/>
  <c r="AO38" i="37"/>
  <c r="J35" i="37"/>
  <c r="G17" i="23"/>
  <c r="AL20" i="23"/>
  <c r="AM40" i="41"/>
  <c r="AM39" i="41"/>
  <c r="H33" i="19"/>
  <c r="AM35" i="19"/>
  <c r="AO66" i="37"/>
  <c r="AO67" i="37"/>
  <c r="AL52" i="19"/>
  <c r="AL53" i="19"/>
  <c r="AO42" i="35"/>
  <c r="AK20" i="22"/>
  <c r="F18" i="22"/>
  <c r="AK21" i="22"/>
  <c r="AN49" i="35"/>
  <c r="AN48" i="35"/>
  <c r="I16" i="41"/>
  <c r="AO67" i="20"/>
  <c r="AN59" i="38"/>
  <c r="AM16" i="42"/>
  <c r="AL61" i="19"/>
  <c r="J14" i="24"/>
  <c r="AO17" i="24"/>
  <c r="AN64" i="32"/>
  <c r="AN63" i="32"/>
  <c r="I10" i="42"/>
  <c r="AL60" i="34"/>
  <c r="AN21" i="21"/>
  <c r="AN20" i="21"/>
  <c r="H32" i="23"/>
  <c r="AM35" i="23"/>
  <c r="I24" i="34"/>
  <c r="AN26" i="34"/>
  <c r="AO32" i="21"/>
  <c r="AO21" i="21"/>
  <c r="AO22" i="21"/>
  <c r="F31" i="20"/>
  <c r="AK34" i="20"/>
  <c r="H6" i="20"/>
  <c r="AM9" i="20"/>
  <c r="AL49" i="41"/>
  <c r="AL50" i="41"/>
  <c r="I14" i="32"/>
  <c r="AN16" i="32"/>
  <c r="AN17" i="32"/>
  <c r="J6" i="32"/>
  <c r="AO9" i="32"/>
  <c r="H28" i="37"/>
  <c r="AM31" i="37"/>
  <c r="AM30" i="37"/>
  <c r="J8" i="37"/>
  <c r="AO10" i="37"/>
  <c r="AO11" i="37"/>
  <c r="AM11" i="35"/>
  <c r="AK61" i="41"/>
  <c r="J29" i="41"/>
  <c r="AO32" i="41"/>
  <c r="AN66" i="35"/>
  <c r="AO61" i="42"/>
  <c r="AO63" i="32"/>
  <c r="AN64" i="34"/>
  <c r="AM19" i="34"/>
  <c r="AM18" i="34"/>
  <c r="AN67" i="32"/>
  <c r="G16" i="32"/>
  <c r="AL19" i="32"/>
  <c r="AL67" i="37"/>
  <c r="AO62" i="32"/>
  <c r="AO66" i="19"/>
  <c r="AN63" i="22"/>
  <c r="AL67" i="41"/>
  <c r="AM63" i="37"/>
  <c r="AN32" i="21"/>
  <c r="I29" i="21"/>
  <c r="AK12" i="42"/>
  <c r="F10" i="42"/>
  <c r="AN22" i="20"/>
  <c r="I19" i="20"/>
  <c r="AN21" i="20"/>
  <c r="J7" i="22"/>
  <c r="AO9" i="22"/>
  <c r="AO10" i="22"/>
  <c r="AO59" i="35"/>
  <c r="AO42" i="37"/>
  <c r="F21" i="35"/>
  <c r="AK24" i="35"/>
  <c r="H33" i="35"/>
  <c r="AM36" i="35"/>
  <c r="AN26" i="36"/>
  <c r="AN27" i="36"/>
  <c r="I24" i="36"/>
  <c r="AM37" i="36"/>
  <c r="H35" i="36"/>
  <c r="AM38" i="36"/>
  <c r="AN56" i="41"/>
  <c r="AM25" i="24"/>
  <c r="H23" i="24"/>
  <c r="AL54" i="24"/>
  <c r="AL55" i="24"/>
  <c r="AL64" i="20"/>
  <c r="AM16" i="34"/>
  <c r="H13" i="34"/>
  <c r="AL58" i="41"/>
  <c r="AL50" i="20"/>
  <c r="J25" i="21"/>
  <c r="AO28" i="21"/>
  <c r="AM51" i="20"/>
  <c r="G33" i="20"/>
  <c r="AL36" i="20"/>
  <c r="G23" i="38"/>
  <c r="AL26" i="38"/>
  <c r="AM37" i="33"/>
  <c r="AO13" i="22"/>
  <c r="AO47" i="22"/>
  <c r="AO46" i="22"/>
  <c r="G24" i="21"/>
  <c r="AL27" i="21"/>
  <c r="I34" i="32"/>
  <c r="AN37" i="32"/>
  <c r="I6" i="32"/>
  <c r="AN9" i="32"/>
  <c r="AK19" i="37"/>
  <c r="F16" i="37"/>
  <c r="AL67" i="38"/>
  <c r="F31" i="33"/>
  <c r="AM59" i="24"/>
  <c r="AM58" i="24"/>
  <c r="F29" i="41"/>
  <c r="AK31" i="41"/>
  <c r="AM64" i="32"/>
  <c r="J16" i="34"/>
  <c r="AO19" i="34"/>
  <c r="AK67" i="37"/>
  <c r="G27" i="42"/>
  <c r="AL30" i="42"/>
  <c r="AM63" i="22"/>
  <c r="AL20" i="21"/>
  <c r="AL21" i="21"/>
  <c r="AN65" i="35"/>
  <c r="G12" i="22"/>
  <c r="AL15" i="22"/>
  <c r="AO64" i="42"/>
  <c r="AL24" i="42"/>
  <c r="G22" i="42"/>
  <c r="J25" i="42"/>
  <c r="AO28" i="42"/>
  <c r="AL59" i="35"/>
  <c r="AL58" i="35"/>
  <c r="H23" i="33"/>
  <c r="AM25" i="33"/>
  <c r="AM26" i="33"/>
  <c r="AL39" i="38"/>
  <c r="J25" i="35"/>
  <c r="AO28" i="35"/>
  <c r="AK19" i="23"/>
  <c r="F16" i="23"/>
  <c r="AM28" i="22"/>
  <c r="H25" i="22"/>
  <c r="AL40" i="36"/>
  <c r="AL39" i="36"/>
  <c r="AN38" i="36"/>
  <c r="I35" i="36"/>
  <c r="AK43" i="22"/>
  <c r="AK44" i="22"/>
  <c r="AK64" i="20"/>
  <c r="J13" i="34"/>
  <c r="AO15" i="34"/>
  <c r="AO16" i="34"/>
  <c r="AO50" i="20"/>
  <c r="AO49" i="20"/>
  <c r="AM50" i="37"/>
  <c r="AL18" i="32"/>
  <c r="AN11" i="40"/>
  <c r="AN34" i="41"/>
  <c r="I24" i="21"/>
  <c r="AN27" i="21"/>
  <c r="AO47" i="35"/>
  <c r="AO46" i="35"/>
  <c r="AN31" i="37"/>
  <c r="AN32" i="37"/>
  <c r="I29" i="37"/>
  <c r="I14" i="37"/>
  <c r="AN16" i="37"/>
  <c r="AN17" i="37"/>
  <c r="AK62" i="19"/>
  <c r="AL65" i="23"/>
  <c r="AK66" i="32"/>
  <c r="AN61" i="34"/>
  <c r="AK67" i="44"/>
  <c r="AL62" i="32"/>
  <c r="AO65" i="35"/>
  <c r="AK66" i="22"/>
  <c r="AM34" i="40"/>
  <c r="H31" i="40"/>
  <c r="AK61" i="33"/>
  <c r="AL59" i="20"/>
  <c r="AL58" i="20"/>
  <c r="AO62" i="35"/>
  <c r="G25" i="32"/>
  <c r="AL28" i="32"/>
  <c r="AL27" i="32"/>
  <c r="AK43" i="32"/>
  <c r="AM50" i="21"/>
  <c r="AN48" i="42"/>
  <c r="AO20" i="33"/>
  <c r="AO21" i="33"/>
  <c r="J18" i="33"/>
  <c r="AK14" i="35"/>
  <c r="F11" i="35"/>
  <c r="AK13" i="35"/>
  <c r="AK60" i="39"/>
  <c r="H13" i="20"/>
  <c r="AM15" i="20"/>
  <c r="AN26" i="20"/>
  <c r="I24" i="20"/>
  <c r="AK64" i="24"/>
  <c r="I24" i="38"/>
  <c r="AN27" i="38"/>
  <c r="H23" i="44"/>
  <c r="AM25" i="44"/>
  <c r="AK34" i="32"/>
  <c r="F31" i="32"/>
  <c r="AK33" i="32"/>
  <c r="AM35" i="32"/>
  <c r="H33" i="32"/>
  <c r="AM65" i="38"/>
  <c r="AL10" i="37"/>
  <c r="AL11" i="37"/>
  <c r="G8" i="37"/>
  <c r="AO48" i="41"/>
  <c r="AO47" i="41"/>
  <c r="AL65" i="38"/>
  <c r="AK29" i="20"/>
  <c r="AK64" i="40"/>
  <c r="AK61" i="34"/>
  <c r="AN66" i="32"/>
  <c r="AK59" i="36"/>
  <c r="F8" i="21"/>
  <c r="AK10" i="21"/>
  <c r="AK66" i="34"/>
  <c r="J23" i="36"/>
  <c r="AO25" i="36"/>
  <c r="AO28" i="23"/>
  <c r="J25" i="23"/>
  <c r="AN21" i="22"/>
  <c r="I18" i="22"/>
  <c r="AK58" i="33"/>
  <c r="G27" i="33"/>
  <c r="AL30" i="33"/>
  <c r="AL55" i="35"/>
  <c r="AL54" i="35"/>
  <c r="AM39" i="38"/>
  <c r="AM40" i="38"/>
  <c r="AL30" i="36"/>
  <c r="G27" i="36"/>
  <c r="AL67" i="36"/>
  <c r="AL66" i="44"/>
  <c r="AO17" i="22"/>
  <c r="AO18" i="22"/>
  <c r="J15" i="22"/>
  <c r="AM52" i="24"/>
  <c r="AL15" i="36"/>
  <c r="AK53" i="22"/>
  <c r="AO37" i="21"/>
  <c r="J35" i="21"/>
  <c r="AO38" i="21"/>
  <c r="I6" i="20"/>
  <c r="AN9" i="20"/>
  <c r="G17" i="20"/>
  <c r="AL20" i="20"/>
  <c r="AL64" i="24"/>
  <c r="AL30" i="38"/>
  <c r="G27" i="38"/>
  <c r="AL21" i="44"/>
  <c r="AL22" i="44"/>
  <c r="AL45" i="41"/>
  <c r="H27" i="20"/>
  <c r="AM30" i="20"/>
  <c r="G17" i="32"/>
  <c r="AL20" i="32"/>
  <c r="F11" i="37"/>
  <c r="AK14" i="37"/>
  <c r="AM34" i="23"/>
  <c r="H31" i="23"/>
  <c r="J15" i="20"/>
  <c r="AO18" i="20"/>
  <c r="AO17" i="20"/>
  <c r="AL53" i="22"/>
  <c r="AL54" i="22"/>
  <c r="F36" i="40"/>
  <c r="AK39" i="40"/>
  <c r="F27" i="20"/>
  <c r="AK30" i="20"/>
  <c r="AN31" i="32"/>
  <c r="I29" i="32"/>
  <c r="AN32" i="32"/>
  <c r="F33" i="32"/>
  <c r="AK35" i="32"/>
  <c r="AK43" i="20"/>
  <c r="AO58" i="21"/>
  <c r="AN67" i="44"/>
  <c r="AM66" i="40"/>
  <c r="AO61" i="38"/>
  <c r="AL46" i="44"/>
  <c r="AN32" i="44"/>
  <c r="H34" i="19"/>
  <c r="AK62" i="21"/>
  <c r="AO61" i="33"/>
  <c r="AL56" i="22"/>
  <c r="AL40" i="32"/>
  <c r="AK13" i="42"/>
  <c r="AM66" i="39"/>
  <c r="AK20" i="24"/>
  <c r="F17" i="24"/>
  <c r="AO61" i="34"/>
  <c r="AL67" i="40"/>
  <c r="I8" i="33"/>
  <c r="AN10" i="33"/>
  <c r="AL65" i="34"/>
  <c r="AL60" i="44"/>
  <c r="AO67" i="42"/>
  <c r="AM59" i="36"/>
  <c r="AK61" i="21"/>
  <c r="AM65" i="35"/>
  <c r="AM64" i="21"/>
  <c r="AO60" i="20"/>
  <c r="AO63" i="33"/>
  <c r="AN36" i="21"/>
  <c r="I34" i="21"/>
  <c r="AL14" i="33"/>
  <c r="AL13" i="33"/>
  <c r="AN59" i="20"/>
  <c r="AM62" i="35"/>
  <c r="AM40" i="21"/>
  <c r="AN58" i="20"/>
  <c r="AN12" i="42"/>
  <c r="AO52" i="34"/>
  <c r="AO53" i="34"/>
  <c r="AK21" i="33"/>
  <c r="F18" i="33"/>
  <c r="AK20" i="33"/>
  <c r="AK63" i="36"/>
  <c r="AO48" i="35"/>
  <c r="G32" i="36"/>
  <c r="AL35" i="36"/>
  <c r="AK67" i="36"/>
  <c r="AL19" i="22"/>
  <c r="AL20" i="22"/>
  <c r="G17" i="22"/>
  <c r="AL39" i="22"/>
  <c r="AL40" i="22"/>
  <c r="G30" i="23"/>
  <c r="AL33" i="23"/>
  <c r="AM31" i="34"/>
  <c r="H28" i="34"/>
  <c r="AN53" i="22"/>
  <c r="AN11" i="20"/>
  <c r="AN12" i="20"/>
  <c r="I9" i="20"/>
  <c r="F31" i="38"/>
  <c r="AK34" i="38"/>
  <c r="AK33" i="38"/>
  <c r="AN46" i="24"/>
  <c r="AK33" i="33"/>
  <c r="AL29" i="38"/>
  <c r="J27" i="20"/>
  <c r="AO29" i="20"/>
  <c r="AO30" i="20"/>
  <c r="AM51" i="32"/>
  <c r="AM50" i="32"/>
  <c r="F19" i="21"/>
  <c r="J10" i="37"/>
  <c r="AO13" i="37"/>
  <c r="AL10" i="35"/>
  <c r="AO57" i="24"/>
  <c r="AN47" i="37"/>
  <c r="AM20" i="42"/>
  <c r="H18" i="42"/>
  <c r="AN64" i="39"/>
  <c r="AL63" i="41"/>
  <c r="AN65" i="19"/>
  <c r="AM64" i="40"/>
  <c r="AK67" i="40"/>
  <c r="AO64" i="32"/>
  <c r="AN63" i="39"/>
  <c r="AM64" i="19"/>
  <c r="F12" i="33"/>
  <c r="AK14" i="33"/>
  <c r="AK64" i="21"/>
  <c r="H11" i="33"/>
  <c r="AM14" i="33"/>
  <c r="AM13" i="33"/>
  <c r="H11" i="34"/>
  <c r="AM14" i="34"/>
  <c r="AM13" i="34"/>
  <c r="AM64" i="36"/>
  <c r="F13" i="20"/>
  <c r="AK16" i="20"/>
  <c r="G27" i="35"/>
  <c r="AL30" i="35"/>
  <c r="F26" i="42"/>
  <c r="AK29" i="42"/>
  <c r="AN36" i="42"/>
  <c r="AN37" i="42"/>
  <c r="AN37" i="34"/>
  <c r="I34" i="34"/>
  <c r="AN36" i="34"/>
  <c r="AL24" i="35"/>
  <c r="AL25" i="35"/>
  <c r="G22" i="35"/>
  <c r="AK24" i="36"/>
  <c r="F21" i="36"/>
  <c r="AK23" i="36"/>
  <c r="AO37" i="22"/>
  <c r="AK58" i="40"/>
  <c r="AN57" i="22"/>
  <c r="AN56" i="22"/>
  <c r="AM30" i="33"/>
  <c r="AM31" i="33"/>
  <c r="H28" i="33"/>
  <c r="AM50" i="38"/>
  <c r="AM53" i="22"/>
  <c r="AL30" i="21"/>
  <c r="AL29" i="21"/>
  <c r="G27" i="21"/>
  <c r="AM56" i="20"/>
  <c r="AM55" i="20"/>
  <c r="AO47" i="38"/>
  <c r="AO48" i="38"/>
  <c r="AO22" i="36"/>
  <c r="G30" i="40"/>
  <c r="AL32" i="40"/>
  <c r="AL29" i="36"/>
  <c r="G32" i="32"/>
  <c r="AL34" i="32"/>
  <c r="I19" i="21"/>
  <c r="AK65" i="38"/>
  <c r="AL59" i="34"/>
  <c r="AL40" i="37"/>
  <c r="AL39" i="37"/>
  <c r="AM25" i="37"/>
  <c r="H23" i="37"/>
  <c r="AM26" i="37"/>
  <c r="AL34" i="37"/>
  <c r="G32" i="37"/>
  <c r="AL35" i="37"/>
  <c r="AM64" i="39"/>
  <c r="AK66" i="42"/>
  <c r="AN61" i="32"/>
  <c r="AL60" i="42"/>
  <c r="AM66" i="21"/>
  <c r="AM62" i="19"/>
  <c r="AK61" i="22"/>
  <c r="AM62" i="22"/>
  <c r="AL59" i="32"/>
  <c r="H10" i="23"/>
  <c r="AM12" i="23"/>
  <c r="AL59" i="39"/>
  <c r="AL59" i="33"/>
  <c r="AM61" i="38"/>
  <c r="AK67" i="24"/>
  <c r="AK28" i="23"/>
  <c r="F25" i="23"/>
  <c r="AN14" i="23"/>
  <c r="AM62" i="33"/>
  <c r="AO65" i="23"/>
  <c r="AL45" i="21"/>
  <c r="AL44" i="21"/>
  <c r="AL16" i="23"/>
  <c r="G13" i="23"/>
  <c r="AL15" i="23"/>
  <c r="AM47" i="24"/>
  <c r="AM55" i="21"/>
  <c r="AN58" i="40"/>
  <c r="AM49" i="35"/>
  <c r="AM48" i="35"/>
  <c r="AO18" i="24"/>
  <c r="G22" i="36"/>
  <c r="AL25" i="36"/>
  <c r="AL24" i="36"/>
  <c r="AK39" i="22"/>
  <c r="F36" i="22"/>
  <c r="F21" i="20"/>
  <c r="AK24" i="20"/>
  <c r="AN17" i="24"/>
  <c r="I14" i="24"/>
  <c r="AN16" i="24"/>
  <c r="F26" i="34"/>
  <c r="AK29" i="34"/>
  <c r="AN31" i="21"/>
  <c r="AN62" i="24"/>
  <c r="AM44" i="32"/>
  <c r="AM43" i="32"/>
  <c r="AK49" i="21"/>
  <c r="AK48" i="21"/>
  <c r="H8" i="20"/>
  <c r="AM10" i="20"/>
  <c r="AK18" i="20"/>
  <c r="AK19" i="20"/>
  <c r="AL50" i="23"/>
  <c r="AO50" i="40"/>
  <c r="AL14" i="32"/>
  <c r="G12" i="32"/>
  <c r="AL15" i="32"/>
  <c r="AM35" i="35"/>
  <c r="AO53" i="22"/>
  <c r="AN17" i="22"/>
  <c r="I14" i="22"/>
  <c r="AN16" i="22"/>
  <c r="AL64" i="41"/>
  <c r="AK63" i="37"/>
  <c r="I32" i="36"/>
  <c r="AN35" i="36"/>
  <c r="J34" i="41"/>
  <c r="AO36" i="41"/>
  <c r="AK62" i="22"/>
  <c r="AN17" i="23"/>
  <c r="I14" i="23"/>
  <c r="AK66" i="37"/>
  <c r="AK60" i="38"/>
  <c r="AM49" i="20"/>
  <c r="AO43" i="21"/>
  <c r="AO42" i="21"/>
  <c r="AK16" i="23"/>
  <c r="F13" i="23"/>
  <c r="AN38" i="22"/>
  <c r="AN37" i="22"/>
  <c r="I35" i="22"/>
  <c r="G35" i="33"/>
  <c r="AL38" i="33"/>
  <c r="H8" i="40"/>
  <c r="AM11" i="40"/>
  <c r="AM10" i="40"/>
  <c r="AL61" i="35"/>
  <c r="AK65" i="36"/>
  <c r="AK48" i="35"/>
  <c r="AK49" i="35"/>
  <c r="AM46" i="36"/>
  <c r="AM45" i="36"/>
  <c r="AM41" i="36"/>
  <c r="AM40" i="36"/>
  <c r="AM36" i="24"/>
  <c r="H33" i="24"/>
  <c r="AK51" i="23"/>
  <c r="I24" i="33"/>
  <c r="AN27" i="33"/>
  <c r="AN52" i="34"/>
  <c r="AN51" i="34"/>
  <c r="AL34" i="21"/>
  <c r="G32" i="21"/>
  <c r="AL35" i="21"/>
  <c r="AM40" i="33"/>
  <c r="AM41" i="33"/>
  <c r="AM56" i="35"/>
  <c r="AK31" i="20"/>
  <c r="F28" i="20"/>
  <c r="G7" i="36"/>
  <c r="AL10" i="36"/>
  <c r="AO60" i="23"/>
  <c r="AO60" i="42"/>
  <c r="AO58" i="35"/>
  <c r="AO57" i="35"/>
  <c r="AK66" i="24"/>
  <c r="AM59" i="34"/>
  <c r="AO67" i="35"/>
  <c r="AO48" i="23"/>
  <c r="AM36" i="40"/>
  <c r="AO67" i="34"/>
  <c r="AN66" i="20"/>
  <c r="AO60" i="38"/>
  <c r="AK64" i="41"/>
  <c r="AM50" i="22"/>
  <c r="AL63" i="37"/>
  <c r="AK63" i="41"/>
  <c r="AL64" i="23"/>
  <c r="AM64" i="23"/>
  <c r="AN62" i="40"/>
  <c r="AN65" i="22"/>
  <c r="AO62" i="40"/>
  <c r="AK63" i="20"/>
  <c r="F31" i="21"/>
  <c r="AK34" i="21"/>
  <c r="J10" i="22"/>
  <c r="AK11" i="33"/>
  <c r="AK62" i="23"/>
  <c r="AK37" i="22"/>
  <c r="AK38" i="22"/>
  <c r="AO38" i="24"/>
  <c r="J35" i="24"/>
  <c r="AO63" i="42"/>
  <c r="AM26" i="34"/>
  <c r="H23" i="34"/>
  <c r="AM61" i="35"/>
  <c r="AM46" i="35"/>
  <c r="AO35" i="22"/>
  <c r="J33" i="22"/>
  <c r="F36" i="36"/>
  <c r="AK39" i="36"/>
  <c r="AM62" i="20"/>
  <c r="AN56" i="32"/>
  <c r="AM62" i="24"/>
  <c r="AO27" i="44"/>
  <c r="AN27" i="23"/>
  <c r="I24" i="23"/>
  <c r="AN26" i="38"/>
  <c r="I23" i="38"/>
  <c r="AO52" i="33"/>
  <c r="AM67" i="36"/>
  <c r="G19" i="21"/>
  <c r="AK38" i="33"/>
  <c r="J34" i="24"/>
  <c r="AO36" i="24"/>
  <c r="AN57" i="21"/>
  <c r="AN56" i="21"/>
  <c r="AL49" i="35"/>
  <c r="AL50" i="35"/>
  <c r="AM30" i="32"/>
  <c r="AM31" i="32"/>
  <c r="H28" i="32"/>
  <c r="AM46" i="22"/>
  <c r="H33" i="37"/>
  <c r="AM36" i="37"/>
  <c r="AN56" i="37"/>
  <c r="AN57" i="37"/>
  <c r="AK58" i="36"/>
  <c r="AL21" i="33"/>
  <c r="AL20" i="33"/>
  <c r="AK23" i="21"/>
  <c r="AK24" i="21"/>
  <c r="F21" i="21"/>
  <c r="AM10" i="37"/>
  <c r="H8" i="37"/>
  <c r="AK62" i="37"/>
  <c r="AL36" i="24"/>
  <c r="AN34" i="20"/>
  <c r="AN33" i="20"/>
  <c r="AM66" i="37"/>
  <c r="AM67" i="24"/>
  <c r="AL15" i="21"/>
  <c r="G12" i="21"/>
  <c r="AL14" i="21"/>
  <c r="G24" i="33"/>
  <c r="AL27" i="33"/>
  <c r="AO57" i="34"/>
  <c r="AO57" i="19"/>
  <c r="AN58" i="23"/>
  <c r="AO67" i="33"/>
  <c r="I25" i="22"/>
  <c r="I11" i="23"/>
  <c r="AO59" i="34"/>
  <c r="AO57" i="41"/>
  <c r="AL67" i="34"/>
  <c r="AL59" i="40"/>
  <c r="AM63" i="24"/>
  <c r="AK61" i="40"/>
  <c r="AN61" i="39"/>
  <c r="AL59" i="37"/>
  <c r="AO59" i="23"/>
  <c r="AO62" i="21"/>
  <c r="AL65" i="33"/>
  <c r="AL61" i="36"/>
  <c r="AK64" i="23"/>
  <c r="AN66" i="41"/>
  <c r="AO65" i="22"/>
  <c r="AK62" i="40"/>
  <c r="H28" i="21"/>
  <c r="AM31" i="21"/>
  <c r="AM30" i="21"/>
  <c r="AK66" i="20"/>
  <c r="G35" i="22"/>
  <c r="AL38" i="22"/>
  <c r="AL37" i="22"/>
  <c r="AM45" i="35"/>
  <c r="AK38" i="24"/>
  <c r="F35" i="24"/>
  <c r="AN67" i="34"/>
  <c r="AK61" i="35"/>
  <c r="AK36" i="22"/>
  <c r="F33" i="22"/>
  <c r="H31" i="24"/>
  <c r="AM34" i="24"/>
  <c r="AN37" i="36"/>
  <c r="AN36" i="36"/>
  <c r="I34" i="36"/>
  <c r="AN41" i="38"/>
  <c r="AK19" i="24"/>
  <c r="F16" i="24"/>
  <c r="AK18" i="24"/>
  <c r="J15" i="34"/>
  <c r="AO18" i="34"/>
  <c r="AO17" i="34"/>
  <c r="AN12" i="22"/>
  <c r="AO23" i="21"/>
  <c r="J20" i="21"/>
  <c r="AN59" i="21"/>
  <c r="J19" i="37"/>
  <c r="AO21" i="37"/>
  <c r="G24" i="23"/>
  <c r="AL27" i="23"/>
  <c r="AL14" i="22"/>
  <c r="AO22" i="37"/>
  <c r="AL26" i="21"/>
  <c r="G23" i="21"/>
  <c r="AO28" i="32"/>
  <c r="AO27" i="32"/>
  <c r="J25" i="32"/>
  <c r="AM21" i="37"/>
  <c r="H18" i="37"/>
  <c r="J30" i="37"/>
  <c r="AO33" i="37"/>
  <c r="AO32" i="37"/>
  <c r="J21" i="20"/>
  <c r="AO24" i="20"/>
  <c r="AM26" i="20"/>
  <c r="H23" i="20"/>
  <c r="AL43" i="37"/>
  <c r="AM54" i="41"/>
  <c r="AN63" i="37"/>
  <c r="H35" i="22"/>
  <c r="AM37" i="22"/>
  <c r="AM37" i="20"/>
  <c r="AL44" i="32"/>
  <c r="AL43" i="32"/>
  <c r="J35" i="38"/>
  <c r="AO37" i="38"/>
  <c r="AO38" i="38"/>
  <c r="G7" i="35"/>
  <c r="AN44" i="23"/>
  <c r="AO65" i="20"/>
  <c r="AN61" i="21"/>
  <c r="AK66" i="33"/>
  <c r="AL37" i="33"/>
  <c r="AM56" i="34"/>
  <c r="AM35" i="40"/>
  <c r="G12" i="42"/>
  <c r="AL25" i="42"/>
  <c r="AM67" i="34"/>
  <c r="AM59" i="19"/>
  <c r="AL61" i="40"/>
  <c r="AL61" i="24"/>
  <c r="AL61" i="39"/>
  <c r="AM63" i="34"/>
  <c r="AK64" i="34"/>
  <c r="AO59" i="22"/>
  <c r="AM60" i="37"/>
  <c r="I8" i="36"/>
  <c r="AN10" i="36"/>
  <c r="AN11" i="36"/>
  <c r="AK67" i="19"/>
  <c r="AL67" i="35"/>
  <c r="AO66" i="41"/>
  <c r="AM65" i="22"/>
  <c r="AK23" i="20"/>
  <c r="AN34" i="36"/>
  <c r="I31" i="36"/>
  <c r="AN33" i="36"/>
  <c r="AO25" i="22"/>
  <c r="J23" i="22"/>
  <c r="AM63" i="40"/>
  <c r="I12" i="21"/>
  <c r="AN15" i="21"/>
  <c r="AO59" i="19"/>
  <c r="AK53" i="24"/>
  <c r="AM62" i="23"/>
  <c r="AL53" i="36"/>
  <c r="AL54" i="36"/>
  <c r="AL17" i="42"/>
  <c r="AL16" i="42"/>
  <c r="AN25" i="42"/>
  <c r="AO47" i="40"/>
  <c r="AL19" i="35"/>
  <c r="G17" i="35"/>
  <c r="AL20" i="35"/>
  <c r="H18" i="34"/>
  <c r="AM20" i="34"/>
  <c r="I33" i="22"/>
  <c r="AN35" i="22"/>
  <c r="AN34" i="24"/>
  <c r="I31" i="24"/>
  <c r="AN33" i="24"/>
  <c r="AL21" i="36"/>
  <c r="G18" i="36"/>
  <c r="AL20" i="36"/>
  <c r="AL29" i="35"/>
  <c r="AN29" i="22"/>
  <c r="I26" i="22"/>
  <c r="AM30" i="22"/>
  <c r="H28" i="22"/>
  <c r="AL62" i="20"/>
  <c r="F22" i="20"/>
  <c r="AK25" i="20"/>
  <c r="AO27" i="34"/>
  <c r="J25" i="34"/>
  <c r="AN48" i="20"/>
  <c r="AO59" i="21"/>
  <c r="AK22" i="37"/>
  <c r="F19" i="37"/>
  <c r="J24" i="23"/>
  <c r="AO27" i="23"/>
  <c r="AO26" i="23"/>
  <c r="AK36" i="20"/>
  <c r="F33" i="20"/>
  <c r="AK35" i="20"/>
  <c r="J23" i="38"/>
  <c r="AO25" i="38"/>
  <c r="AO26" i="38"/>
  <c r="AL67" i="22"/>
  <c r="AO52" i="35"/>
  <c r="AN50" i="38"/>
  <c r="AK25" i="21"/>
  <c r="AK26" i="21"/>
  <c r="F23" i="21"/>
  <c r="AK18" i="32"/>
  <c r="AK19" i="32"/>
  <c r="F16" i="32"/>
  <c r="AO32" i="32"/>
  <c r="J30" i="32"/>
  <c r="AO33" i="32"/>
  <c r="AN32" i="24"/>
  <c r="I29" i="24"/>
  <c r="AN31" i="24"/>
  <c r="J30" i="20"/>
  <c r="AO33" i="20"/>
  <c r="AN32" i="38"/>
  <c r="I29" i="38"/>
  <c r="AL24" i="32"/>
  <c r="G22" i="32"/>
  <c r="AL49" i="32"/>
  <c r="AO61" i="24"/>
  <c r="AL60" i="32"/>
  <c r="G34" i="41"/>
  <c r="AL36" i="41"/>
  <c r="AL37" i="41"/>
  <c r="AO53" i="21"/>
  <c r="AO52" i="21"/>
  <c r="AM27" i="23"/>
  <c r="H24" i="23"/>
  <c r="G25" i="33"/>
  <c r="AL28" i="33"/>
  <c r="J35" i="32"/>
  <c r="AO38" i="32"/>
  <c r="AO31" i="20"/>
  <c r="J28" i="20"/>
  <c r="AO42" i="23"/>
  <c r="AL37" i="19"/>
  <c r="AM66" i="24"/>
  <c r="AK60" i="33"/>
  <c r="AN62" i="37"/>
  <c r="AO62" i="39"/>
  <c r="AM64" i="41"/>
  <c r="AN13" i="23"/>
  <c r="AO61" i="32"/>
  <c r="AK60" i="41"/>
  <c r="AL60" i="41"/>
  <c r="AN61" i="40"/>
  <c r="AN59" i="19"/>
  <c r="AL62" i="36"/>
  <c r="AL59" i="42"/>
  <c r="AM61" i="39"/>
  <c r="AK60" i="37"/>
  <c r="AO63" i="34"/>
  <c r="AL64" i="34"/>
  <c r="AL59" i="22"/>
  <c r="AN60" i="37"/>
  <c r="AL62" i="37"/>
  <c r="AK61" i="36"/>
  <c r="I25" i="21"/>
  <c r="AN28" i="21"/>
  <c r="AK65" i="22"/>
  <c r="AL63" i="40"/>
  <c r="AL63" i="20"/>
  <c r="J12" i="21"/>
  <c r="AO15" i="21"/>
  <c r="AO14" i="21"/>
  <c r="G10" i="42"/>
  <c r="AL12" i="42"/>
  <c r="AM58" i="36"/>
  <c r="H7" i="22"/>
  <c r="AM9" i="22"/>
  <c r="AM10" i="22"/>
  <c r="AL47" i="24"/>
  <c r="AO17" i="42"/>
  <c r="J14" i="42"/>
  <c r="H18" i="23"/>
  <c r="AM21" i="23"/>
  <c r="AM20" i="23"/>
  <c r="AM46" i="21"/>
  <c r="AM45" i="21"/>
  <c r="J7" i="34"/>
  <c r="AO10" i="34"/>
  <c r="AM50" i="35"/>
  <c r="AM51" i="35"/>
  <c r="J18" i="34"/>
  <c r="AO20" i="34"/>
  <c r="F31" i="36"/>
  <c r="AK33" i="36"/>
  <c r="I29" i="36"/>
  <c r="AN32" i="36"/>
  <c r="AN31" i="36"/>
  <c r="AL34" i="20"/>
  <c r="AL35" i="20"/>
  <c r="G32" i="20"/>
  <c r="AM49" i="21"/>
  <c r="AK26" i="23"/>
  <c r="AK27" i="23"/>
  <c r="F24" i="23"/>
  <c r="AO36" i="20"/>
  <c r="J33" i="20"/>
  <c r="G32" i="38"/>
  <c r="AL35" i="38"/>
  <c r="AK27" i="33"/>
  <c r="F25" i="33"/>
  <c r="F20" i="37"/>
  <c r="AK23" i="37"/>
  <c r="AO58" i="40"/>
  <c r="AK32" i="41"/>
  <c r="AM25" i="21"/>
  <c r="AM26" i="21"/>
  <c r="H23" i="21"/>
  <c r="J20" i="32"/>
  <c r="AO23" i="32"/>
  <c r="AL29" i="32"/>
  <c r="G27" i="32"/>
  <c r="AL30" i="32"/>
  <c r="AO63" i="37"/>
  <c r="AL15" i="37"/>
  <c r="G12" i="37"/>
  <c r="F31" i="37"/>
  <c r="AK34" i="37"/>
  <c r="AK33" i="37"/>
  <c r="AM15" i="34"/>
  <c r="J20" i="34"/>
  <c r="AO22" i="34"/>
  <c r="AL65" i="22"/>
  <c r="AO53" i="40"/>
  <c r="AO52" i="40"/>
  <c r="AO13" i="32"/>
  <c r="AO12" i="32"/>
  <c r="AL47" i="38"/>
  <c r="AK64" i="19"/>
  <c r="AL66" i="24"/>
  <c r="AO62" i="41"/>
  <c r="AM35" i="22"/>
  <c r="AN12" i="40"/>
  <c r="AO63" i="39"/>
  <c r="AO64" i="33"/>
  <c r="AL67" i="20"/>
  <c r="F6" i="40"/>
  <c r="AK9" i="40"/>
  <c r="AN61" i="41"/>
  <c r="AK65" i="35"/>
  <c r="AO66" i="35"/>
  <c r="AL63" i="34"/>
  <c r="AM64" i="34"/>
  <c r="AM59" i="22"/>
  <c r="AM58" i="22"/>
  <c r="AM59" i="23"/>
  <c r="AM67" i="32"/>
  <c r="AK13" i="34"/>
  <c r="AK12" i="34"/>
  <c r="AN67" i="37"/>
  <c r="AL67" i="21"/>
  <c r="AM62" i="21"/>
  <c r="H25" i="21"/>
  <c r="AM28" i="21"/>
  <c r="AL66" i="41"/>
  <c r="AN64" i="19"/>
  <c r="AO56" i="22"/>
  <c r="AN63" i="20"/>
  <c r="F34" i="20"/>
  <c r="AK37" i="20"/>
  <c r="AK16" i="21"/>
  <c r="AK15" i="21"/>
  <c r="AN10" i="22"/>
  <c r="I7" i="22"/>
  <c r="AN9" i="22"/>
  <c r="AL21" i="20"/>
  <c r="G19" i="20"/>
  <c r="AM64" i="42"/>
  <c r="F14" i="42"/>
  <c r="AK16" i="42"/>
  <c r="AL50" i="42"/>
  <c r="F7" i="34"/>
  <c r="AK10" i="34"/>
  <c r="AL66" i="40"/>
  <c r="H18" i="35"/>
  <c r="AM20" i="35"/>
  <c r="AM21" i="35"/>
  <c r="AK35" i="35"/>
  <c r="F33" i="35"/>
  <c r="AK36" i="35"/>
  <c r="AM61" i="33"/>
  <c r="AK18" i="23"/>
  <c r="I28" i="23"/>
  <c r="AN30" i="23"/>
  <c r="AK21" i="36"/>
  <c r="F18" i="36"/>
  <c r="AK20" i="36"/>
  <c r="G26" i="22"/>
  <c r="AL29" i="22"/>
  <c r="AL13" i="22"/>
  <c r="AL12" i="22"/>
  <c r="AK50" i="38"/>
  <c r="AM21" i="21"/>
  <c r="H19" i="37"/>
  <c r="AM22" i="37"/>
  <c r="AN35" i="20"/>
  <c r="AN36" i="20"/>
  <c r="I33" i="20"/>
  <c r="AO23" i="20"/>
  <c r="AL55" i="40"/>
  <c r="AL54" i="40"/>
  <c r="AL46" i="35"/>
  <c r="AO26" i="21"/>
  <c r="J23" i="21"/>
  <c r="F36" i="32"/>
  <c r="AK38" i="32"/>
  <c r="AK28" i="37"/>
  <c r="AK29" i="37"/>
  <c r="F26" i="37"/>
  <c r="AN10" i="37"/>
  <c r="I8" i="37"/>
  <c r="AN40" i="38"/>
  <c r="F18" i="29"/>
  <c r="F32" i="29"/>
  <c r="I23" i="29"/>
  <c r="G24" i="29"/>
  <c r="H35" i="29"/>
  <c r="AK58" i="29"/>
  <c r="AJ61" i="29"/>
  <c r="AI61" i="29"/>
  <c r="AJ62" i="29"/>
  <c r="F13" i="29"/>
  <c r="AJ13" i="29"/>
  <c r="AK61" i="29"/>
  <c r="AI12" i="29"/>
  <c r="AI57" i="29"/>
  <c r="AJ58" i="29"/>
  <c r="AL62" i="29"/>
  <c r="AI63" i="29"/>
  <c r="H17" i="29"/>
  <c r="G25" i="29"/>
  <c r="I17" i="29"/>
  <c r="G17" i="29"/>
  <c r="AJ9" i="29"/>
  <c r="AI60" i="29"/>
  <c r="AM65" i="29"/>
  <c r="AN11" i="19"/>
  <c r="H10" i="19"/>
  <c r="AM25" i="19"/>
  <c r="AM13" i="19"/>
  <c r="AK13" i="19"/>
  <c r="AK12" i="19"/>
  <c r="AM53" i="41"/>
  <c r="G21" i="40"/>
  <c r="F18" i="40"/>
  <c r="AM9" i="35"/>
  <c r="H7" i="35"/>
  <c r="I6" i="34"/>
  <c r="AM43" i="34"/>
  <c r="G34" i="32"/>
  <c r="AM55" i="32"/>
  <c r="F26" i="20"/>
  <c r="H8" i="19"/>
  <c r="J10" i="19"/>
  <c r="AL12" i="19"/>
  <c r="AK10" i="19"/>
  <c r="F35" i="29"/>
  <c r="AJ46" i="29"/>
  <c r="AI51" i="29"/>
  <c r="AL41" i="29"/>
  <c r="AL46" i="29"/>
  <c r="AI23" i="29"/>
  <c r="E30" i="29"/>
  <c r="F31" i="29"/>
  <c r="H33" i="29"/>
  <c r="E25" i="29"/>
  <c r="E20" i="29"/>
  <c r="AJ45" i="29"/>
  <c r="AI52" i="29"/>
  <c r="AL21" i="29"/>
  <c r="H24" i="29"/>
  <c r="I9" i="19"/>
  <c r="AL13" i="19"/>
  <c r="AN21" i="19"/>
  <c r="I34" i="19"/>
  <c r="AK42" i="19"/>
  <c r="AN27" i="19"/>
  <c r="AN22" i="19"/>
  <c r="AL34" i="19"/>
  <c r="G27" i="19"/>
  <c r="AL29" i="19"/>
  <c r="G32" i="19"/>
  <c r="H18" i="19"/>
  <c r="AM20" i="19"/>
  <c r="AM36" i="19"/>
  <c r="AO37" i="19"/>
  <c r="F11" i="19"/>
  <c r="J20" i="19"/>
  <c r="AN56" i="19"/>
  <c r="AK14" i="19"/>
  <c r="AL14" i="19"/>
  <c r="AM30" i="19"/>
  <c r="I29" i="19"/>
  <c r="AN32" i="19"/>
  <c r="AO22" i="19"/>
  <c r="AO13" i="19"/>
  <c r="G12" i="19"/>
  <c r="AM41" i="19"/>
  <c r="AN13" i="19"/>
  <c r="AN12" i="19"/>
  <c r="AN51" i="19"/>
  <c r="AK38" i="19"/>
  <c r="H28" i="19"/>
  <c r="AK29" i="19"/>
  <c r="AK28" i="19"/>
  <c r="AM60" i="19"/>
  <c r="AM26" i="19"/>
  <c r="AM16" i="19"/>
  <c r="AN36" i="19"/>
  <c r="AK34" i="19"/>
  <c r="AK33" i="19"/>
  <c r="AK39" i="19"/>
  <c r="AM15" i="19"/>
  <c r="AO67" i="19"/>
  <c r="AO48" i="19"/>
  <c r="AK63" i="19"/>
  <c r="AN61" i="19"/>
  <c r="AL64" i="19"/>
  <c r="AK58" i="19"/>
  <c r="AO42" i="19"/>
  <c r="AN67" i="19"/>
  <c r="AN66" i="19"/>
  <c r="AK44" i="19"/>
  <c r="AL60" i="19"/>
  <c r="AM66" i="19"/>
  <c r="I6" i="19"/>
  <c r="AN9" i="19"/>
  <c r="AO62" i="19"/>
  <c r="AL10" i="30"/>
  <c r="AK32" i="30"/>
  <c r="AL28" i="30"/>
  <c r="AK28" i="30"/>
  <c r="AI38" i="30"/>
  <c r="AM39" i="30"/>
  <c r="AI37" i="30"/>
  <c r="AJ24" i="30"/>
  <c r="AL33" i="30"/>
  <c r="AM23" i="30"/>
  <c r="AL34" i="30"/>
  <c r="AJ14" i="30"/>
  <c r="AM38" i="30"/>
  <c r="AM14" i="30"/>
  <c r="AK33" i="30"/>
  <c r="AK27" i="30"/>
  <c r="F33" i="30"/>
  <c r="AL27" i="30"/>
  <c r="AI35" i="30"/>
  <c r="AL29" i="30"/>
  <c r="AI41" i="30"/>
  <c r="AM35" i="30"/>
  <c r="AJ31" i="30"/>
  <c r="AM21" i="30"/>
  <c r="AI34" i="30"/>
  <c r="F25" i="30"/>
  <c r="I14" i="30"/>
  <c r="AM30" i="30"/>
  <c r="AM22" i="30"/>
  <c r="AL11" i="30"/>
  <c r="AJ41" i="30"/>
  <c r="AJ11" i="30"/>
  <c r="I34" i="30"/>
  <c r="AK41" i="30"/>
  <c r="AM26" i="30"/>
  <c r="AM11" i="30"/>
  <c r="AI11" i="30"/>
  <c r="AL25" i="30"/>
  <c r="AM34" i="30"/>
  <c r="AL26" i="30"/>
  <c r="I37" i="30"/>
  <c r="AK14" i="30"/>
  <c r="G14" i="30"/>
  <c r="AL38" i="30"/>
  <c r="AM10" i="30"/>
  <c r="I7" i="30"/>
  <c r="AI10" i="30"/>
  <c r="AL30" i="30"/>
  <c r="AJ10" i="30"/>
  <c r="I27" i="30"/>
  <c r="AI18" i="30"/>
  <c r="AI24" i="30"/>
  <c r="AI25" i="30"/>
  <c r="E32" i="30"/>
  <c r="AL22" i="30"/>
  <c r="H26" i="30"/>
  <c r="AL23" i="30"/>
  <c r="AK24" i="30"/>
  <c r="AM25" i="30"/>
  <c r="I32" i="30"/>
  <c r="AM32" i="30"/>
  <c r="AK26" i="30"/>
  <c r="G33" i="30"/>
  <c r="E23" i="30"/>
  <c r="AI19" i="30"/>
  <c r="AI33" i="30"/>
  <c r="E34" i="30"/>
  <c r="AI27" i="30"/>
  <c r="AI14" i="30"/>
  <c r="AI15" i="30"/>
  <c r="AK30" i="30"/>
  <c r="G37" i="30"/>
  <c r="AJ25" i="30"/>
  <c r="F32" i="30"/>
  <c r="G27" i="30"/>
  <c r="AK20" i="30"/>
  <c r="AI26" i="30"/>
  <c r="E19" i="30"/>
  <c r="AJ28" i="30"/>
  <c r="AJ27" i="30"/>
  <c r="J21" i="44"/>
  <c r="AO24" i="44"/>
  <c r="AK40" i="41"/>
  <c r="AK39" i="41"/>
  <c r="I7" i="41"/>
  <c r="AN10" i="41"/>
  <c r="AN9" i="41"/>
  <c r="AN40" i="40"/>
  <c r="AN39" i="40"/>
  <c r="I30" i="42"/>
  <c r="AN32" i="42"/>
  <c r="AN33" i="42"/>
  <c r="AN29" i="44"/>
  <c r="I26" i="44"/>
  <c r="AN28" i="44"/>
  <c r="I28" i="44"/>
  <c r="AN31" i="44"/>
  <c r="AM47" i="44"/>
  <c r="AM46" i="44"/>
  <c r="H9" i="41"/>
  <c r="AM12" i="41"/>
  <c r="I21" i="42"/>
  <c r="AN24" i="42"/>
  <c r="AN23" i="42"/>
  <c r="G21" i="44"/>
  <c r="AL23" i="44"/>
  <c r="AL24" i="44"/>
  <c r="AK46" i="44"/>
  <c r="AL49" i="44"/>
  <c r="AL48" i="44"/>
  <c r="AM29" i="44"/>
  <c r="H26" i="44"/>
  <c r="H28" i="44"/>
  <c r="AM31" i="44"/>
  <c r="H21" i="42"/>
  <c r="AM24" i="42"/>
  <c r="AM23" i="42"/>
  <c r="J32" i="42"/>
  <c r="AO35" i="42"/>
  <c r="AN39" i="42"/>
  <c r="AN38" i="42"/>
  <c r="AN40" i="41"/>
  <c r="AN22" i="44"/>
  <c r="AN23" i="44"/>
  <c r="I20" i="44"/>
  <c r="AO39" i="42"/>
  <c r="AO40" i="42"/>
  <c r="I23" i="41"/>
  <c r="AN26" i="41"/>
  <c r="J12" i="40"/>
  <c r="AO15" i="40"/>
  <c r="AO14" i="40"/>
  <c r="I25" i="40"/>
  <c r="AN28" i="40"/>
  <c r="AN27" i="40"/>
  <c r="AN18" i="41"/>
  <c r="I15" i="41"/>
  <c r="AN17" i="41"/>
  <c r="G26" i="40"/>
  <c r="AL29" i="40"/>
  <c r="AM29" i="42"/>
  <c r="AM28" i="42"/>
  <c r="H26" i="42"/>
  <c r="J8" i="41"/>
  <c r="AO11" i="41"/>
  <c r="H27" i="40"/>
  <c r="AM29" i="40"/>
  <c r="AM30" i="40"/>
  <c r="AM23" i="40"/>
  <c r="AM22" i="40"/>
  <c r="G7" i="39"/>
  <c r="AL10" i="39"/>
  <c r="AL9" i="39"/>
  <c r="I21" i="38"/>
  <c r="AN24" i="38"/>
  <c r="AO54" i="38"/>
  <c r="AO53" i="38"/>
  <c r="G11" i="37"/>
  <c r="AL14" i="37"/>
  <c r="H12" i="37"/>
  <c r="AM15" i="37"/>
  <c r="J32" i="36"/>
  <c r="AO34" i="36"/>
  <c r="AO35" i="36"/>
  <c r="AK25" i="41"/>
  <c r="AK24" i="41"/>
  <c r="I33" i="40"/>
  <c r="AN35" i="40"/>
  <c r="AN36" i="40"/>
  <c r="AL57" i="39"/>
  <c r="F13" i="38"/>
  <c r="AO30" i="38"/>
  <c r="J27" i="38"/>
  <c r="AO29" i="38"/>
  <c r="G26" i="37"/>
  <c r="AL29" i="37"/>
  <c r="AL28" i="37"/>
  <c r="AK11" i="38"/>
  <c r="AK12" i="38"/>
  <c r="H15" i="38"/>
  <c r="AM18" i="38"/>
  <c r="AM17" i="38"/>
  <c r="F22" i="37"/>
  <c r="AK25" i="37"/>
  <c r="AK24" i="37"/>
  <c r="F24" i="36"/>
  <c r="AK26" i="36"/>
  <c r="AK27" i="36"/>
  <c r="I9" i="35"/>
  <c r="AN12" i="35"/>
  <c r="AL51" i="34"/>
  <c r="AL50" i="34"/>
  <c r="J17" i="36"/>
  <c r="AO20" i="36"/>
  <c r="G30" i="35"/>
  <c r="AL32" i="35"/>
  <c r="AL33" i="35"/>
  <c r="AL32" i="34"/>
  <c r="AL31" i="34"/>
  <c r="I16" i="32"/>
  <c r="AN19" i="32"/>
  <c r="G32" i="39"/>
  <c r="AL35" i="39"/>
  <c r="AL34" i="39"/>
  <c r="AM46" i="37"/>
  <c r="AM47" i="37"/>
  <c r="I6" i="36"/>
  <c r="AN24" i="36"/>
  <c r="AN23" i="36"/>
  <c r="H6" i="35"/>
  <c r="I6" i="35"/>
  <c r="AN9" i="35"/>
  <c r="F20" i="34"/>
  <c r="AK23" i="34"/>
  <c r="AK22" i="34"/>
  <c r="J34" i="34"/>
  <c r="AO37" i="34"/>
  <c r="AO36" i="34"/>
  <c r="AN45" i="34"/>
  <c r="AN46" i="34"/>
  <c r="H10" i="32"/>
  <c r="AM12" i="32"/>
  <c r="AM13" i="32"/>
  <c r="I20" i="32"/>
  <c r="AN23" i="32"/>
  <c r="AN22" i="32"/>
  <c r="AO50" i="32"/>
  <c r="AO49" i="32"/>
  <c r="AL9" i="33"/>
  <c r="AL10" i="33"/>
  <c r="F23" i="33"/>
  <c r="AK26" i="33"/>
  <c r="AK25" i="33"/>
  <c r="J27" i="24"/>
  <c r="AO29" i="24"/>
  <c r="AO30" i="24"/>
  <c r="AK33" i="24"/>
  <c r="F31" i="24"/>
  <c r="AK34" i="24"/>
  <c r="I22" i="34"/>
  <c r="AN25" i="34"/>
  <c r="G8" i="32"/>
  <c r="AL11" i="32"/>
  <c r="AL10" i="32"/>
  <c r="H14" i="32"/>
  <c r="AM16" i="32"/>
  <c r="AM17" i="32"/>
  <c r="G23" i="32"/>
  <c r="AL25" i="32"/>
  <c r="AL26" i="32"/>
  <c r="J10" i="33"/>
  <c r="AO12" i="33"/>
  <c r="AO13" i="33"/>
  <c r="J25" i="24"/>
  <c r="AO28" i="24"/>
  <c r="AO27" i="24"/>
  <c r="G28" i="24"/>
  <c r="AL31" i="24"/>
  <c r="AK49" i="24"/>
  <c r="AK50" i="24"/>
  <c r="AO51" i="36"/>
  <c r="AO50" i="36"/>
  <c r="AL53" i="35"/>
  <c r="AL52" i="35"/>
  <c r="H12" i="32"/>
  <c r="AM15" i="32"/>
  <c r="AM14" i="32"/>
  <c r="AN20" i="32"/>
  <c r="AN21" i="32"/>
  <c r="AK40" i="32"/>
  <c r="AK39" i="32"/>
  <c r="AK50" i="33"/>
  <c r="AK49" i="33"/>
  <c r="I19" i="24"/>
  <c r="AN21" i="24"/>
  <c r="AN22" i="24"/>
  <c r="I35" i="24"/>
  <c r="AN37" i="24"/>
  <c r="AN38" i="24"/>
  <c r="AK18" i="22"/>
  <c r="F16" i="22"/>
  <c r="AK19" i="22"/>
  <c r="AM39" i="22"/>
  <c r="H36" i="22"/>
  <c r="AM38" i="22"/>
  <c r="AN28" i="33"/>
  <c r="AN29" i="33"/>
  <c r="AL46" i="33"/>
  <c r="AL47" i="33"/>
  <c r="G6" i="24"/>
  <c r="AL9" i="24"/>
  <c r="AO50" i="22"/>
  <c r="AO51" i="22"/>
  <c r="AL16" i="21"/>
  <c r="AL17" i="21"/>
  <c r="AL40" i="20"/>
  <c r="AL41" i="20"/>
  <c r="F22" i="19"/>
  <c r="AK25" i="19"/>
  <c r="G25" i="34"/>
  <c r="AL28" i="34"/>
  <c r="AL56" i="32"/>
  <c r="H7" i="21"/>
  <c r="AM10" i="21"/>
  <c r="AK11" i="21"/>
  <c r="F9" i="21"/>
  <c r="AK12" i="21"/>
  <c r="G36" i="21"/>
  <c r="AL39" i="21"/>
  <c r="I29" i="20"/>
  <c r="AN32" i="20"/>
  <c r="AN31" i="20"/>
  <c r="AN36" i="31"/>
  <c r="AN37" i="31"/>
  <c r="G8" i="30"/>
  <c r="AK10" i="30"/>
  <c r="AK11" i="30"/>
  <c r="AI28" i="30"/>
  <c r="AI29" i="30"/>
  <c r="AM36" i="30"/>
  <c r="AM37" i="30"/>
  <c r="AO55" i="38"/>
  <c r="AO56" i="38"/>
  <c r="F6" i="21"/>
  <c r="AK9" i="21"/>
  <c r="G35" i="21"/>
  <c r="AL38" i="21"/>
  <c r="AL37" i="21"/>
  <c r="F9" i="20"/>
  <c r="AK11" i="20"/>
  <c r="AK12" i="20"/>
  <c r="AN29" i="20"/>
  <c r="I26" i="20"/>
  <c r="AN55" i="20"/>
  <c r="AN56" i="20"/>
  <c r="F21" i="19"/>
  <c r="AK24" i="19"/>
  <c r="F15" i="31"/>
  <c r="AK15" i="31"/>
  <c r="F12" i="20"/>
  <c r="AK14" i="20"/>
  <c r="AK15" i="20"/>
  <c r="G23" i="19"/>
  <c r="AL25" i="19"/>
  <c r="AL26" i="19"/>
  <c r="G22" i="30"/>
  <c r="AK18" i="30"/>
  <c r="E27" i="30"/>
  <c r="AI21" i="30"/>
  <c r="AI20" i="30"/>
  <c r="AL30" i="29"/>
  <c r="AL29" i="29"/>
  <c r="E33" i="1"/>
  <c r="AI19" i="1"/>
  <c r="AI20" i="1"/>
  <c r="AN47" i="19"/>
  <c r="AN46" i="19"/>
  <c r="AL38" i="1"/>
  <c r="AL37" i="1"/>
  <c r="AI53" i="1"/>
  <c r="AI52" i="1"/>
  <c r="AK15" i="29"/>
  <c r="AK14" i="29"/>
  <c r="G19" i="29"/>
  <c r="AL26" i="1"/>
  <c r="AL25" i="1"/>
  <c r="H20" i="1"/>
  <c r="AL15" i="1"/>
  <c r="AL16" i="1"/>
  <c r="AI24" i="29"/>
  <c r="AI25" i="29"/>
  <c r="AN28" i="20"/>
  <c r="AN27" i="20"/>
  <c r="AO38" i="20"/>
  <c r="AO39" i="20"/>
  <c r="AK43" i="19"/>
  <c r="G6" i="29"/>
  <c r="AK9" i="29"/>
  <c r="AK8" i="29"/>
  <c r="AL16" i="29"/>
  <c r="H20" i="29"/>
  <c r="AM20" i="29"/>
  <c r="AM21" i="29"/>
  <c r="I34" i="29"/>
  <c r="AJ53" i="29"/>
  <c r="AM50" i="19"/>
  <c r="AM51" i="19"/>
  <c r="AL23" i="1"/>
  <c r="AL22" i="1"/>
  <c r="AJ8" i="1"/>
  <c r="F5" i="1"/>
  <c r="AL31" i="29"/>
  <c r="I21" i="29"/>
  <c r="AM16" i="29"/>
  <c r="AM17" i="29"/>
  <c r="AJ23" i="1"/>
  <c r="AJ24" i="1"/>
  <c r="AO22" i="23"/>
  <c r="AO23" i="23"/>
  <c r="J20" i="23"/>
  <c r="AK34" i="23"/>
  <c r="F31" i="23"/>
  <c r="G22" i="23"/>
  <c r="AL24" i="23"/>
  <c r="AL25" i="23"/>
  <c r="AL54" i="23"/>
  <c r="AL55" i="23"/>
  <c r="AL29" i="23"/>
  <c r="G27" i="23"/>
  <c r="AL30" i="23"/>
  <c r="AO32" i="23"/>
  <c r="J29" i="23"/>
  <c r="AO31" i="23"/>
  <c r="AL44" i="23"/>
  <c r="AL45" i="23"/>
  <c r="AK57" i="23"/>
  <c r="AK58" i="23"/>
  <c r="AL27" i="20"/>
  <c r="G24" i="20"/>
  <c r="AL26" i="20"/>
  <c r="J7" i="19"/>
  <c r="AO10" i="19"/>
  <c r="AO9" i="19"/>
  <c r="AO28" i="19"/>
  <c r="J25" i="19"/>
  <c r="AO27" i="19"/>
  <c r="AK41" i="19"/>
  <c r="AK40" i="19"/>
  <c r="AO56" i="19"/>
  <c r="F22" i="31"/>
  <c r="AK18" i="31"/>
  <c r="AJ33" i="31"/>
  <c r="AJ34" i="31"/>
  <c r="AI33" i="29"/>
  <c r="AM50" i="23"/>
  <c r="AN39" i="19"/>
  <c r="I36" i="19"/>
  <c r="AN38" i="19"/>
  <c r="AL34" i="1"/>
  <c r="AL35" i="1"/>
  <c r="AM42" i="1"/>
  <c r="AM41" i="1"/>
  <c r="AL39" i="29"/>
  <c r="AL40" i="29"/>
  <c r="AI22" i="1"/>
  <c r="AI23" i="1"/>
  <c r="AJ20" i="30"/>
  <c r="F24" i="30"/>
  <c r="AJ19" i="30"/>
  <c r="AM24" i="29"/>
  <c r="AM25" i="29"/>
  <c r="AL24" i="38"/>
  <c r="AL25" i="38"/>
  <c r="G22" i="38"/>
  <c r="AK37" i="32"/>
  <c r="F34" i="32"/>
  <c r="AK36" i="32"/>
  <c r="AL49" i="19"/>
  <c r="AL48" i="19"/>
  <c r="AK17" i="31"/>
  <c r="F21" i="31"/>
  <c r="AK16" i="31"/>
  <c r="AJ35" i="30"/>
  <c r="AJ36" i="30"/>
  <c r="AK13" i="30"/>
  <c r="AK12" i="30"/>
  <c r="E21" i="30"/>
  <c r="AI17" i="30"/>
  <c r="H34" i="29"/>
  <c r="AL52" i="29"/>
  <c r="G5" i="1"/>
  <c r="AK8" i="1"/>
  <c r="AK39" i="42"/>
  <c r="AK33" i="23"/>
  <c r="AJ55" i="31"/>
  <c r="AI32" i="29"/>
  <c r="AN52" i="20"/>
  <c r="AJ39" i="31"/>
  <c r="AL48" i="21"/>
  <c r="AM55" i="19"/>
  <c r="AJ48" i="31"/>
  <c r="AN46" i="20"/>
  <c r="AK47" i="22"/>
  <c r="AK25" i="30"/>
  <c r="AM33" i="29"/>
  <c r="AM47" i="20"/>
  <c r="AK44" i="31"/>
  <c r="AM24" i="30"/>
  <c r="AK42" i="20"/>
  <c r="AN55" i="31"/>
  <c r="AO45" i="20"/>
  <c r="AL46" i="21"/>
  <c r="AM46" i="33"/>
  <c r="AN54" i="35"/>
  <c r="AK52" i="38"/>
  <c r="AL55" i="20"/>
  <c r="AL30" i="24"/>
  <c r="AN55" i="34"/>
  <c r="AO40" i="33"/>
  <c r="AK55" i="36"/>
  <c r="AM55" i="31"/>
  <c r="AO44" i="33"/>
  <c r="AN48" i="36"/>
  <c r="AM43" i="41"/>
  <c r="AM41" i="41"/>
  <c r="AK47" i="39"/>
  <c r="AM50" i="44"/>
  <c r="AO24" i="41"/>
  <c r="AO45" i="44"/>
  <c r="AO46" i="44"/>
  <c r="H27" i="44"/>
  <c r="AM30" i="44"/>
  <c r="AM35" i="44"/>
  <c r="H33" i="44"/>
  <c r="AM36" i="44"/>
  <c r="AM13" i="42"/>
  <c r="H10" i="42"/>
  <c r="G25" i="42"/>
  <c r="AL27" i="42"/>
  <c r="AL28" i="42"/>
  <c r="G27" i="41"/>
  <c r="AL30" i="41"/>
  <c r="AL29" i="41"/>
  <c r="AK22" i="42"/>
  <c r="AK23" i="42"/>
  <c r="F20" i="42"/>
  <c r="AK48" i="42"/>
  <c r="AK47" i="42"/>
  <c r="J22" i="41"/>
  <c r="AO40" i="41"/>
  <c r="AO39" i="41"/>
  <c r="F20" i="44"/>
  <c r="AK23" i="44"/>
  <c r="AK26" i="41"/>
  <c r="F23" i="41"/>
  <c r="I12" i="40"/>
  <c r="AN15" i="40"/>
  <c r="AN14" i="40"/>
  <c r="AO29" i="40"/>
  <c r="AO28" i="40"/>
  <c r="H30" i="42"/>
  <c r="AM33" i="42"/>
  <c r="AM32" i="42"/>
  <c r="AM18" i="41"/>
  <c r="H15" i="41"/>
  <c r="AM17" i="41"/>
  <c r="AL29" i="42"/>
  <c r="G26" i="42"/>
  <c r="J11" i="41"/>
  <c r="AO14" i="41"/>
  <c r="J26" i="40"/>
  <c r="AM39" i="40"/>
  <c r="AM40" i="40"/>
  <c r="F20" i="40"/>
  <c r="AK22" i="40"/>
  <c r="AK23" i="40"/>
  <c r="AK43" i="39"/>
  <c r="AK44" i="39"/>
  <c r="J21" i="38"/>
  <c r="AO24" i="38"/>
  <c r="AO23" i="38"/>
  <c r="AK45" i="38"/>
  <c r="AK44" i="38"/>
  <c r="AO50" i="38"/>
  <c r="AO51" i="38"/>
  <c r="G15" i="37"/>
  <c r="AL18" i="37"/>
  <c r="AL17" i="37"/>
  <c r="I22" i="41"/>
  <c r="AN25" i="41"/>
  <c r="F33" i="40"/>
  <c r="AK36" i="40"/>
  <c r="AK35" i="40"/>
  <c r="J17" i="38"/>
  <c r="AO20" i="38"/>
  <c r="AO19" i="38"/>
  <c r="AK46" i="38"/>
  <c r="AK47" i="38"/>
  <c r="H11" i="37"/>
  <c r="AM34" i="36"/>
  <c r="AM33" i="36"/>
  <c r="H31" i="36"/>
  <c r="I21" i="40"/>
  <c r="AN24" i="40"/>
  <c r="F28" i="40"/>
  <c r="AK30" i="40"/>
  <c r="AK31" i="40"/>
  <c r="I13" i="38"/>
  <c r="AN15" i="38"/>
  <c r="AN16" i="38"/>
  <c r="AN25" i="37"/>
  <c r="I22" i="37"/>
  <c r="AN24" i="37"/>
  <c r="J21" i="36"/>
  <c r="AO24" i="36"/>
  <c r="AO23" i="36"/>
  <c r="H24" i="36"/>
  <c r="AM27" i="36"/>
  <c r="AN20" i="36"/>
  <c r="AN19" i="36"/>
  <c r="AM51" i="34"/>
  <c r="AM52" i="34"/>
  <c r="AL52" i="24"/>
  <c r="AL53" i="24"/>
  <c r="AL22" i="38"/>
  <c r="G19" i="38"/>
  <c r="AL46" i="38"/>
  <c r="AL45" i="38"/>
  <c r="AM18" i="36"/>
  <c r="AM17" i="36"/>
  <c r="AO54" i="36"/>
  <c r="AO55" i="36"/>
  <c r="J6" i="34"/>
  <c r="AO9" i="34"/>
  <c r="AN43" i="34"/>
  <c r="AN42" i="34"/>
  <c r="AL47" i="39"/>
  <c r="AL48" i="39"/>
  <c r="AN26" i="35"/>
  <c r="AN27" i="35"/>
  <c r="G20" i="34"/>
  <c r="AL23" i="34"/>
  <c r="AL22" i="34"/>
  <c r="F34" i="34"/>
  <c r="AK36" i="34"/>
  <c r="AK37" i="34"/>
  <c r="AL45" i="34"/>
  <c r="AL46" i="34"/>
  <c r="G10" i="32"/>
  <c r="AL13" i="32"/>
  <c r="AL12" i="32"/>
  <c r="H20" i="32"/>
  <c r="AM23" i="32"/>
  <c r="G23" i="33"/>
  <c r="AL26" i="33"/>
  <c r="AL25" i="33"/>
  <c r="H27" i="24"/>
  <c r="AM30" i="24"/>
  <c r="AM29" i="24"/>
  <c r="H22" i="34"/>
  <c r="AM25" i="34"/>
  <c r="AM24" i="34"/>
  <c r="F8" i="32"/>
  <c r="AK11" i="32"/>
  <c r="AK10" i="32"/>
  <c r="H24" i="24"/>
  <c r="AM26" i="24"/>
  <c r="AM27" i="24"/>
  <c r="G25" i="24"/>
  <c r="AL28" i="24"/>
  <c r="I23" i="22"/>
  <c r="AN26" i="22"/>
  <c r="AN25" i="22"/>
  <c r="AL51" i="36"/>
  <c r="AL50" i="36"/>
  <c r="AK52" i="35"/>
  <c r="AK53" i="35"/>
  <c r="J12" i="32"/>
  <c r="AO14" i="32"/>
  <c r="AO15" i="32"/>
  <c r="AK25" i="32"/>
  <c r="AO39" i="32"/>
  <c r="AO40" i="32"/>
  <c r="AM57" i="32"/>
  <c r="AK44" i="33"/>
  <c r="AK45" i="33"/>
  <c r="AK22" i="24"/>
  <c r="F19" i="24"/>
  <c r="AK21" i="24"/>
  <c r="AL38" i="24"/>
  <c r="G35" i="24"/>
  <c r="AL37" i="24"/>
  <c r="J20" i="22"/>
  <c r="AO22" i="22"/>
  <c r="AO23" i="22"/>
  <c r="AO41" i="22"/>
  <c r="AL53" i="32"/>
  <c r="J26" i="33"/>
  <c r="AO29" i="33"/>
  <c r="AO28" i="33"/>
  <c r="AL35" i="24"/>
  <c r="G32" i="24"/>
  <c r="AN24" i="31"/>
  <c r="I37" i="31"/>
  <c r="AN23" i="31"/>
  <c r="I25" i="34"/>
  <c r="AN27" i="34"/>
  <c r="AN28" i="34"/>
  <c r="AM56" i="32"/>
  <c r="AN47" i="22"/>
  <c r="AN48" i="22"/>
  <c r="I8" i="21"/>
  <c r="AN11" i="21"/>
  <c r="AN10" i="21"/>
  <c r="AM12" i="21"/>
  <c r="H9" i="21"/>
  <c r="AN39" i="21"/>
  <c r="I36" i="21"/>
  <c r="AN49" i="21"/>
  <c r="AN48" i="21"/>
  <c r="AK54" i="21"/>
  <c r="AK55" i="21"/>
  <c r="H9" i="31"/>
  <c r="AM12" i="31"/>
  <c r="AM11" i="31"/>
  <c r="AN49" i="31"/>
  <c r="AN48" i="31"/>
  <c r="G36" i="30"/>
  <c r="AK23" i="30"/>
  <c r="AO15" i="33"/>
  <c r="AO16" i="33"/>
  <c r="I6" i="21"/>
  <c r="AN9" i="21"/>
  <c r="AL42" i="21"/>
  <c r="AL43" i="21"/>
  <c r="AJ23" i="31"/>
  <c r="E37" i="31"/>
  <c r="AJ24" i="31"/>
  <c r="G12" i="20"/>
  <c r="AL15" i="20"/>
  <c r="AL14" i="20"/>
  <c r="I23" i="19"/>
  <c r="AN26" i="19"/>
  <c r="AN25" i="19"/>
  <c r="AM18" i="30"/>
  <c r="I22" i="30"/>
  <c r="AM17" i="30"/>
  <c r="AL21" i="30"/>
  <c r="AL20" i="30"/>
  <c r="H27" i="30"/>
  <c r="AI20" i="29"/>
  <c r="E33" i="29"/>
  <c r="AM12" i="42"/>
  <c r="AN42" i="19"/>
  <c r="AN41" i="19"/>
  <c r="AM34" i="1"/>
  <c r="AM35" i="1"/>
  <c r="AM16" i="1"/>
  <c r="AM17" i="1"/>
  <c r="I21" i="1"/>
  <c r="AJ29" i="29"/>
  <c r="I35" i="1"/>
  <c r="AM21" i="1"/>
  <c r="AM22" i="1"/>
  <c r="G7" i="1"/>
  <c r="AK9" i="1"/>
  <c r="AK10" i="1"/>
  <c r="AK24" i="29"/>
  <c r="AK25" i="29"/>
  <c r="G9" i="20"/>
  <c r="G25" i="20"/>
  <c r="AL28" i="20"/>
  <c r="AM39" i="20"/>
  <c r="AM38" i="20"/>
  <c r="I6" i="29"/>
  <c r="AM8" i="29"/>
  <c r="AM9" i="29"/>
  <c r="AI19" i="29"/>
  <c r="AI21" i="29"/>
  <c r="E34" i="29"/>
  <c r="AI50" i="29"/>
  <c r="J36" i="19"/>
  <c r="AO39" i="19"/>
  <c r="AO52" i="19"/>
  <c r="AO53" i="19"/>
  <c r="G19" i="1"/>
  <c r="AK15" i="1"/>
  <c r="AI43" i="1"/>
  <c r="AI42" i="1"/>
  <c r="AL25" i="29"/>
  <c r="G12" i="1"/>
  <c r="AK12" i="1"/>
  <c r="AK11" i="1"/>
  <c r="AI37" i="1"/>
  <c r="AI38" i="1"/>
  <c r="AK55" i="29"/>
  <c r="AK54" i="29"/>
  <c r="AN37" i="23"/>
  <c r="AN36" i="23"/>
  <c r="AM55" i="23"/>
  <c r="AM56" i="23"/>
  <c r="AK38" i="23"/>
  <c r="AK39" i="23"/>
  <c r="AM30" i="23"/>
  <c r="H28" i="23"/>
  <c r="AM31" i="23"/>
  <c r="AL22" i="23"/>
  <c r="G20" i="23"/>
  <c r="AL23" i="23"/>
  <c r="AL40" i="23"/>
  <c r="AL39" i="23"/>
  <c r="H29" i="23"/>
  <c r="AM32" i="23"/>
  <c r="AL31" i="23"/>
  <c r="AL32" i="23"/>
  <c r="G29" i="23"/>
  <c r="AM37" i="23"/>
  <c r="AM38" i="23"/>
  <c r="AM45" i="23"/>
  <c r="AM58" i="23"/>
  <c r="AM57" i="23"/>
  <c r="F24" i="20"/>
  <c r="AK27" i="20"/>
  <c r="I8" i="31"/>
  <c r="AN10" i="31"/>
  <c r="AN11" i="31"/>
  <c r="AM18" i="31"/>
  <c r="H22" i="31"/>
  <c r="AL36" i="31"/>
  <c r="AL37" i="31"/>
  <c r="AL23" i="29"/>
  <c r="AL24" i="29"/>
  <c r="AJ44" i="29"/>
  <c r="AL48" i="29"/>
  <c r="AL49" i="29"/>
  <c r="AL20" i="1"/>
  <c r="AL21" i="1"/>
  <c r="H34" i="1"/>
  <c r="AK45" i="1"/>
  <c r="AK44" i="1"/>
  <c r="AL41" i="1"/>
  <c r="AL40" i="1"/>
  <c r="AK29" i="29"/>
  <c r="AK30" i="29"/>
  <c r="AL45" i="1"/>
  <c r="AL46" i="1"/>
  <c r="AK22" i="1"/>
  <c r="AK23" i="1"/>
  <c r="AJ39" i="29"/>
  <c r="AJ38" i="29"/>
  <c r="I16" i="30"/>
  <c r="AM16" i="30"/>
  <c r="AM15" i="30"/>
  <c r="AJ15" i="29"/>
  <c r="AJ14" i="29"/>
  <c r="AL21" i="38"/>
  <c r="G18" i="38"/>
  <c r="AL20" i="38"/>
  <c r="AL30" i="20"/>
  <c r="G27" i="20"/>
  <c r="H7" i="31"/>
  <c r="AM10" i="31"/>
  <c r="AL15" i="30"/>
  <c r="AL14" i="30"/>
  <c r="H15" i="30"/>
  <c r="AI12" i="30"/>
  <c r="AI13" i="30"/>
  <c r="AJ52" i="29"/>
  <c r="AN41" i="23"/>
  <c r="AM39" i="42"/>
  <c r="AL44" i="19"/>
  <c r="AL29" i="1"/>
  <c r="AK14" i="1"/>
  <c r="AK30" i="31"/>
  <c r="AI49" i="29"/>
  <c r="AK41" i="31"/>
  <c r="AK52" i="21"/>
  <c r="AN33" i="31"/>
  <c r="AJ43" i="29"/>
  <c r="AL55" i="31"/>
  <c r="AM40" i="30"/>
  <c r="AK45" i="20"/>
  <c r="AJ51" i="29"/>
  <c r="AI47" i="1"/>
  <c r="AN40" i="20"/>
  <c r="AN52" i="21"/>
  <c r="AJ46" i="31"/>
  <c r="AK39" i="24"/>
  <c r="AL41" i="33"/>
  <c r="AK50" i="36"/>
  <c r="AM45" i="24"/>
  <c r="AL52" i="32"/>
  <c r="AM42" i="34"/>
  <c r="AM22" i="32"/>
  <c r="AK24" i="32"/>
  <c r="AO44" i="37"/>
  <c r="AO42" i="20"/>
  <c r="AK49" i="32"/>
  <c r="AM46" i="38"/>
  <c r="AN45" i="38"/>
  <c r="AL43" i="41"/>
  <c r="AN39" i="41"/>
  <c r="AL49" i="40"/>
  <c r="AL46" i="40"/>
  <c r="AO41" i="38"/>
  <c r="AO50" i="41"/>
  <c r="AM11" i="41"/>
  <c r="AM28" i="44"/>
  <c r="AL45" i="44"/>
  <c r="AO48" i="44"/>
  <c r="AK30" i="42"/>
  <c r="F28" i="42"/>
  <c r="AK31" i="42"/>
  <c r="AM31" i="41"/>
  <c r="AM30" i="41"/>
  <c r="AK41" i="40"/>
  <c r="AK42" i="40"/>
  <c r="G8" i="41"/>
  <c r="AL11" i="41"/>
  <c r="AL10" i="41"/>
  <c r="H11" i="41"/>
  <c r="AM14" i="41"/>
  <c r="G25" i="40"/>
  <c r="AL28" i="40"/>
  <c r="AO40" i="40"/>
  <c r="AO39" i="40"/>
  <c r="AL23" i="40"/>
  <c r="AL22" i="40"/>
  <c r="AO49" i="39"/>
  <c r="AO50" i="39"/>
  <c r="H21" i="38"/>
  <c r="AM23" i="38"/>
  <c r="AM24" i="38"/>
  <c r="AO45" i="38"/>
  <c r="AO44" i="38"/>
  <c r="J12" i="37"/>
  <c r="AO14" i="37"/>
  <c r="AO15" i="37"/>
  <c r="AM17" i="37"/>
  <c r="H15" i="37"/>
  <c r="AM18" i="37"/>
  <c r="AO53" i="42"/>
  <c r="AO54" i="42"/>
  <c r="H17" i="38"/>
  <c r="AM19" i="38"/>
  <c r="AM20" i="38"/>
  <c r="H21" i="40"/>
  <c r="AM24" i="40"/>
  <c r="G28" i="40"/>
  <c r="AL31" i="40"/>
  <c r="AL30" i="40"/>
  <c r="AN12" i="37"/>
  <c r="AN13" i="37"/>
  <c r="I10" i="37"/>
  <c r="F12" i="38"/>
  <c r="AK15" i="38"/>
  <c r="AK14" i="38"/>
  <c r="G24" i="36"/>
  <c r="AL26" i="36"/>
  <c r="AL27" i="36"/>
  <c r="H19" i="38"/>
  <c r="AM22" i="38"/>
  <c r="AM21" i="38"/>
  <c r="F6" i="36"/>
  <c r="AK9" i="36"/>
  <c r="I15" i="36"/>
  <c r="AN17" i="36"/>
  <c r="AN18" i="36"/>
  <c r="AN54" i="36"/>
  <c r="AN55" i="36"/>
  <c r="AO54" i="35"/>
  <c r="AO55" i="35"/>
  <c r="F6" i="34"/>
  <c r="AK9" i="34"/>
  <c r="J6" i="35"/>
  <c r="AO9" i="35"/>
  <c r="J24" i="35"/>
  <c r="AO26" i="35"/>
  <c r="AO27" i="35"/>
  <c r="H34" i="34"/>
  <c r="AM37" i="34"/>
  <c r="AM36" i="34"/>
  <c r="G20" i="32"/>
  <c r="AL22" i="32"/>
  <c r="AL23" i="32"/>
  <c r="I19" i="33"/>
  <c r="AN22" i="33"/>
  <c r="AN21" i="33"/>
  <c r="AL34" i="24"/>
  <c r="G31" i="24"/>
  <c r="AL33" i="24"/>
  <c r="AN58" i="35"/>
  <c r="AN57" i="35"/>
  <c r="G22" i="34"/>
  <c r="AL24" i="34"/>
  <c r="AL25" i="34"/>
  <c r="J8" i="32"/>
  <c r="AO11" i="32"/>
  <c r="AO10" i="32"/>
  <c r="AL58" i="33"/>
  <c r="AL57" i="33"/>
  <c r="AL26" i="24"/>
  <c r="G24" i="24"/>
  <c r="AL27" i="24"/>
  <c r="H28" i="24"/>
  <c r="AM31" i="24"/>
  <c r="AK43" i="24"/>
  <c r="AK44" i="24"/>
  <c r="AO49" i="24"/>
  <c r="AO50" i="24"/>
  <c r="AO26" i="22"/>
  <c r="J24" i="22"/>
  <c r="AO27" i="22"/>
  <c r="J35" i="34"/>
  <c r="AO38" i="34"/>
  <c r="AN12" i="32"/>
  <c r="I9" i="32"/>
  <c r="F18" i="32"/>
  <c r="AK21" i="32"/>
  <c r="AK20" i="32"/>
  <c r="J22" i="32"/>
  <c r="AO24" i="32"/>
  <c r="AO25" i="32"/>
  <c r="AN40" i="32"/>
  <c r="AN39" i="32"/>
  <c r="AL57" i="32"/>
  <c r="AO39" i="24"/>
  <c r="AO40" i="24"/>
  <c r="AL26" i="22"/>
  <c r="G24" i="22"/>
  <c r="AL27" i="22"/>
  <c r="AK41" i="22"/>
  <c r="AK40" i="22"/>
  <c r="J31" i="34"/>
  <c r="AO34" i="34"/>
  <c r="AO33" i="34"/>
  <c r="AO52" i="32"/>
  <c r="AO53" i="32"/>
  <c r="F26" i="33"/>
  <c r="AK29" i="33"/>
  <c r="AK28" i="33"/>
  <c r="I17" i="22"/>
  <c r="AN20" i="22"/>
  <c r="AO48" i="20"/>
  <c r="AO47" i="20"/>
  <c r="J15" i="19"/>
  <c r="AO18" i="19"/>
  <c r="AO17" i="19"/>
  <c r="AM50" i="1"/>
  <c r="AM51" i="1"/>
  <c r="AK19" i="33"/>
  <c r="AK18" i="33"/>
  <c r="AM47" i="22"/>
  <c r="AM48" i="22"/>
  <c r="AM11" i="21"/>
  <c r="I9" i="21"/>
  <c r="AN12" i="21"/>
  <c r="AK46" i="21"/>
  <c r="AK47" i="21"/>
  <c r="AN55" i="21"/>
  <c r="AN54" i="21"/>
  <c r="AL55" i="38"/>
  <c r="AL56" i="38"/>
  <c r="AK15" i="33"/>
  <c r="F13" i="33"/>
  <c r="AK16" i="33"/>
  <c r="J6" i="21"/>
  <c r="AO9" i="21"/>
  <c r="I35" i="21"/>
  <c r="AN38" i="21"/>
  <c r="AN37" i="21"/>
  <c r="AN24" i="20"/>
  <c r="I21" i="20"/>
  <c r="AN23" i="20"/>
  <c r="AL29" i="20"/>
  <c r="G26" i="20"/>
  <c r="AL24" i="31"/>
  <c r="G37" i="31"/>
  <c r="AL23" i="31"/>
  <c r="AN18" i="32"/>
  <c r="I32" i="19"/>
  <c r="AN35" i="19"/>
  <c r="AN34" i="19"/>
  <c r="F27" i="31"/>
  <c r="AK21" i="31"/>
  <c r="AL18" i="30"/>
  <c r="H22" i="30"/>
  <c r="F27" i="30"/>
  <c r="AJ21" i="30"/>
  <c r="AK20" i="29"/>
  <c r="G33" i="29"/>
  <c r="AL44" i="29"/>
  <c r="AL45" i="29"/>
  <c r="AK49" i="19"/>
  <c r="AK48" i="19"/>
  <c r="F14" i="1"/>
  <c r="AJ13" i="1"/>
  <c r="AJ14" i="1"/>
  <c r="AK55" i="1"/>
  <c r="AK54" i="1"/>
  <c r="AM41" i="29"/>
  <c r="AM42" i="29"/>
  <c r="AL56" i="1"/>
  <c r="AL55" i="1"/>
  <c r="AI43" i="29"/>
  <c r="AI42" i="29"/>
  <c r="H19" i="29"/>
  <c r="AL15" i="29"/>
  <c r="AL14" i="29"/>
  <c r="AK28" i="20"/>
  <c r="F25" i="20"/>
  <c r="AM42" i="19"/>
  <c r="AM43" i="19"/>
  <c r="AK20" i="31"/>
  <c r="E6" i="29"/>
  <c r="AI9" i="29"/>
  <c r="AI8" i="29"/>
  <c r="I25" i="29"/>
  <c r="AM19" i="29"/>
  <c r="E35" i="29"/>
  <c r="AI22" i="29"/>
  <c r="AM50" i="29"/>
  <c r="AM49" i="29"/>
  <c r="AK54" i="19"/>
  <c r="AK53" i="19"/>
  <c r="AM48" i="19"/>
  <c r="AM49" i="19"/>
  <c r="AM29" i="1"/>
  <c r="AM30" i="1"/>
  <c r="F12" i="1"/>
  <c r="AJ12" i="1"/>
  <c r="AM26" i="1"/>
  <c r="AM27" i="1"/>
  <c r="I19" i="29"/>
  <c r="AM14" i="29"/>
  <c r="AM15" i="29"/>
  <c r="AM22" i="29"/>
  <c r="I35" i="29"/>
  <c r="AM57" i="1"/>
  <c r="AM56" i="1"/>
  <c r="I12" i="1"/>
  <c r="AM11" i="1"/>
  <c r="AM12" i="1"/>
  <c r="AM32" i="29"/>
  <c r="AM31" i="29"/>
  <c r="AI48" i="29"/>
  <c r="AI47" i="29"/>
  <c r="AN57" i="23"/>
  <c r="AN56" i="23"/>
  <c r="AN52" i="23"/>
  <c r="AN51" i="23"/>
  <c r="AM40" i="23"/>
  <c r="AM41" i="23"/>
  <c r="AO53" i="23"/>
  <c r="AO52" i="23"/>
  <c r="AN23" i="23"/>
  <c r="AN22" i="23"/>
  <c r="I20" i="23"/>
  <c r="H20" i="23"/>
  <c r="AM23" i="23"/>
  <c r="AM22" i="23"/>
  <c r="F29" i="23"/>
  <c r="AK31" i="23"/>
  <c r="AK32" i="23"/>
  <c r="AL37" i="23"/>
  <c r="AL38" i="23"/>
  <c r="AO58" i="23"/>
  <c r="AO57" i="23"/>
  <c r="I21" i="21"/>
  <c r="AN24" i="21"/>
  <c r="AN23" i="21"/>
  <c r="AL52" i="20"/>
  <c r="AL53" i="20"/>
  <c r="F16" i="19"/>
  <c r="AK19" i="19"/>
  <c r="J30" i="19"/>
  <c r="AO33" i="19"/>
  <c r="AO32" i="19"/>
  <c r="AK55" i="19"/>
  <c r="AK56" i="19"/>
  <c r="E8" i="31"/>
  <c r="AJ10" i="31"/>
  <c r="AJ11" i="31"/>
  <c r="E22" i="29"/>
  <c r="AI18" i="29"/>
  <c r="AI17" i="29"/>
  <c r="AJ28" i="29"/>
  <c r="AM52" i="31"/>
  <c r="AO34" i="42"/>
  <c r="AM44" i="23"/>
  <c r="AM47" i="1"/>
  <c r="AM46" i="1"/>
  <c r="AK39" i="1"/>
  <c r="AK40" i="1"/>
  <c r="AJ19" i="1"/>
  <c r="AJ18" i="1"/>
  <c r="AI28" i="29"/>
  <c r="AI27" i="29"/>
  <c r="AL51" i="1"/>
  <c r="AL50" i="1"/>
  <c r="AI12" i="1"/>
  <c r="AI13" i="1"/>
  <c r="E13" i="1"/>
  <c r="AO55" i="34"/>
  <c r="I27" i="20"/>
  <c r="AN30" i="20"/>
  <c r="AK10" i="31"/>
  <c r="F7" i="31"/>
  <c r="AL12" i="30"/>
  <c r="AL13" i="30"/>
  <c r="H10" i="30"/>
  <c r="AL16" i="30"/>
  <c r="AL17" i="30"/>
  <c r="H21" i="30"/>
  <c r="AM46" i="29"/>
  <c r="AL52" i="1"/>
  <c r="AL53" i="1"/>
  <c r="AJ31" i="29"/>
  <c r="AI45" i="29"/>
  <c r="AL20" i="29"/>
  <c r="AL11" i="20"/>
  <c r="AM33" i="30"/>
  <c r="AL39" i="19"/>
  <c r="AO38" i="19"/>
  <c r="AN44" i="19"/>
  <c r="AK14" i="31"/>
  <c r="AJ48" i="29"/>
  <c r="AI16" i="30"/>
  <c r="AK29" i="30"/>
  <c r="AK19" i="29"/>
  <c r="AK17" i="30"/>
  <c r="AL52" i="21"/>
  <c r="AN19" i="22"/>
  <c r="AO49" i="33"/>
  <c r="AK45" i="34"/>
  <c r="AK40" i="33"/>
  <c r="AK42" i="37"/>
  <c r="AM54" i="39"/>
  <c r="AN49" i="24"/>
  <c r="AL36" i="32"/>
  <c r="AN55" i="38"/>
  <c r="AL44" i="24"/>
  <c r="AM54" i="32"/>
  <c r="AK55" i="34"/>
  <c r="AO19" i="36"/>
  <c r="AN42" i="21"/>
  <c r="AO43" i="24"/>
  <c r="AN41" i="24"/>
  <c r="AL42" i="37"/>
  <c r="AN23" i="38"/>
  <c r="AL41" i="41"/>
  <c r="AO54" i="39"/>
  <c r="AK56" i="39"/>
  <c r="AN49" i="39"/>
  <c r="AN50" i="41"/>
  <c r="AM26" i="36"/>
  <c r="AO13" i="41"/>
  <c r="AM52" i="41"/>
  <c r="AN24" i="41"/>
  <c r="AK45" i="44"/>
  <c r="AN30" i="44"/>
  <c r="I27" i="44"/>
  <c r="J33" i="42"/>
  <c r="AO36" i="42"/>
  <c r="F25" i="42"/>
  <c r="AK28" i="42"/>
  <c r="AK27" i="42"/>
  <c r="AK52" i="42"/>
  <c r="AK51" i="42"/>
  <c r="AM19" i="41"/>
  <c r="H17" i="41"/>
  <c r="AM20" i="41"/>
  <c r="AO21" i="40"/>
  <c r="J18" i="40"/>
  <c r="AO20" i="40"/>
  <c r="I32" i="42"/>
  <c r="AN35" i="42"/>
  <c r="AN34" i="42"/>
  <c r="J28" i="42"/>
  <c r="AO30" i="42"/>
  <c r="AO31" i="42"/>
  <c r="AO19" i="41"/>
  <c r="J16" i="41"/>
  <c r="H28" i="41"/>
  <c r="AN57" i="44"/>
  <c r="AN56" i="44"/>
  <c r="G23" i="41"/>
  <c r="AL26" i="41"/>
  <c r="AK51" i="41"/>
  <c r="AK50" i="41"/>
  <c r="J7" i="41"/>
  <c r="AO10" i="41"/>
  <c r="AO41" i="40"/>
  <c r="AO42" i="40"/>
  <c r="AL18" i="41"/>
  <c r="G15" i="41"/>
  <c r="AL17" i="41"/>
  <c r="AL52" i="41"/>
  <c r="I26" i="40"/>
  <c r="AN29" i="40"/>
  <c r="I29" i="39"/>
  <c r="AN32" i="39"/>
  <c r="F8" i="41"/>
  <c r="AK11" i="41"/>
  <c r="AL54" i="41"/>
  <c r="H25" i="40"/>
  <c r="AM28" i="40"/>
  <c r="AM27" i="40"/>
  <c r="F27" i="39"/>
  <c r="AK30" i="39"/>
  <c r="AK29" i="39"/>
  <c r="AN23" i="40"/>
  <c r="I20" i="40"/>
  <c r="AN22" i="40"/>
  <c r="AL16" i="38"/>
  <c r="G13" i="38"/>
  <c r="AL15" i="38"/>
  <c r="AN53" i="38"/>
  <c r="AN52" i="38"/>
  <c r="AM13" i="37"/>
  <c r="H10" i="37"/>
  <c r="I12" i="37"/>
  <c r="AN14" i="37"/>
  <c r="AN15" i="37"/>
  <c r="I20" i="37"/>
  <c r="AN22" i="37"/>
  <c r="AN23" i="37"/>
  <c r="AL53" i="42"/>
  <c r="AL54" i="42"/>
  <c r="G33" i="40"/>
  <c r="AL35" i="40"/>
  <c r="AL36" i="40"/>
  <c r="I14" i="39"/>
  <c r="AN17" i="39"/>
  <c r="AN16" i="39"/>
  <c r="F27" i="38"/>
  <c r="AK29" i="38"/>
  <c r="AK30" i="38"/>
  <c r="J26" i="37"/>
  <c r="AO28" i="37"/>
  <c r="AO29" i="37"/>
  <c r="J21" i="40"/>
  <c r="AO24" i="40"/>
  <c r="AO45" i="40"/>
  <c r="AO46" i="40"/>
  <c r="J9" i="38"/>
  <c r="AO12" i="38"/>
  <c r="AO11" i="38"/>
  <c r="I15" i="38"/>
  <c r="AN17" i="38"/>
  <c r="AN18" i="38"/>
  <c r="AL13" i="37"/>
  <c r="AL12" i="37"/>
  <c r="G10" i="37"/>
  <c r="J22" i="37"/>
  <c r="AO25" i="37"/>
  <c r="AO24" i="37"/>
  <c r="AM14" i="38"/>
  <c r="AM15" i="38"/>
  <c r="J6" i="36"/>
  <c r="AO26" i="36"/>
  <c r="J24" i="36"/>
  <c r="AO27" i="36"/>
  <c r="AL42" i="38"/>
  <c r="AL55" i="36"/>
  <c r="AL56" i="36"/>
  <c r="AO31" i="34"/>
  <c r="AO32" i="34"/>
  <c r="G6" i="32"/>
  <c r="AL9" i="32"/>
  <c r="J19" i="38"/>
  <c r="AO21" i="38"/>
  <c r="AO22" i="38"/>
  <c r="AM23" i="36"/>
  <c r="H21" i="36"/>
  <c r="AM24" i="36"/>
  <c r="AM54" i="36"/>
  <c r="AM55" i="36"/>
  <c r="AK55" i="35"/>
  <c r="AK54" i="35"/>
  <c r="AO44" i="34"/>
  <c r="AO43" i="34"/>
  <c r="G6" i="35"/>
  <c r="AL9" i="35"/>
  <c r="F24" i="35"/>
  <c r="AK26" i="35"/>
  <c r="AK27" i="35"/>
  <c r="G29" i="34"/>
  <c r="AO45" i="34"/>
  <c r="AO46" i="34"/>
  <c r="I10" i="32"/>
  <c r="AN13" i="32"/>
  <c r="F20" i="32"/>
  <c r="AK22" i="32"/>
  <c r="AK23" i="32"/>
  <c r="AK10" i="33"/>
  <c r="F7" i="33"/>
  <c r="J23" i="33"/>
  <c r="AO26" i="33"/>
  <c r="AO25" i="33"/>
  <c r="F27" i="24"/>
  <c r="AK30" i="24"/>
  <c r="J31" i="24"/>
  <c r="AO34" i="24"/>
  <c r="AO33" i="24"/>
  <c r="F22" i="34"/>
  <c r="AK25" i="34"/>
  <c r="AK24" i="34"/>
  <c r="J14" i="32"/>
  <c r="AO17" i="32"/>
  <c r="AO16" i="32"/>
  <c r="F23" i="32"/>
  <c r="AK26" i="32"/>
  <c r="F10" i="33"/>
  <c r="AK13" i="33"/>
  <c r="AK12" i="33"/>
  <c r="AK47" i="33"/>
  <c r="AK48" i="33"/>
  <c r="I25" i="24"/>
  <c r="AN27" i="24"/>
  <c r="AN28" i="24"/>
  <c r="AO31" i="24"/>
  <c r="J28" i="24"/>
  <c r="H19" i="34"/>
  <c r="AM21" i="34"/>
  <c r="AM22" i="34"/>
  <c r="F12" i="32"/>
  <c r="AK14" i="32"/>
  <c r="AK15" i="32"/>
  <c r="J18" i="32"/>
  <c r="AO21" i="32"/>
  <c r="AO20" i="32"/>
  <c r="AL54" i="32"/>
  <c r="G7" i="33"/>
  <c r="H24" i="22"/>
  <c r="AM27" i="22"/>
  <c r="AM26" i="22"/>
  <c r="G31" i="34"/>
  <c r="AL33" i="34"/>
  <c r="AL34" i="34"/>
  <c r="AK53" i="32"/>
  <c r="AK52" i="32"/>
  <c r="AK29" i="24"/>
  <c r="F26" i="24"/>
  <c r="H17" i="22"/>
  <c r="AM19" i="22"/>
  <c r="AM20" i="22"/>
  <c r="AO16" i="21"/>
  <c r="J14" i="21"/>
  <c r="AO17" i="21"/>
  <c r="AK40" i="21"/>
  <c r="AK39" i="21"/>
  <c r="AK47" i="20"/>
  <c r="AK48" i="20"/>
  <c r="J22" i="19"/>
  <c r="AO25" i="19"/>
  <c r="H25" i="34"/>
  <c r="AM28" i="34"/>
  <c r="AM27" i="34"/>
  <c r="AL47" i="22"/>
  <c r="AL48" i="22"/>
  <c r="AL9" i="21"/>
  <c r="AL10" i="21"/>
  <c r="J9" i="21"/>
  <c r="AO11" i="21"/>
  <c r="AO12" i="21"/>
  <c r="AK57" i="21"/>
  <c r="AK56" i="21"/>
  <c r="AN14" i="20"/>
  <c r="AN13" i="20"/>
  <c r="AM41" i="31"/>
  <c r="AM42" i="31"/>
  <c r="AK51" i="31"/>
  <c r="AK50" i="31"/>
  <c r="AK55" i="38"/>
  <c r="AK56" i="38"/>
  <c r="AM9" i="21"/>
  <c r="H6" i="21"/>
  <c r="F35" i="21"/>
  <c r="AK38" i="21"/>
  <c r="AK37" i="21"/>
  <c r="AK42" i="21"/>
  <c r="AK43" i="21"/>
  <c r="G21" i="20"/>
  <c r="AL24" i="20"/>
  <c r="AL23" i="20"/>
  <c r="AN17" i="19"/>
  <c r="I14" i="19"/>
  <c r="AN16" i="19"/>
  <c r="H15" i="31"/>
  <c r="AM15" i="31"/>
  <c r="AN53" i="31"/>
  <c r="AN52" i="31"/>
  <c r="I12" i="20"/>
  <c r="AN15" i="20"/>
  <c r="F32" i="19"/>
  <c r="AK35" i="19"/>
  <c r="F22" i="30"/>
  <c r="AJ18" i="30"/>
  <c r="AK33" i="29"/>
  <c r="AK34" i="29"/>
  <c r="AI56" i="29"/>
  <c r="AI55" i="29"/>
  <c r="AM20" i="1"/>
  <c r="I33" i="1"/>
  <c r="AM19" i="1"/>
  <c r="AK20" i="1"/>
  <c r="G33" i="1"/>
  <c r="AK19" i="1"/>
  <c r="AM36" i="1"/>
  <c r="AM37" i="1"/>
  <c r="AL51" i="29"/>
  <c r="AL50" i="29"/>
  <c r="G35" i="30"/>
  <c r="AK21" i="30"/>
  <c r="AK22" i="30"/>
  <c r="AI37" i="29"/>
  <c r="AI38" i="29"/>
  <c r="AJ34" i="1"/>
  <c r="AJ33" i="1"/>
  <c r="AM36" i="29"/>
  <c r="AM35" i="29"/>
  <c r="G14" i="32"/>
  <c r="I11" i="20"/>
  <c r="AK39" i="20"/>
  <c r="AK38" i="20"/>
  <c r="AM13" i="30"/>
  <c r="AM12" i="30"/>
  <c r="AJ16" i="29"/>
  <c r="F20" i="29"/>
  <c r="AK21" i="29"/>
  <c r="G34" i="29"/>
  <c r="AK22" i="29"/>
  <c r="G35" i="29"/>
  <c r="AM28" i="29"/>
  <c r="AM29" i="29"/>
  <c r="AK50" i="29"/>
  <c r="H36" i="19"/>
  <c r="AM39" i="19"/>
  <c r="AM38" i="19"/>
  <c r="AM32" i="1"/>
  <c r="AM31" i="1"/>
  <c r="AJ47" i="1"/>
  <c r="AJ48" i="1"/>
  <c r="AI33" i="1"/>
  <c r="AI32" i="1"/>
  <c r="AK35" i="1"/>
  <c r="AK34" i="1"/>
  <c r="F25" i="29"/>
  <c r="AJ18" i="29"/>
  <c r="AJ19" i="29"/>
  <c r="AI28" i="1"/>
  <c r="AI27" i="1"/>
  <c r="AI36" i="29"/>
  <c r="AI35" i="29"/>
  <c r="AO33" i="23"/>
  <c r="J30" i="23"/>
  <c r="AK54" i="23"/>
  <c r="AK53" i="23"/>
  <c r="AK43" i="23"/>
  <c r="AK44" i="23"/>
  <c r="AK48" i="23"/>
  <c r="AK49" i="23"/>
  <c r="I29" i="23"/>
  <c r="AN31" i="23"/>
  <c r="AN32" i="23"/>
  <c r="AO37" i="23"/>
  <c r="AO38" i="23"/>
  <c r="AL24" i="21"/>
  <c r="G21" i="21"/>
  <c r="AL23" i="21"/>
  <c r="AL20" i="19"/>
  <c r="G17" i="19"/>
  <c r="AO41" i="19"/>
  <c r="AO40" i="19"/>
  <c r="AL56" i="19"/>
  <c r="AL11" i="31"/>
  <c r="AL10" i="31"/>
  <c r="I10" i="30"/>
  <c r="AL37" i="30"/>
  <c r="AM18" i="29"/>
  <c r="I22" i="29"/>
  <c r="AL28" i="29"/>
  <c r="AL27" i="29"/>
  <c r="AI34" i="1"/>
  <c r="AI35" i="1"/>
  <c r="AK18" i="19"/>
  <c r="AK25" i="1"/>
  <c r="AK24" i="1"/>
  <c r="AK37" i="1"/>
  <c r="AK38" i="1"/>
  <c r="E22" i="1"/>
  <c r="AI17" i="1"/>
  <c r="AI18" i="1"/>
  <c r="AK36" i="29"/>
  <c r="J34" i="32"/>
  <c r="AO36" i="32"/>
  <c r="AO37" i="32"/>
  <c r="AM42" i="20"/>
  <c r="AM17" i="31"/>
  <c r="H21" i="31"/>
  <c r="AM16" i="31"/>
  <c r="AN57" i="31"/>
  <c r="AN58" i="31"/>
  <c r="AK36" i="30"/>
  <c r="AK37" i="30"/>
  <c r="AJ12" i="30"/>
  <c r="F10" i="30"/>
  <c r="AJ13" i="30"/>
  <c r="AJ17" i="30"/>
  <c r="AJ16" i="30"/>
  <c r="AI39" i="29"/>
  <c r="AI40" i="29"/>
  <c r="AN48" i="19"/>
  <c r="AM39" i="29"/>
  <c r="AK26" i="20"/>
  <c r="AJ23" i="29"/>
  <c r="AK23" i="19"/>
  <c r="AM56" i="29"/>
  <c r="AL56" i="21"/>
  <c r="AM44" i="31"/>
  <c r="AO47" i="19"/>
  <c r="AK45" i="29"/>
  <c r="AM52" i="1"/>
  <c r="AL33" i="31"/>
  <c r="AJ25" i="29"/>
  <c r="AM45" i="19"/>
  <c r="AL54" i="19"/>
  <c r="AM14" i="31"/>
  <c r="AO24" i="19"/>
  <c r="AN43" i="24"/>
  <c r="AO50" i="34"/>
  <c r="AN11" i="35"/>
  <c r="AM12" i="37"/>
  <c r="AM45" i="29"/>
  <c r="AL50" i="22"/>
  <c r="AM40" i="24"/>
  <c r="AN24" i="34"/>
  <c r="AL16" i="32"/>
  <c r="AO56" i="24"/>
  <c r="AM57" i="33"/>
  <c r="AL27" i="34"/>
  <c r="AN47" i="33"/>
  <c r="AK57" i="35"/>
  <c r="AL41" i="40"/>
  <c r="AL42" i="34"/>
  <c r="AK42" i="38"/>
  <c r="AM41" i="38"/>
  <c r="AN45" i="40"/>
  <c r="AN57" i="39"/>
  <c r="AL56" i="39"/>
  <c r="AO18" i="41"/>
  <c r="AO23" i="44"/>
  <c r="AO23" i="40"/>
</calcChain>
</file>

<file path=xl/sharedStrings.xml><?xml version="1.0" encoding="utf-8"?>
<sst xmlns="http://schemas.openxmlformats.org/spreadsheetml/2006/main" count="8287" uniqueCount="818">
  <si>
    <t>学習順(自動設定）</t>
    <rPh sb="0" eb="2">
      <t>ガクシュウ</t>
    </rPh>
    <rPh sb="2" eb="3">
      <t>ジュン</t>
    </rPh>
    <rPh sb="4" eb="6">
      <t>ジドウ</t>
    </rPh>
    <rPh sb="6" eb="8">
      <t>セッテイ</t>
    </rPh>
    <phoneticPr fontId="3"/>
  </si>
  <si>
    <t>→単元Noは「新研究全体目次」(右の表)</t>
    <rPh sb="1" eb="3">
      <t>タンゲン</t>
    </rPh>
    <rPh sb="7" eb="10">
      <t>シンケンキュウ</t>
    </rPh>
    <rPh sb="10" eb="12">
      <t>ゼンタイ</t>
    </rPh>
    <rPh sb="12" eb="14">
      <t>モクジ</t>
    </rPh>
    <rPh sb="16" eb="17">
      <t>ミギ</t>
    </rPh>
    <rPh sb="18" eb="19">
      <t>ヒョウ</t>
    </rPh>
    <phoneticPr fontId="3"/>
  </si>
  <si>
    <t>　 で確認ください。</t>
    <rPh sb="3" eb="5">
      <t>カクニン</t>
    </rPh>
    <phoneticPr fontId="3"/>
  </si>
  <si>
    <t>学習済み単元</t>
    <rPh sb="0" eb="2">
      <t>ガクシュウ</t>
    </rPh>
    <rPh sb="2" eb="3">
      <t>ズ</t>
    </rPh>
    <rPh sb="4" eb="6">
      <t>タンゲン</t>
    </rPh>
    <phoneticPr fontId="3"/>
  </si>
  <si>
    <t>使い方：とちゅうの単元</t>
    <rPh sb="0" eb="1">
      <t>ツカ</t>
    </rPh>
    <rPh sb="2" eb="3">
      <t>カタ</t>
    </rPh>
    <rPh sb="9" eb="11">
      <t>タンゲン</t>
    </rPh>
    <phoneticPr fontId="3"/>
  </si>
  <si>
    <t>例）先月，国語が単元５まで終わってい</t>
    <rPh sb="0" eb="1">
      <t>レイ</t>
    </rPh>
    <rPh sb="2" eb="4">
      <t>センゲツ</t>
    </rPh>
    <rPh sb="5" eb="7">
      <t>コクゴ</t>
    </rPh>
    <rPh sb="8" eb="10">
      <t>タンゲン</t>
    </rPh>
    <rPh sb="13" eb="14">
      <t>オ</t>
    </rPh>
    <phoneticPr fontId="3"/>
  </si>
  <si>
    <t>　　れば，表から単元Noは５。国語のらん</t>
    <rPh sb="5" eb="6">
      <t>ヒョウ</t>
    </rPh>
    <rPh sb="8" eb="10">
      <t>タンゲン</t>
    </rPh>
    <rPh sb="15" eb="17">
      <t>コクゴ</t>
    </rPh>
    <phoneticPr fontId="3"/>
  </si>
  <si>
    <t>　　に「５」と入力</t>
    <rPh sb="7" eb="9">
      <t>ニュウリョク</t>
    </rPh>
    <phoneticPr fontId="3"/>
  </si>
  <si>
    <t>新研究全体目次</t>
    <phoneticPr fontId="3"/>
  </si>
  <si>
    <t>とちゅうの単元から始める場合，下の「学習済み単元」に入力が必要</t>
    <rPh sb="5" eb="7">
      <t>タンゲン</t>
    </rPh>
    <rPh sb="9" eb="10">
      <t>ハジ</t>
    </rPh>
    <rPh sb="12" eb="14">
      <t>バアイ</t>
    </rPh>
    <rPh sb="15" eb="16">
      <t>シタ</t>
    </rPh>
    <rPh sb="18" eb="20">
      <t>ガクシュウ</t>
    </rPh>
    <rPh sb="20" eb="21">
      <t>ズ</t>
    </rPh>
    <rPh sb="22" eb="24">
      <t>タンゲン</t>
    </rPh>
    <rPh sb="26" eb="28">
      <t>ニュウリョク</t>
    </rPh>
    <rPh sb="29" eb="31">
      <t>ヒツヨウ</t>
    </rPh>
    <phoneticPr fontId="3"/>
  </si>
  <si>
    <t>チェック</t>
    <phoneticPr fontId="3"/>
  </si>
  <si>
    <t>新研究全体目次</t>
    <phoneticPr fontId="3"/>
  </si>
  <si>
    <t>使い方：教科の学習順</t>
    <rPh sb="0" eb="1">
      <t>ツカ</t>
    </rPh>
    <rPh sb="2" eb="3">
      <t>カタ</t>
    </rPh>
    <rPh sb="4" eb="6">
      <t>キョウカ</t>
    </rPh>
    <rPh sb="7" eb="10">
      <t>ガクシュウジュン</t>
    </rPh>
    <phoneticPr fontId="3"/>
  </si>
  <si>
    <t>学習順（手動設定）</t>
    <rPh sb="0" eb="2">
      <t>ガクシュウ</t>
    </rPh>
    <rPh sb="2" eb="3">
      <t>ジュン</t>
    </rPh>
    <rPh sb="4" eb="6">
      <t>シュドウ</t>
    </rPh>
    <rPh sb="6" eb="8">
      <t>セッテイ</t>
    </rPh>
    <phoneticPr fontId="3"/>
  </si>
  <si>
    <t>使い方：予定入力</t>
    <rPh sb="0" eb="1">
      <t>ツカ</t>
    </rPh>
    <rPh sb="2" eb="3">
      <t>カタ</t>
    </rPh>
    <rPh sb="4" eb="6">
      <t>ヨテイ</t>
    </rPh>
    <rPh sb="6" eb="8">
      <t>ニュウリョク</t>
    </rPh>
    <phoneticPr fontId="3"/>
  </si>
  <si>
    <t>教科の学習順を，国→社→数→理→英のくり返しから変更する場合，</t>
    <rPh sb="0" eb="2">
      <t>キョウカ</t>
    </rPh>
    <rPh sb="3" eb="6">
      <t>ガクシュウジュン</t>
    </rPh>
    <rPh sb="8" eb="9">
      <t>コク</t>
    </rPh>
    <rPh sb="10" eb="11">
      <t>シャ</t>
    </rPh>
    <rPh sb="12" eb="13">
      <t>スウ</t>
    </rPh>
    <rPh sb="14" eb="15">
      <t>リ</t>
    </rPh>
    <rPh sb="16" eb="17">
      <t>エイ</t>
    </rPh>
    <rPh sb="20" eb="21">
      <t>カエ</t>
    </rPh>
    <rPh sb="24" eb="26">
      <t>ヘンコウ</t>
    </rPh>
    <rPh sb="28" eb="30">
      <t>バアイ</t>
    </rPh>
    <phoneticPr fontId="3"/>
  </si>
  <si>
    <r>
      <t>※入力の際は「国」のように略さず，「国語」と入力ください。</t>
    </r>
    <r>
      <rPr>
        <b/>
        <sz val="11"/>
        <rFont val="ＭＳ Ｐゴシック"/>
        <family val="3"/>
        <charset val="128"/>
      </rPr>
      <t>エラーが出ます。</t>
    </r>
    <rPh sb="1" eb="3">
      <t>ニュウリョク</t>
    </rPh>
    <rPh sb="4" eb="5">
      <t>サイ</t>
    </rPh>
    <rPh sb="7" eb="8">
      <t>コク</t>
    </rPh>
    <rPh sb="13" eb="14">
      <t>リャク</t>
    </rPh>
    <rPh sb="18" eb="19">
      <t>コク</t>
    </rPh>
    <rPh sb="19" eb="20">
      <t>ゴ</t>
    </rPh>
    <rPh sb="22" eb="24">
      <t>ニュウリョク</t>
    </rPh>
    <rPh sb="33" eb="34">
      <t>デ</t>
    </rPh>
    <phoneticPr fontId="3"/>
  </si>
  <si>
    <t>※この見本は上の例２を入力した状態です。</t>
    <rPh sb="3" eb="5">
      <t>ミホン</t>
    </rPh>
    <rPh sb="6" eb="7">
      <t>ウエ</t>
    </rPh>
    <rPh sb="8" eb="9">
      <t>レイ</t>
    </rPh>
    <rPh sb="11" eb="13">
      <t>ニュウリョク</t>
    </rPh>
    <rPh sb="15" eb="17">
      <t>ジョウタイ</t>
    </rPh>
    <phoneticPr fontId="3"/>
  </si>
  <si>
    <t>例１）英→数→国→理→社のように，単純なくり返しなら，「学習順（自動設定）」に入力。</t>
    <rPh sb="0" eb="1">
      <t>レイ</t>
    </rPh>
    <rPh sb="3" eb="4">
      <t>エイ</t>
    </rPh>
    <rPh sb="5" eb="6">
      <t>スウ</t>
    </rPh>
    <rPh sb="7" eb="8">
      <t>コク</t>
    </rPh>
    <rPh sb="9" eb="10">
      <t>リ</t>
    </rPh>
    <rPh sb="11" eb="12">
      <t>シャ</t>
    </rPh>
    <rPh sb="17" eb="19">
      <t>タンジュン</t>
    </rPh>
    <rPh sb="22" eb="23">
      <t>カエ</t>
    </rPh>
    <rPh sb="28" eb="30">
      <t>ガクシュウ</t>
    </rPh>
    <rPh sb="30" eb="31">
      <t>ジュン</t>
    </rPh>
    <rPh sb="32" eb="34">
      <t>ジドウ</t>
    </rPh>
    <rPh sb="34" eb="36">
      <t>セッテイ</t>
    </rPh>
    <rPh sb="39" eb="41">
      <t>ニュウリョク</t>
    </rPh>
    <phoneticPr fontId="3"/>
  </si>
  <si>
    <t>例２）国→国→社→数→数→理→英→英のように，単純なくり返しでない場合は，「学習</t>
    <rPh sb="0" eb="1">
      <t>レイ</t>
    </rPh>
    <rPh sb="3" eb="4">
      <t>コク</t>
    </rPh>
    <rPh sb="5" eb="6">
      <t>コク</t>
    </rPh>
    <rPh sb="7" eb="8">
      <t>シャ</t>
    </rPh>
    <rPh sb="9" eb="10">
      <t>スウ</t>
    </rPh>
    <rPh sb="11" eb="12">
      <t>スウ</t>
    </rPh>
    <rPh sb="13" eb="14">
      <t>リ</t>
    </rPh>
    <rPh sb="15" eb="16">
      <t>エイ</t>
    </rPh>
    <rPh sb="17" eb="18">
      <t>エイ</t>
    </rPh>
    <rPh sb="23" eb="25">
      <t>タンジュン</t>
    </rPh>
    <rPh sb="28" eb="29">
      <t>カエ</t>
    </rPh>
    <rPh sb="33" eb="35">
      <t>バアイ</t>
    </rPh>
    <rPh sb="38" eb="40">
      <t>ガクシュウ</t>
    </rPh>
    <phoneticPr fontId="3"/>
  </si>
  <si>
    <t>　　　順(手動設定)」で自由に入力できます。</t>
    <phoneticPr fontId="3"/>
  </si>
  <si>
    <t>チェック</t>
    <phoneticPr fontId="3"/>
  </si>
  <si>
    <t>使い方：１日に学習する</t>
    <rPh sb="0" eb="1">
      <t>ツカ</t>
    </rPh>
    <rPh sb="2" eb="3">
      <t>カタ</t>
    </rPh>
    <rPh sb="5" eb="6">
      <t>ニチ</t>
    </rPh>
    <rPh sb="7" eb="9">
      <t>ガクシュウ</t>
    </rPh>
    <phoneticPr fontId="3"/>
  </si>
  <si>
    <t>※入力例では，１日で「通常単元＋特集」は１回分，「即効チェック」は２回分，「入試実戦</t>
    <phoneticPr fontId="3"/>
  </si>
  <si>
    <r>
      <t>　 講座」は２回分学習する予定になっています。</t>
    </r>
    <r>
      <rPr>
        <b/>
        <sz val="11"/>
        <color indexed="10"/>
        <rFont val="ＭＳ Ｐゴシック"/>
        <family val="3"/>
        <charset val="128"/>
      </rPr>
      <t>問題なければ，このままご使用ください。</t>
    </r>
    <phoneticPr fontId="3"/>
  </si>
  <si>
    <t>※変更する場合，下のリンクのページで，新研究の各教科の詳細目次をご確認ください。</t>
    <rPh sb="8" eb="9">
      <t>シタ</t>
    </rPh>
    <phoneticPr fontId="3"/>
  </si>
  <si>
    <t>　　「新研究全体目次」の表の赤枠内は自由に変更でき，入力内容が計画表に表示されます。</t>
    <rPh sb="3" eb="6">
      <t>シンケンキュウ</t>
    </rPh>
    <rPh sb="6" eb="8">
      <t>ゼンタイ</t>
    </rPh>
    <rPh sb="8" eb="10">
      <t>モクジ</t>
    </rPh>
    <rPh sb="12" eb="13">
      <t>ヒョウ</t>
    </rPh>
    <rPh sb="14" eb="15">
      <t>アカ</t>
    </rPh>
    <rPh sb="15" eb="16">
      <t>ワク</t>
    </rPh>
    <rPh sb="16" eb="17">
      <t>ナイ</t>
    </rPh>
    <rPh sb="18" eb="20">
      <t>ジユウ</t>
    </rPh>
    <rPh sb="21" eb="23">
      <t>ヘンコウ</t>
    </rPh>
    <rPh sb="26" eb="28">
      <t>ニュウリョク</t>
    </rPh>
    <rPh sb="28" eb="30">
      <t>ナイヨウ</t>
    </rPh>
    <rPh sb="31" eb="33">
      <t>ケイカク</t>
    </rPh>
    <rPh sb="33" eb="34">
      <t>ヒョウ</t>
    </rPh>
    <rPh sb="35" eb="37">
      <t>ヒョウジ</t>
    </rPh>
    <phoneticPr fontId="3"/>
  </si>
  <si>
    <t>②左の表の「単元数」らんに，その日学習する単元の数(0～2，予備)を入力する。</t>
    <rPh sb="1" eb="2">
      <t>ヒダリ</t>
    </rPh>
    <rPh sb="3" eb="4">
      <t>ヒョウ</t>
    </rPh>
    <rPh sb="6" eb="9">
      <t>タンゲンスウ</t>
    </rPh>
    <phoneticPr fontId="3"/>
  </si>
  <si>
    <t>①左の表の「予定」らんに，行事や放課後の予定を入力する。</t>
    <rPh sb="1" eb="2">
      <t>ヒダリ</t>
    </rPh>
    <rPh sb="3" eb="4">
      <t>ヒョウ</t>
    </rPh>
    <rPh sb="6" eb="8">
      <t>ヨテイ</t>
    </rPh>
    <rPh sb="13" eb="15">
      <t>ギョウジ</t>
    </rPh>
    <rPh sb="16" eb="19">
      <t>ホウカゴ</t>
    </rPh>
    <rPh sb="20" eb="22">
      <t>ヨテイ</t>
    </rPh>
    <rPh sb="23" eb="25">
      <t>ニュウリョク</t>
    </rPh>
    <phoneticPr fontId="3"/>
  </si>
  <si>
    <t>　　予定などで学習できない日は「０」と入力する。</t>
    <rPh sb="2" eb="4">
      <t>ヨテイ</t>
    </rPh>
    <rPh sb="7" eb="9">
      <t>ガクシュウ</t>
    </rPh>
    <rPh sb="13" eb="14">
      <t>ヒ</t>
    </rPh>
    <rPh sb="19" eb="21">
      <t>ニュウリョク</t>
    </rPh>
    <phoneticPr fontId="3"/>
  </si>
  <si>
    <t>　　１日の「単元数」は「１」が目安です。</t>
    <rPh sb="3" eb="4">
      <t>ニチ</t>
    </rPh>
    <rPh sb="6" eb="9">
      <t>タンゲンスウ</t>
    </rPh>
    <rPh sb="15" eb="17">
      <t>メヤス</t>
    </rPh>
    <phoneticPr fontId="3"/>
  </si>
  <si>
    <t>　　夏休みなど，ふだんより多く１日に学習する場合は「２」と入力する。</t>
    <rPh sb="2" eb="4">
      <t>ナツヤス</t>
    </rPh>
    <rPh sb="13" eb="14">
      <t>オオ</t>
    </rPh>
    <rPh sb="18" eb="20">
      <t>ガクシュウ</t>
    </rPh>
    <rPh sb="22" eb="24">
      <t>バアイ</t>
    </rPh>
    <rPh sb="29" eb="31">
      <t>ニュウリョク</t>
    </rPh>
    <phoneticPr fontId="3"/>
  </si>
  <si>
    <t>　　単元Noを入力ください。</t>
    <phoneticPr fontId="3"/>
  </si>
  <si>
    <t>チェック</t>
    <phoneticPr fontId="3"/>
  </si>
  <si>
    <t>日</t>
  </si>
  <si>
    <t>月</t>
  </si>
  <si>
    <t>火</t>
  </si>
  <si>
    <t>水</t>
  </si>
  <si>
    <t>金</t>
  </si>
  <si>
    <t>土</t>
  </si>
  <si>
    <t>予定</t>
    <rPh sb="0" eb="2">
      <t>ヨテイ</t>
    </rPh>
    <phoneticPr fontId="3"/>
  </si>
  <si>
    <t>国語</t>
    <rPh sb="0" eb="1">
      <t>コク</t>
    </rPh>
    <rPh sb="1" eb="2">
      <t>ゴ</t>
    </rPh>
    <phoneticPr fontId="3"/>
  </si>
  <si>
    <t>社会</t>
  </si>
  <si>
    <t>数学</t>
  </si>
  <si>
    <t>理科</t>
  </si>
  <si>
    <t>英語</t>
  </si>
  <si>
    <t>教科</t>
    <rPh sb="0" eb="2">
      <t>キョウカ</t>
    </rPh>
    <phoneticPr fontId="3"/>
  </si>
  <si>
    <t>数学</t>
    <rPh sb="0" eb="2">
      <t>スウガク</t>
    </rPh>
    <phoneticPr fontId="3"/>
  </si>
  <si>
    <t>理科</t>
    <rPh sb="0" eb="2">
      <t>リカ</t>
    </rPh>
    <phoneticPr fontId="3"/>
  </si>
  <si>
    <t>英語</t>
    <rPh sb="0" eb="2">
      <t>エイゴ</t>
    </rPh>
    <phoneticPr fontId="3"/>
  </si>
  <si>
    <t>社会</t>
    <rPh sb="0" eb="2">
      <t>シャカイ</t>
    </rPh>
    <phoneticPr fontId="3"/>
  </si>
  <si>
    <t>日１</t>
    <rPh sb="0" eb="1">
      <t>ニチ</t>
    </rPh>
    <phoneticPr fontId="3"/>
  </si>
  <si>
    <t>月１</t>
    <rPh sb="0" eb="1">
      <t>ゲツ</t>
    </rPh>
    <phoneticPr fontId="3"/>
  </si>
  <si>
    <t>火１</t>
    <rPh sb="0" eb="1">
      <t>ヒ</t>
    </rPh>
    <phoneticPr fontId="3"/>
  </si>
  <si>
    <t>水１</t>
    <rPh sb="0" eb="1">
      <t>スイ</t>
    </rPh>
    <phoneticPr fontId="3"/>
  </si>
  <si>
    <t>木１</t>
    <rPh sb="0" eb="1">
      <t>モク</t>
    </rPh>
    <phoneticPr fontId="3"/>
  </si>
  <si>
    <t>金１</t>
    <rPh sb="0" eb="1">
      <t>キン</t>
    </rPh>
    <phoneticPr fontId="3"/>
  </si>
  <si>
    <t>土１</t>
    <rPh sb="0" eb="1">
      <t>ド</t>
    </rPh>
    <phoneticPr fontId="3"/>
  </si>
  <si>
    <t>日２</t>
    <rPh sb="0" eb="1">
      <t>ニチ</t>
    </rPh>
    <phoneticPr fontId="3"/>
  </si>
  <si>
    <t>月２</t>
    <rPh sb="0" eb="1">
      <t>ゲツ</t>
    </rPh>
    <phoneticPr fontId="3"/>
  </si>
  <si>
    <t>火２</t>
    <rPh sb="0" eb="1">
      <t>ヒ</t>
    </rPh>
    <phoneticPr fontId="3"/>
  </si>
  <si>
    <t>水２</t>
    <rPh sb="0" eb="1">
      <t>スイ</t>
    </rPh>
    <phoneticPr fontId="3"/>
  </si>
  <si>
    <t>木２</t>
    <rPh sb="0" eb="1">
      <t>モク</t>
    </rPh>
    <phoneticPr fontId="3"/>
  </si>
  <si>
    <t>金２</t>
    <rPh sb="0" eb="1">
      <t>キン</t>
    </rPh>
    <phoneticPr fontId="3"/>
  </si>
  <si>
    <t>土２</t>
    <rPh sb="0" eb="1">
      <t>ド</t>
    </rPh>
    <phoneticPr fontId="3"/>
  </si>
  <si>
    <t>国語</t>
    <rPh sb="0" eb="2">
      <t>コクゴ</t>
    </rPh>
    <phoneticPr fontId="3"/>
  </si>
  <si>
    <t>単元数</t>
    <rPh sb="0" eb="2">
      <t>タンゲン</t>
    </rPh>
    <rPh sb="2" eb="3">
      <t>スウ</t>
    </rPh>
    <phoneticPr fontId="3"/>
  </si>
  <si>
    <t>順</t>
    <rPh sb="0" eb="1">
      <t>ジュン</t>
    </rPh>
    <phoneticPr fontId="3"/>
  </si>
  <si>
    <t>チェック</t>
    <phoneticPr fontId="3"/>
  </si>
  <si>
    <t>学習順</t>
    <rPh sb="0" eb="3">
      <t>ガクシュウジュン</t>
    </rPh>
    <phoneticPr fontId="3"/>
  </si>
  <si>
    <t>1単元/日</t>
    <rPh sb="1" eb="3">
      <t>タンゲン</t>
    </rPh>
    <rPh sb="4" eb="5">
      <t>ヒ</t>
    </rPh>
    <phoneticPr fontId="3"/>
  </si>
  <si>
    <t>２単元/日</t>
    <rPh sb="1" eb="3">
      <t>タンゲン</t>
    </rPh>
    <rPh sb="4" eb="5">
      <t>ヒ</t>
    </rPh>
    <phoneticPr fontId="3"/>
  </si>
  <si>
    <t>②学習順（手動設定）</t>
    <rPh sb="1" eb="3">
      <t>ガクシュウ</t>
    </rPh>
    <rPh sb="3" eb="4">
      <t>ジュン</t>
    </rPh>
    <rPh sb="5" eb="7">
      <t>シュドウ</t>
    </rPh>
    <rPh sb="7" eb="9">
      <t>セッテイ</t>
    </rPh>
    <phoneticPr fontId="3"/>
  </si>
  <si>
    <t>②学習順(自動設定）</t>
    <rPh sb="1" eb="3">
      <t>ガクシュウ</t>
    </rPh>
    <rPh sb="3" eb="4">
      <t>ジュン</t>
    </rPh>
    <rPh sb="5" eb="7">
      <t>ジドウ</t>
    </rPh>
    <rPh sb="7" eb="9">
      <t>セッテイ</t>
    </rPh>
    <phoneticPr fontId="3"/>
  </si>
  <si>
    <t>※順番にくり返し学習する場合は</t>
    <rPh sb="1" eb="3">
      <t>ジュンバン</t>
    </rPh>
    <rPh sb="6" eb="7">
      <t>カエ</t>
    </rPh>
    <phoneticPr fontId="3"/>
  </si>
  <si>
    <t>↓①その日，学習する単元の数(0～2，予備)を入力</t>
    <rPh sb="4" eb="5">
      <t>ヒ</t>
    </rPh>
    <rPh sb="6" eb="8">
      <t>ガクシュウ</t>
    </rPh>
    <rPh sb="10" eb="12">
      <t>タンゲン</t>
    </rPh>
    <rPh sb="13" eb="14">
      <t>カズ</t>
    </rPh>
    <rPh sb="19" eb="21">
      <t>ヨビ</t>
    </rPh>
    <rPh sb="23" eb="25">
      <t>ニュウリョク</t>
    </rPh>
    <phoneticPr fontId="3"/>
  </si>
  <si>
    <t>③学習済み単元</t>
    <rPh sb="1" eb="3">
      <t>ガクシュウ</t>
    </rPh>
    <rPh sb="3" eb="4">
      <t>ズ</t>
    </rPh>
    <rPh sb="5" eb="7">
      <t>タンゲン</t>
    </rPh>
    <phoneticPr fontId="3"/>
  </si>
  <si>
    <t>単元No</t>
    <rPh sb="0" eb="2">
      <t>タンゲン</t>
    </rPh>
    <phoneticPr fontId="3"/>
  </si>
  <si>
    <t>※先月までに学習した新研究の</t>
    <phoneticPr fontId="3"/>
  </si>
  <si>
    <t>　　単元Noを入力ください。</t>
    <phoneticPr fontId="3"/>
  </si>
  <si>
    <t>　 確認ください。</t>
    <rPh sb="2" eb="4">
      <t>カクニン</t>
    </rPh>
    <phoneticPr fontId="3"/>
  </si>
  <si>
    <t>内容</t>
    <rPh sb="0" eb="2">
      <t>ナイヨウ</t>
    </rPh>
    <phoneticPr fontId="3"/>
  </si>
  <si>
    <t>体育大会</t>
    <rPh sb="0" eb="2">
      <t>タイイク</t>
    </rPh>
    <rPh sb="2" eb="4">
      <t>タイカイ</t>
    </rPh>
    <phoneticPr fontId="3"/>
  </si>
  <si>
    <t>中間テスト</t>
    <rPh sb="0" eb="2">
      <t>チュウカン</t>
    </rPh>
    <phoneticPr fontId="3"/>
  </si>
  <si>
    <t>　　メモらん（文章コメントをこの部分に記入できます）</t>
    <rPh sb="7" eb="8">
      <t>ブン</t>
    </rPh>
    <rPh sb="8" eb="9">
      <t>ショウ</t>
    </rPh>
    <rPh sb="16" eb="18">
      <t>ブブン</t>
    </rPh>
    <rPh sb="19" eb="21">
      <t>キニュウ</t>
    </rPh>
    <phoneticPr fontId="3"/>
  </si>
  <si>
    <t>新研究学習計画表</t>
    <rPh sb="0" eb="3">
      <t>シンケンキュウ</t>
    </rPh>
    <rPh sb="3" eb="5">
      <t>ガクシュウ</t>
    </rPh>
    <rPh sb="5" eb="7">
      <t>ケイカク</t>
    </rPh>
    <rPh sb="7" eb="8">
      <t>ヒョウ</t>
    </rPh>
    <phoneticPr fontId="3"/>
  </si>
  <si>
    <t>※予定通りに学習できなかった場合は，必ず次の「予備」の日に学習するようにしましょう。</t>
    <rPh sb="1" eb="3">
      <t>ヨテイ</t>
    </rPh>
    <rPh sb="3" eb="4">
      <t>ドオ</t>
    </rPh>
    <rPh sb="6" eb="8">
      <t>ガクシュウ</t>
    </rPh>
    <rPh sb="14" eb="16">
      <t>バアイ</t>
    </rPh>
    <rPh sb="18" eb="19">
      <t>カナラ</t>
    </rPh>
    <rPh sb="20" eb="21">
      <t>ツギ</t>
    </rPh>
    <rPh sb="23" eb="25">
      <t>ヨビ</t>
    </rPh>
    <rPh sb="27" eb="28">
      <t>ヒ</t>
    </rPh>
    <rPh sb="29" eb="31">
      <t>ガクシュウ</t>
    </rPh>
    <phoneticPr fontId="3"/>
  </si>
  <si>
    <t>章</t>
    <rPh sb="0" eb="1">
      <t>ショウ</t>
    </rPh>
    <phoneticPr fontId="3"/>
  </si>
  <si>
    <t>編</t>
    <rPh sb="0" eb="1">
      <t>ヘン</t>
    </rPh>
    <phoneticPr fontId="3"/>
  </si>
  <si>
    <t>地理</t>
    <rPh sb="0" eb="2">
      <t>チリ</t>
    </rPh>
    <phoneticPr fontId="3"/>
  </si>
  <si>
    <t>代名詞</t>
  </si>
  <si>
    <t>前置詞</t>
  </si>
  <si>
    <t>疑問詞で始まる疑問文</t>
  </si>
  <si>
    <t>命令文</t>
  </si>
  <si>
    <t>接続詞①／There is[are] ～.</t>
  </si>
  <si>
    <t>歴史</t>
    <rPh sb="0" eb="2">
      <t>レキシ</t>
    </rPh>
    <phoneticPr fontId="3"/>
  </si>
  <si>
    <t>助動詞</t>
  </si>
  <si>
    <t>接続詞②</t>
  </si>
  <si>
    <t>形容詞／副詞</t>
  </si>
  <si>
    <t>比較①</t>
  </si>
  <si>
    <t>公民</t>
    <rPh sb="0" eb="2">
      <t>コウミン</t>
    </rPh>
    <phoneticPr fontId="3"/>
  </si>
  <si>
    <t>即効チェック</t>
    <rPh sb="0" eb="2">
      <t>ソッコウ</t>
    </rPh>
    <phoneticPr fontId="3"/>
  </si>
  <si>
    <t>太陽系と惑星</t>
  </si>
  <si>
    <t>巻末資料</t>
    <rPh sb="0" eb="2">
      <t>カンマツ</t>
    </rPh>
    <rPh sb="2" eb="4">
      <t>シリョウ</t>
    </rPh>
    <phoneticPr fontId="3"/>
  </si>
  <si>
    <t>社会</t>
    <rPh sb="0" eb="1">
      <t>シャ</t>
    </rPh>
    <rPh sb="1" eb="2">
      <t>カイ</t>
    </rPh>
    <phoneticPr fontId="3"/>
  </si>
  <si>
    <t>数学</t>
    <rPh sb="0" eb="1">
      <t>スウ</t>
    </rPh>
    <rPh sb="1" eb="2">
      <t>ガク</t>
    </rPh>
    <phoneticPr fontId="3"/>
  </si>
  <si>
    <t>　　上の自動設定を，１ヶ月の学習</t>
    <rPh sb="2" eb="3">
      <t>ウエ</t>
    </rPh>
    <rPh sb="4" eb="6">
      <t>ジドウ</t>
    </rPh>
    <rPh sb="6" eb="8">
      <t>セッテイ</t>
    </rPh>
    <phoneticPr fontId="3"/>
  </si>
  <si>
    <t>　　順を全て指定する場合は右の</t>
    <rPh sb="13" eb="14">
      <t>ミギ</t>
    </rPh>
    <phoneticPr fontId="3"/>
  </si>
  <si>
    <t>　　手動設定を使用ください。</t>
    <rPh sb="7" eb="9">
      <t>シヨウ</t>
    </rPh>
    <phoneticPr fontId="3"/>
  </si>
  <si>
    <t>→単元Noは④新研究全体目次で</t>
    <rPh sb="1" eb="3">
      <t>タンゲン</t>
    </rPh>
    <rPh sb="7" eb="10">
      <t>シンケンキュウ</t>
    </rPh>
    <rPh sb="10" eb="12">
      <t>ゼンタイ</t>
    </rPh>
    <rPh sb="12" eb="14">
      <t>モクジ</t>
    </rPh>
    <phoneticPr fontId="3"/>
  </si>
  <si>
    <t>新研究学習計画表(タイトル部分です。変更できます）</t>
    <rPh sb="0" eb="3">
      <t>シンケンキュウ</t>
    </rPh>
    <rPh sb="3" eb="5">
      <t>ガクシュウ</t>
    </rPh>
    <rPh sb="5" eb="7">
      <t>ケイカク</t>
    </rPh>
    <rPh sb="7" eb="8">
      <t>ヒョウ</t>
    </rPh>
    <rPh sb="13" eb="15">
      <t>ブブン</t>
    </rPh>
    <rPh sb="18" eb="20">
      <t>ヘンコウ</t>
    </rPh>
    <phoneticPr fontId="3"/>
  </si>
  <si>
    <t>④新研究全体目次（内容の分け方は例。変更も可能です。）</t>
    <phoneticPr fontId="3"/>
  </si>
  <si>
    <t>チェック</t>
    <phoneticPr fontId="3"/>
  </si>
  <si>
    <t>④新研究全体目次（内容の分け方は例。変更も可能です。）</t>
    <phoneticPr fontId="3"/>
  </si>
  <si>
    <r>
      <t>　　新研究の学習ページ</t>
    </r>
    <r>
      <rPr>
        <b/>
        <sz val="10"/>
        <rFont val="ＭＳ Ｐゴシック"/>
        <family val="3"/>
        <charset val="128"/>
      </rPr>
      <t>(自動表示されます)</t>
    </r>
    <rPh sb="2" eb="5">
      <t>シンケンキュウ</t>
    </rPh>
    <rPh sb="6" eb="8">
      <t>ガクシュウ</t>
    </rPh>
    <rPh sb="12" eb="14">
      <t>ジドウ</t>
    </rPh>
    <rPh sb="14" eb="16">
      <t>ヒョウジ</t>
    </rPh>
    <phoneticPr fontId="3"/>
  </si>
  <si>
    <t>チェック</t>
    <phoneticPr fontId="3"/>
  </si>
  <si>
    <t>※下の設定に変更がなければ，これで計画表は完成です。</t>
    <rPh sb="1" eb="2">
      <t>シタ</t>
    </rPh>
    <rPh sb="3" eb="5">
      <t>セッテイ</t>
    </rPh>
    <rPh sb="6" eb="8">
      <t>ヘンコウ</t>
    </rPh>
    <rPh sb="17" eb="19">
      <t>ケイカク</t>
    </rPh>
    <rPh sb="19" eb="20">
      <t>ヒョウ</t>
    </rPh>
    <rPh sb="21" eb="23">
      <t>カンセイ</t>
    </rPh>
    <phoneticPr fontId="3"/>
  </si>
  <si>
    <t>　　予定から遅れたときに，追加で学習する日には「予備」と入力する。</t>
    <rPh sb="2" eb="4">
      <t>ヨテイ</t>
    </rPh>
    <rPh sb="6" eb="7">
      <t>オク</t>
    </rPh>
    <rPh sb="13" eb="15">
      <t>ツイカ</t>
    </rPh>
    <rPh sb="16" eb="18">
      <t>ガクシュウ</t>
    </rPh>
    <rPh sb="20" eb="21">
      <t>ヒ</t>
    </rPh>
    <rPh sb="24" eb="26">
      <t>ヨビ</t>
    </rPh>
    <rPh sb="28" eb="30">
      <t>ニュウリョク</t>
    </rPh>
    <phoneticPr fontId="3"/>
  </si>
  <si>
    <t>　　(基本設定は，どの教科も単元１から始まります）</t>
    <rPh sb="3" eb="5">
      <t>キホン</t>
    </rPh>
    <rPh sb="5" eb="7">
      <t>セッテイ</t>
    </rPh>
    <rPh sb="11" eb="13">
      <t>キョウカ</t>
    </rPh>
    <rPh sb="14" eb="16">
      <t>タンゲン</t>
    </rPh>
    <rPh sb="19" eb="20">
      <t>ハジ</t>
    </rPh>
    <phoneticPr fontId="3"/>
  </si>
  <si>
    <t>　　（基本設定は，国→社→数→理→英の順番です）</t>
    <rPh sb="3" eb="5">
      <t>キホン</t>
    </rPh>
    <rPh sb="5" eb="7">
      <t>セッテイ</t>
    </rPh>
    <rPh sb="9" eb="10">
      <t>コク</t>
    </rPh>
    <rPh sb="11" eb="12">
      <t>シャ</t>
    </rPh>
    <rPh sb="13" eb="14">
      <t>スウ</t>
    </rPh>
    <rPh sb="15" eb="16">
      <t>リ</t>
    </rPh>
    <rPh sb="17" eb="18">
      <t>エイ</t>
    </rPh>
    <rPh sb="19" eb="21">
      <t>ジュンバン</t>
    </rPh>
    <phoneticPr fontId="3"/>
  </si>
  <si>
    <t>　　（基本設定は，単元と特集をまとめて学習するなど，やや多めになっています）</t>
    <rPh sb="3" eb="5">
      <t>キホン</t>
    </rPh>
    <rPh sb="5" eb="7">
      <t>セッテイ</t>
    </rPh>
    <rPh sb="9" eb="11">
      <t>タンゲン</t>
    </rPh>
    <rPh sb="12" eb="14">
      <t>トクシュウ</t>
    </rPh>
    <rPh sb="19" eb="21">
      <t>ガクシュウ</t>
    </rPh>
    <rPh sb="28" eb="29">
      <t>オオ</t>
    </rPh>
    <phoneticPr fontId="3"/>
  </si>
  <si>
    <t>※先月までに学習した新研究の</t>
    <phoneticPr fontId="3"/>
  </si>
  <si>
    <t>4～7</t>
  </si>
  <si>
    <t>14～17</t>
  </si>
  <si>
    <t>18～21</t>
  </si>
  <si>
    <t>22～25</t>
  </si>
  <si>
    <t>34～37</t>
  </si>
  <si>
    <t>50～53</t>
  </si>
  <si>
    <t>58～61</t>
  </si>
  <si>
    <t>62～65</t>
  </si>
  <si>
    <t>66～69</t>
  </si>
  <si>
    <t>70～73</t>
  </si>
  <si>
    <t>78～81</t>
  </si>
  <si>
    <t>82～85</t>
  </si>
  <si>
    <t>118～121</t>
  </si>
  <si>
    <t>122～125</t>
  </si>
  <si>
    <t>126～129</t>
  </si>
  <si>
    <t>10～13</t>
  </si>
  <si>
    <t>46～49</t>
  </si>
  <si>
    <t>44～47</t>
  </si>
  <si>
    <t>88～91</t>
  </si>
  <si>
    <t>86～89</t>
  </si>
  <si>
    <t>98～101</t>
  </si>
  <si>
    <t>112～115</t>
  </si>
  <si>
    <t>128～131</t>
  </si>
  <si>
    <t>132～135</t>
  </si>
  <si>
    <t>136～139</t>
  </si>
  <si>
    <t>学習の内容</t>
    <rPh sb="0" eb="2">
      <t>ガクシュウ</t>
    </rPh>
    <rPh sb="3" eb="5">
      <t>ナイヨウ</t>
    </rPh>
    <phoneticPr fontId="16"/>
  </si>
  <si>
    <t>整理編</t>
    <rPh sb="0" eb="2">
      <t>セイリ</t>
    </rPh>
    <rPh sb="2" eb="3">
      <t>ヘン</t>
    </rPh>
    <phoneticPr fontId="3"/>
  </si>
  <si>
    <t>１年</t>
    <rPh sb="1" eb="2">
      <t>ネン</t>
    </rPh>
    <phoneticPr fontId="3"/>
  </si>
  <si>
    <t>１・２年</t>
    <rPh sb="3" eb="4">
      <t>ネン</t>
    </rPh>
    <phoneticPr fontId="3"/>
  </si>
  <si>
    <t>北アメリカ州，南アメリカ州，オセアニア州</t>
    <rPh sb="0" eb="1">
      <t>キタ</t>
    </rPh>
    <rPh sb="5" eb="6">
      <t>シュウ</t>
    </rPh>
    <rPh sb="7" eb="8">
      <t>ミナミ</t>
    </rPh>
    <rPh sb="12" eb="13">
      <t>シュウ</t>
    </rPh>
    <rPh sb="19" eb="20">
      <t>シュウ</t>
    </rPh>
    <phoneticPr fontId="3"/>
  </si>
  <si>
    <t>物質の状態変化</t>
  </si>
  <si>
    <t>36～39</t>
  </si>
  <si>
    <t>38～39</t>
  </si>
  <si>
    <t>九州地方，中国・四国地方</t>
    <rPh sb="0" eb="2">
      <t>キュウシュウ</t>
    </rPh>
    <rPh sb="2" eb="4">
      <t>チホウ</t>
    </rPh>
    <rPh sb="5" eb="7">
      <t>チュウゴク</t>
    </rPh>
    <rPh sb="8" eb="10">
      <t>シコク</t>
    </rPh>
    <rPh sb="10" eb="12">
      <t>チホウ</t>
    </rPh>
    <phoneticPr fontId="3"/>
  </si>
  <si>
    <t>40～43</t>
  </si>
  <si>
    <t>近畿地方，中部地方</t>
    <rPh sb="0" eb="2">
      <t>キンキ</t>
    </rPh>
    <rPh sb="2" eb="4">
      <t>チホウ</t>
    </rPh>
    <rPh sb="5" eb="7">
      <t>チュウブ</t>
    </rPh>
    <rPh sb="7" eb="9">
      <t>チホウ</t>
    </rPh>
    <phoneticPr fontId="3"/>
  </si>
  <si>
    <t>火山と地震</t>
  </si>
  <si>
    <t>関東地方，東北地方，北海道地方</t>
    <rPh sb="0" eb="2">
      <t>カントウ</t>
    </rPh>
    <rPh sb="2" eb="4">
      <t>チホウ</t>
    </rPh>
    <rPh sb="5" eb="7">
      <t>トウホク</t>
    </rPh>
    <rPh sb="7" eb="9">
      <t>チホウ</t>
    </rPh>
    <rPh sb="10" eb="13">
      <t>ホッカイドウ</t>
    </rPh>
    <rPh sb="13" eb="15">
      <t>チホウ</t>
    </rPh>
    <phoneticPr fontId="3"/>
  </si>
  <si>
    <t>地層と過去のようす</t>
  </si>
  <si>
    <t>文明のおこりと日本</t>
    <rPh sb="0" eb="2">
      <t>ブンメイ</t>
    </rPh>
    <rPh sb="7" eb="9">
      <t>ニホン</t>
    </rPh>
    <phoneticPr fontId="16"/>
  </si>
  <si>
    <t>古代国家の歩み</t>
    <rPh sb="0" eb="2">
      <t>コダイ</t>
    </rPh>
    <rPh sb="2" eb="4">
      <t>コッカ</t>
    </rPh>
    <rPh sb="5" eb="6">
      <t>アユ</t>
    </rPh>
    <phoneticPr fontId="16"/>
  </si>
  <si>
    <t>化学変化と物質の質量</t>
  </si>
  <si>
    <t>中世社会の展開</t>
    <rPh sb="0" eb="2">
      <t>チュウセイ</t>
    </rPh>
    <rPh sb="2" eb="4">
      <t>シャカイ</t>
    </rPh>
    <rPh sb="5" eb="7">
      <t>テンカイ</t>
    </rPh>
    <phoneticPr fontId="16"/>
  </si>
  <si>
    <t>近世社会の発展</t>
    <rPh sb="0" eb="1">
      <t>チカ</t>
    </rPh>
    <rPh sb="1" eb="2">
      <t>セ</t>
    </rPh>
    <rPh sb="2" eb="4">
      <t>シャカイ</t>
    </rPh>
    <rPh sb="5" eb="7">
      <t>ハッテン</t>
    </rPh>
    <phoneticPr fontId="16"/>
  </si>
  <si>
    <t>近代ヨーロッパと日本の開国</t>
    <rPh sb="0" eb="2">
      <t>キンダイ</t>
    </rPh>
    <rPh sb="8" eb="10">
      <t>ニホン</t>
    </rPh>
    <rPh sb="11" eb="13">
      <t>カイコク</t>
    </rPh>
    <phoneticPr fontId="16"/>
  </si>
  <si>
    <t>近代日本の歩み</t>
    <rPh sb="0" eb="2">
      <t>キンダイ</t>
    </rPh>
    <rPh sb="2" eb="4">
      <t>ニホン</t>
    </rPh>
    <rPh sb="5" eb="6">
      <t>アユ</t>
    </rPh>
    <phoneticPr fontId="16"/>
  </si>
  <si>
    <t>近代までの文化</t>
    <rPh sb="0" eb="2">
      <t>キンダイ</t>
    </rPh>
    <rPh sb="5" eb="7">
      <t>ブンカ</t>
    </rPh>
    <phoneticPr fontId="3"/>
  </si>
  <si>
    <t>二度の世界大戦と日本</t>
    <rPh sb="0" eb="2">
      <t>ニド</t>
    </rPh>
    <rPh sb="3" eb="5">
      <t>セカイ</t>
    </rPh>
    <rPh sb="5" eb="7">
      <t>タイセン</t>
    </rPh>
    <rPh sb="8" eb="10">
      <t>ニホン</t>
    </rPh>
    <phoneticPr fontId="16"/>
  </si>
  <si>
    <t>100～103</t>
  </si>
  <si>
    <t>現代の日本と世界</t>
    <rPh sb="0" eb="2">
      <t>ゲンダイ</t>
    </rPh>
    <rPh sb="3" eb="5">
      <t>ニホン</t>
    </rPh>
    <rPh sb="6" eb="8">
      <t>セカイ</t>
    </rPh>
    <phoneticPr fontId="16"/>
  </si>
  <si>
    <t>３年</t>
    <rPh sb="1" eb="2">
      <t>ネン</t>
    </rPh>
    <phoneticPr fontId="3"/>
  </si>
  <si>
    <t>102～105</t>
  </si>
  <si>
    <t>天気の変化</t>
  </si>
  <si>
    <t>108～111</t>
  </si>
  <si>
    <t>現代の民主政治，国会</t>
    <rPh sb="0" eb="2">
      <t>ゲンダイ</t>
    </rPh>
    <rPh sb="3" eb="7">
      <t>ミンシュセイジ</t>
    </rPh>
    <rPh sb="8" eb="10">
      <t>コッカイ</t>
    </rPh>
    <phoneticPr fontId="16"/>
  </si>
  <si>
    <t>内閣・裁判所，三権分立</t>
    <rPh sb="0" eb="2">
      <t>ナイカク</t>
    </rPh>
    <rPh sb="3" eb="6">
      <t>サイバンショ</t>
    </rPh>
    <rPh sb="7" eb="9">
      <t>サンケン</t>
    </rPh>
    <rPh sb="9" eb="11">
      <t>ブンリツ</t>
    </rPh>
    <phoneticPr fontId="16"/>
  </si>
  <si>
    <t>地方自治</t>
    <rPh sb="0" eb="2">
      <t>チホウ</t>
    </rPh>
    <rPh sb="2" eb="4">
      <t>ジチ</t>
    </rPh>
    <phoneticPr fontId="16"/>
  </si>
  <si>
    <t>消費生活と流通・生産，市場経済と金融</t>
    <rPh sb="0" eb="2">
      <t>ショウヒ</t>
    </rPh>
    <rPh sb="2" eb="4">
      <t>セイカツ</t>
    </rPh>
    <rPh sb="5" eb="7">
      <t>リュウツウ</t>
    </rPh>
    <rPh sb="8" eb="10">
      <t>セイサン</t>
    </rPh>
    <rPh sb="11" eb="13">
      <t>イチバ</t>
    </rPh>
    <rPh sb="13" eb="15">
      <t>ケイザイ</t>
    </rPh>
    <rPh sb="16" eb="18">
      <t>キンユウ</t>
    </rPh>
    <phoneticPr fontId="16"/>
  </si>
  <si>
    <t>総仕上げ編</t>
    <rPh sb="0" eb="3">
      <t>ソウシア</t>
    </rPh>
    <rPh sb="4" eb="5">
      <t>ヘン</t>
    </rPh>
    <phoneticPr fontId="3"/>
  </si>
  <si>
    <t>いろいろなエネルギー</t>
  </si>
  <si>
    <t>これで完成！　入試実戦講座</t>
    <rPh sb="3" eb="5">
      <t>カンセイ</t>
    </rPh>
    <rPh sb="7" eb="9">
      <t>ニュウシ</t>
    </rPh>
    <rPh sb="9" eb="11">
      <t>ジッセン</t>
    </rPh>
    <rPh sb="11" eb="13">
      <t>コウザ</t>
    </rPh>
    <phoneticPr fontId="3"/>
  </si>
  <si>
    <t>164～165</t>
  </si>
  <si>
    <t>166～167</t>
  </si>
  <si>
    <t>並べかえ問題に強くなろう！</t>
    <rPh sb="0" eb="1">
      <t>ナラ</t>
    </rPh>
    <rPh sb="4" eb="6">
      <t>モンダイ</t>
    </rPh>
    <rPh sb="7" eb="8">
      <t>ツヨ</t>
    </rPh>
    <phoneticPr fontId="3"/>
  </si>
  <si>
    <t>168～169</t>
  </si>
  <si>
    <t>170～171</t>
  </si>
  <si>
    <t>172～173</t>
  </si>
  <si>
    <t>174～175</t>
  </si>
  <si>
    <t>176～177</t>
  </si>
  <si>
    <t>178～179</t>
  </si>
  <si>
    <t>180～181</t>
  </si>
  <si>
    <t>入試直前
チェック</t>
    <rPh sb="0" eb="2">
      <t>ニュウシ</t>
    </rPh>
    <rPh sb="2" eb="4">
      <t>チョクゼン</t>
    </rPh>
    <phoneticPr fontId="3"/>
  </si>
  <si>
    <t>入試によく出る重要用語300</t>
    <rPh sb="0" eb="2">
      <t>ニュウシ</t>
    </rPh>
    <rPh sb="5" eb="6">
      <t>デ</t>
    </rPh>
    <rPh sb="7" eb="9">
      <t>ジュウヨウ</t>
    </rPh>
    <rPh sb="9" eb="11">
      <t>ヨウゴ</t>
    </rPh>
    <phoneticPr fontId="3"/>
  </si>
  <si>
    <t>182～183</t>
  </si>
  <si>
    <t>184～185</t>
  </si>
  <si>
    <t>186～187</t>
  </si>
  <si>
    <t>84～87</t>
  </si>
  <si>
    <t>140～143</t>
  </si>
  <si>
    <t>106～107</t>
  </si>
  <si>
    <t>116～117</t>
  </si>
  <si>
    <t>資料活用問題に強くなろう！地理</t>
    <rPh sb="0" eb="2">
      <t>シリョウ</t>
    </rPh>
    <rPh sb="2" eb="4">
      <t>カツヨウ</t>
    </rPh>
    <rPh sb="4" eb="6">
      <t>モンダイ</t>
    </rPh>
    <rPh sb="7" eb="8">
      <t>ツヨ</t>
    </rPh>
    <rPh sb="13" eb="15">
      <t>チリ</t>
    </rPh>
    <phoneticPr fontId="3"/>
  </si>
  <si>
    <t>資料活用問題に強くなろう！歴史</t>
    <rPh sb="13" eb="15">
      <t>レキシ</t>
    </rPh>
    <phoneticPr fontId="3"/>
  </si>
  <si>
    <t>資料活用問題に強くなろう！公民</t>
    <rPh sb="13" eb="15">
      <t>コウミン</t>
    </rPh>
    <phoneticPr fontId="3"/>
  </si>
  <si>
    <t>文章記述問題はこわくない！②しっかり練習</t>
    <rPh sb="18" eb="20">
      <t>レンシュウ</t>
    </rPh>
    <phoneticPr fontId="3"/>
  </si>
  <si>
    <t>分詞</t>
    <rPh sb="0" eb="2">
      <t>ブンシ</t>
    </rPh>
    <phoneticPr fontId="3"/>
  </si>
  <si>
    <t>ページ</t>
    <phoneticPr fontId="3"/>
  </si>
  <si>
    <t>ページ</t>
    <phoneticPr fontId="3"/>
  </si>
  <si>
    <t>[フォロー特集]わかる！円安・円高のしくみ</t>
    <rPh sb="12" eb="14">
      <t>エンヤス</t>
    </rPh>
    <rPh sb="15" eb="17">
      <t>エンダカ</t>
    </rPh>
    <phoneticPr fontId="3"/>
  </si>
  <si>
    <t>92～95</t>
  </si>
  <si>
    <t>146～149</t>
  </si>
  <si>
    <t>単元1(+特集)</t>
    <rPh sb="0" eb="2">
      <t>タンゲン</t>
    </rPh>
    <rPh sb="5" eb="7">
      <t>トクシュウ</t>
    </rPh>
    <phoneticPr fontId="4"/>
  </si>
  <si>
    <t>単元2(+特集)</t>
    <rPh sb="0" eb="2">
      <t>タンゲン</t>
    </rPh>
    <rPh sb="5" eb="7">
      <t>トクシュウ</t>
    </rPh>
    <phoneticPr fontId="4"/>
  </si>
  <si>
    <t>単元3(+特集)</t>
    <rPh sb="0" eb="2">
      <t>タンゲン</t>
    </rPh>
    <rPh sb="5" eb="7">
      <t>トクシュウ</t>
    </rPh>
    <phoneticPr fontId="4"/>
  </si>
  <si>
    <t>単元4(+特集)</t>
    <rPh sb="0" eb="2">
      <t>タンゲン</t>
    </rPh>
    <rPh sb="5" eb="7">
      <t>トクシュウ</t>
    </rPh>
    <phoneticPr fontId="4"/>
  </si>
  <si>
    <t>単元5(+特集)</t>
    <rPh sb="0" eb="2">
      <t>タンゲン</t>
    </rPh>
    <rPh sb="5" eb="7">
      <t>トクシュウ</t>
    </rPh>
    <phoneticPr fontId="4"/>
  </si>
  <si>
    <t>単元6(+特集)</t>
    <rPh sb="0" eb="2">
      <t>タンゲン</t>
    </rPh>
    <rPh sb="5" eb="7">
      <t>トクシュウ</t>
    </rPh>
    <phoneticPr fontId="4"/>
  </si>
  <si>
    <t>単元7(+特集)</t>
    <rPh sb="0" eb="2">
      <t>タンゲン</t>
    </rPh>
    <rPh sb="5" eb="7">
      <t>トクシュウ</t>
    </rPh>
    <phoneticPr fontId="4"/>
  </si>
  <si>
    <t>単元8(+特集)</t>
    <rPh sb="0" eb="2">
      <t>タンゲン</t>
    </rPh>
    <rPh sb="5" eb="7">
      <t>トクシュウ</t>
    </rPh>
    <phoneticPr fontId="4"/>
  </si>
  <si>
    <t>単元9(+特集)</t>
    <rPh sb="0" eb="2">
      <t>タンゲン</t>
    </rPh>
    <rPh sb="5" eb="7">
      <t>トクシュウ</t>
    </rPh>
    <phoneticPr fontId="4"/>
  </si>
  <si>
    <t>単元10(+特集)</t>
    <rPh sb="0" eb="2">
      <t>タンゲン</t>
    </rPh>
    <rPh sb="6" eb="8">
      <t>トクシュウ</t>
    </rPh>
    <phoneticPr fontId="4"/>
  </si>
  <si>
    <t>単元11(+特集)</t>
    <rPh sb="0" eb="2">
      <t>タンゲン</t>
    </rPh>
    <rPh sb="6" eb="8">
      <t>トクシュウ</t>
    </rPh>
    <phoneticPr fontId="4"/>
  </si>
  <si>
    <t>単元12(+特集)</t>
    <rPh sb="0" eb="2">
      <t>タンゲン</t>
    </rPh>
    <rPh sb="6" eb="8">
      <t>トクシュウ</t>
    </rPh>
    <phoneticPr fontId="4"/>
  </si>
  <si>
    <t>単元13(+特集)</t>
    <rPh sb="0" eb="2">
      <t>タンゲン</t>
    </rPh>
    <rPh sb="6" eb="8">
      <t>トクシュウ</t>
    </rPh>
    <phoneticPr fontId="4"/>
  </si>
  <si>
    <t>単元14(+特集)</t>
    <rPh sb="0" eb="2">
      <t>タンゲン</t>
    </rPh>
    <rPh sb="6" eb="8">
      <t>トクシュウ</t>
    </rPh>
    <phoneticPr fontId="4"/>
  </si>
  <si>
    <t>単元15(+特集)</t>
    <rPh sb="0" eb="2">
      <t>タンゲン</t>
    </rPh>
    <rPh sb="6" eb="8">
      <t>トクシュウ</t>
    </rPh>
    <phoneticPr fontId="4"/>
  </si>
  <si>
    <t>単元16(+特集)</t>
    <rPh sb="0" eb="2">
      <t>タンゲン</t>
    </rPh>
    <rPh sb="6" eb="8">
      <t>トクシュウ</t>
    </rPh>
    <phoneticPr fontId="4"/>
  </si>
  <si>
    <t>単元17(+特集)</t>
    <rPh sb="0" eb="2">
      <t>タンゲン</t>
    </rPh>
    <rPh sb="6" eb="8">
      <t>トクシュウ</t>
    </rPh>
    <phoneticPr fontId="4"/>
  </si>
  <si>
    <t>単元18(+特集)</t>
    <rPh sb="0" eb="2">
      <t>タンゲン</t>
    </rPh>
    <rPh sb="6" eb="8">
      <t>トクシュウ</t>
    </rPh>
    <phoneticPr fontId="4"/>
  </si>
  <si>
    <t>単元19(+特集)</t>
    <rPh sb="0" eb="2">
      <t>タンゲン</t>
    </rPh>
    <rPh sb="6" eb="8">
      <t>トクシュウ</t>
    </rPh>
    <phoneticPr fontId="4"/>
  </si>
  <si>
    <t>単元20(+特集)</t>
    <rPh sb="0" eb="2">
      <t>タンゲン</t>
    </rPh>
    <rPh sb="6" eb="8">
      <t>トクシュウ</t>
    </rPh>
    <phoneticPr fontId="4"/>
  </si>
  <si>
    <t>単元21(+特集)</t>
    <rPh sb="0" eb="2">
      <t>タンゲン</t>
    </rPh>
    <rPh sb="6" eb="8">
      <t>トクシュウ</t>
    </rPh>
    <phoneticPr fontId="4"/>
  </si>
  <si>
    <t>単元22(+特集)</t>
    <rPh sb="0" eb="2">
      <t>タンゲン</t>
    </rPh>
    <rPh sb="6" eb="8">
      <t>トクシュウ</t>
    </rPh>
    <phoneticPr fontId="4"/>
  </si>
  <si>
    <t>単元23(+特集)</t>
    <rPh sb="0" eb="2">
      <t>タンゲン</t>
    </rPh>
    <rPh sb="6" eb="8">
      <t>トクシュウ</t>
    </rPh>
    <phoneticPr fontId="4"/>
  </si>
  <si>
    <t>単元24(+特集)</t>
    <rPh sb="0" eb="2">
      <t>タンゲン</t>
    </rPh>
    <rPh sb="6" eb="8">
      <t>トクシュウ</t>
    </rPh>
    <phoneticPr fontId="4"/>
  </si>
  <si>
    <t>単元25(+特集)</t>
    <rPh sb="0" eb="2">
      <t>タンゲン</t>
    </rPh>
    <rPh sb="6" eb="8">
      <t>トクシュウ</t>
    </rPh>
    <phoneticPr fontId="4"/>
  </si>
  <si>
    <t>単元26(+特集)</t>
    <rPh sb="0" eb="2">
      <t>タンゲン</t>
    </rPh>
    <rPh sb="6" eb="8">
      <t>トクシュウ</t>
    </rPh>
    <phoneticPr fontId="4"/>
  </si>
  <si>
    <t>単元27(+特集)</t>
    <rPh sb="0" eb="2">
      <t>タンゲン</t>
    </rPh>
    <rPh sb="6" eb="8">
      <t>トクシュウ</t>
    </rPh>
    <phoneticPr fontId="4"/>
  </si>
  <si>
    <t>単元28(+特集)</t>
    <rPh sb="0" eb="2">
      <t>タンゲン</t>
    </rPh>
    <rPh sb="6" eb="8">
      <t>トクシュウ</t>
    </rPh>
    <phoneticPr fontId="4"/>
  </si>
  <si>
    <t>単元29(+特集)</t>
    <rPh sb="0" eb="2">
      <t>タンゲン</t>
    </rPh>
    <rPh sb="6" eb="8">
      <t>トクシュウ</t>
    </rPh>
    <phoneticPr fontId="4"/>
  </si>
  <si>
    <t>単元30(+特集)</t>
    <rPh sb="0" eb="2">
      <t>タンゲン</t>
    </rPh>
    <rPh sb="6" eb="8">
      <t>トクシュウ</t>
    </rPh>
    <phoneticPr fontId="4"/>
  </si>
  <si>
    <t>即効１，２</t>
    <rPh sb="0" eb="2">
      <t>ソッコウ</t>
    </rPh>
    <phoneticPr fontId="4"/>
  </si>
  <si>
    <t>即効３，４</t>
    <rPh sb="0" eb="2">
      <t>ソッコウ</t>
    </rPh>
    <phoneticPr fontId="4"/>
  </si>
  <si>
    <t>即効５，６</t>
    <rPh sb="0" eb="2">
      <t>ソッコウ</t>
    </rPh>
    <phoneticPr fontId="4"/>
  </si>
  <si>
    <t>実戦１，２</t>
    <rPh sb="0" eb="2">
      <t>ジッセン</t>
    </rPh>
    <phoneticPr fontId="4"/>
  </si>
  <si>
    <t>実戦３，４</t>
    <rPh sb="0" eb="2">
      <t>ジッセン</t>
    </rPh>
    <phoneticPr fontId="4"/>
  </si>
  <si>
    <t>実戦５，６</t>
    <rPh sb="0" eb="2">
      <t>ジッセン</t>
    </rPh>
    <phoneticPr fontId="4"/>
  </si>
  <si>
    <t>実戦７，８</t>
    <rPh sb="0" eb="2">
      <t>ジッセン</t>
    </rPh>
    <phoneticPr fontId="4"/>
  </si>
  <si>
    <t>実戦９，10</t>
    <rPh sb="0" eb="2">
      <t>ジッセン</t>
    </rPh>
    <phoneticPr fontId="4"/>
  </si>
  <si>
    <t>実戦11，12</t>
    <rPh sb="0" eb="2">
      <t>ジッセン</t>
    </rPh>
    <phoneticPr fontId="4"/>
  </si>
  <si>
    <t>実戦13</t>
    <rPh sb="0" eb="2">
      <t>ジッセン</t>
    </rPh>
    <phoneticPr fontId="4"/>
  </si>
  <si>
    <t>直前</t>
    <rPh sb="0" eb="2">
      <t>チョクゼン</t>
    </rPh>
    <phoneticPr fontId="4"/>
  </si>
  <si>
    <t>54～57</t>
  </si>
  <si>
    <t>106～109</t>
  </si>
  <si>
    <t>110～113</t>
  </si>
  <si>
    <t>ページ</t>
    <phoneticPr fontId="3"/>
  </si>
  <si>
    <t>104～105</t>
  </si>
  <si>
    <t>入試によく出る！試薬・指示薬・基本操作20</t>
  </si>
  <si>
    <t>入試によく出る！理科用語TOP100＋α</t>
  </si>
  <si>
    <t>入試によく出る！グラフ10</t>
  </si>
  <si>
    <t>入試予想問題～模擬テストにチャレンジ～</t>
  </si>
  <si>
    <t>ページ</t>
    <phoneticPr fontId="3"/>
  </si>
  <si>
    <t>入試によく出る！　品詞の見分け問題①</t>
  </si>
  <si>
    <t>入試によく出る！　品詞の見分け問題②</t>
  </si>
  <si>
    <t>これで完成！　入試実戦講座</t>
    <rPh sb="3" eb="5">
      <t>カンセイ</t>
    </rPh>
    <rPh sb="7" eb="9">
      <t>ニュウシ</t>
    </rPh>
    <rPh sb="9" eb="11">
      <t>ジッセン</t>
    </rPh>
    <rPh sb="11" eb="12">
      <t>コウ</t>
    </rPh>
    <rPh sb="12" eb="13">
      <t>ザ</t>
    </rPh>
    <phoneticPr fontId="3"/>
  </si>
  <si>
    <t>条件をおさえて書こう！　課題作文①</t>
  </si>
  <si>
    <t>条件をおさえて書こう！　課題作文②</t>
  </si>
  <si>
    <t>条件をおさえて書こう！　課題作文③</t>
  </si>
  <si>
    <t>巻末
資料</t>
    <rPh sb="0" eb="2">
      <t>カンマツ</t>
    </rPh>
    <rPh sb="3" eb="5">
      <t>シリョウ</t>
    </rPh>
    <phoneticPr fontId="3"/>
  </si>
  <si>
    <t>6～9</t>
  </si>
  <si>
    <t>82～83</t>
  </si>
  <si>
    <t>120～121</t>
  </si>
  <si>
    <t>156～159</t>
  </si>
  <si>
    <t>160</t>
  </si>
  <si>
    <t>161</t>
  </si>
  <si>
    <t>162</t>
  </si>
  <si>
    <t>163</t>
  </si>
  <si>
    <t>未来の文</t>
  </si>
  <si>
    <t>4～7</t>
    <phoneticPr fontId="3"/>
  </si>
  <si>
    <t>8～11</t>
    <phoneticPr fontId="3"/>
  </si>
  <si>
    <t>18～21</t>
    <phoneticPr fontId="3"/>
  </si>
  <si>
    <t>28～31</t>
    <phoneticPr fontId="3"/>
  </si>
  <si>
    <t>32～33</t>
    <phoneticPr fontId="3"/>
  </si>
  <si>
    <t>34～37</t>
    <phoneticPr fontId="3"/>
  </si>
  <si>
    <t>46～49</t>
    <phoneticPr fontId="3"/>
  </si>
  <si>
    <t>84～87</t>
    <phoneticPr fontId="3"/>
  </si>
  <si>
    <t>88～91</t>
    <phoneticPr fontId="3"/>
  </si>
  <si>
    <t>92～95</t>
    <phoneticPr fontId="3"/>
  </si>
  <si>
    <t>104～107</t>
    <phoneticPr fontId="3"/>
  </si>
  <si>
    <t>特集　流れでみる歴史</t>
    <rPh sb="0" eb="2">
      <t>トクシュウ</t>
    </rPh>
    <rPh sb="3" eb="4">
      <t>ナガ</t>
    </rPh>
    <rPh sb="8" eb="10">
      <t>レキシ</t>
    </rPh>
    <phoneticPr fontId="16"/>
  </si>
  <si>
    <t>132～135</t>
    <phoneticPr fontId="3"/>
  </si>
  <si>
    <t>136～139</t>
    <phoneticPr fontId="3"/>
  </si>
  <si>
    <t>154～157</t>
    <phoneticPr fontId="3"/>
  </si>
  <si>
    <t>入試によく出る！
公民のしくみ図10</t>
    <rPh sb="9" eb="11">
      <t>コウミン</t>
    </rPh>
    <rPh sb="15" eb="16">
      <t>ズ</t>
    </rPh>
    <phoneticPr fontId="3"/>
  </si>
  <si>
    <t>入試によく出る！
公民の統計資料10＋</t>
    <rPh sb="9" eb="11">
      <t>コウミン</t>
    </rPh>
    <rPh sb="12" eb="14">
      <t>トウケイ</t>
    </rPh>
    <rPh sb="14" eb="16">
      <t>シリョウ</t>
    </rPh>
    <phoneticPr fontId="3"/>
  </si>
  <si>
    <t>188～189</t>
    <phoneticPr fontId="3"/>
  </si>
  <si>
    <t>２年</t>
    <phoneticPr fontId="3"/>
  </si>
  <si>
    <t>120～123</t>
    <phoneticPr fontId="3"/>
  </si>
  <si>
    <t>134～137</t>
    <phoneticPr fontId="3"/>
  </si>
  <si>
    <t>160～161</t>
    <phoneticPr fontId="3"/>
  </si>
  <si>
    <t>166～167</t>
    <phoneticPr fontId="3"/>
  </si>
  <si>
    <t>170～171</t>
    <phoneticPr fontId="3"/>
  </si>
  <si>
    <t>172～173</t>
    <phoneticPr fontId="3"/>
  </si>
  <si>
    <t>174～175</t>
    <phoneticPr fontId="3"/>
  </si>
  <si>
    <t>176～177</t>
    <phoneticPr fontId="3"/>
  </si>
  <si>
    <t>178～179</t>
    <phoneticPr fontId="3"/>
  </si>
  <si>
    <t>190～191</t>
    <phoneticPr fontId="3"/>
  </si>
  <si>
    <t>168～169</t>
    <phoneticPr fontId="3"/>
  </si>
  <si>
    <t>入試によく出る！重要記述18</t>
    <rPh sb="8" eb="10">
      <t>ジュウヨウ</t>
    </rPh>
    <rPh sb="10" eb="12">
      <t>キジュツ</t>
    </rPh>
    <phoneticPr fontId="3"/>
  </si>
  <si>
    <t>入試によく出る！重要計算32</t>
    <rPh sb="8" eb="10">
      <t>ジュウヨウ</t>
    </rPh>
    <rPh sb="10" eb="12">
      <t>ケイサン</t>
    </rPh>
    <phoneticPr fontId="3"/>
  </si>
  <si>
    <t>「上手に」よりも「正確に」！作図問題(2)</t>
  </si>
  <si>
    <t>ふりかえりチェック①</t>
    <phoneticPr fontId="3"/>
  </si>
  <si>
    <t>　　メモらん（文章コメントをこの部分に記入できます）</t>
    <phoneticPr fontId="3"/>
  </si>
  <si>
    <t>単元1</t>
    <rPh sb="0" eb="2">
      <t>タンゲン</t>
    </rPh>
    <phoneticPr fontId="3"/>
  </si>
  <si>
    <t>単元2</t>
    <rPh sb="0" eb="2">
      <t>タンゲン</t>
    </rPh>
    <phoneticPr fontId="3"/>
  </si>
  <si>
    <t>単元3</t>
    <rPh sb="0" eb="2">
      <t>タンゲン</t>
    </rPh>
    <phoneticPr fontId="3"/>
  </si>
  <si>
    <t>単元4</t>
    <rPh sb="0" eb="2">
      <t>タンゲン</t>
    </rPh>
    <phoneticPr fontId="3"/>
  </si>
  <si>
    <t>単元5</t>
    <rPh sb="0" eb="2">
      <t>タンゲン</t>
    </rPh>
    <phoneticPr fontId="3"/>
  </si>
  <si>
    <t>単元6</t>
    <rPh sb="0" eb="2">
      <t>タンゲン</t>
    </rPh>
    <phoneticPr fontId="3"/>
  </si>
  <si>
    <t>単元7</t>
    <rPh sb="0" eb="2">
      <t>タンゲン</t>
    </rPh>
    <phoneticPr fontId="3"/>
  </si>
  <si>
    <t>単元8</t>
    <rPh sb="0" eb="2">
      <t>タンゲン</t>
    </rPh>
    <phoneticPr fontId="3"/>
  </si>
  <si>
    <t>単元9</t>
    <rPh sb="0" eb="2">
      <t>タンゲン</t>
    </rPh>
    <phoneticPr fontId="3"/>
  </si>
  <si>
    <t>単元10</t>
    <rPh sb="0" eb="2">
      <t>タンゲン</t>
    </rPh>
    <phoneticPr fontId="3"/>
  </si>
  <si>
    <t>単元11</t>
    <rPh sb="0" eb="2">
      <t>タンゲン</t>
    </rPh>
    <phoneticPr fontId="3"/>
  </si>
  <si>
    <t>単元12</t>
    <rPh sb="0" eb="2">
      <t>タンゲン</t>
    </rPh>
    <phoneticPr fontId="3"/>
  </si>
  <si>
    <t>単元13</t>
    <rPh sb="0" eb="2">
      <t>タンゲン</t>
    </rPh>
    <phoneticPr fontId="3"/>
  </si>
  <si>
    <t>単元14</t>
    <rPh sb="0" eb="2">
      <t>タンゲン</t>
    </rPh>
    <phoneticPr fontId="3"/>
  </si>
  <si>
    <t>単元15</t>
    <rPh sb="0" eb="2">
      <t>タンゲン</t>
    </rPh>
    <phoneticPr fontId="3"/>
  </si>
  <si>
    <t>単元16</t>
    <rPh sb="0" eb="2">
      <t>タンゲン</t>
    </rPh>
    <phoneticPr fontId="3"/>
  </si>
  <si>
    <t>単元17</t>
    <rPh sb="0" eb="2">
      <t>タンゲン</t>
    </rPh>
    <phoneticPr fontId="3"/>
  </si>
  <si>
    <t>単元18</t>
    <rPh sb="0" eb="2">
      <t>タンゲン</t>
    </rPh>
    <phoneticPr fontId="3"/>
  </si>
  <si>
    <t>単元19</t>
    <rPh sb="0" eb="2">
      <t>タンゲン</t>
    </rPh>
    <phoneticPr fontId="3"/>
  </si>
  <si>
    <t>単元20</t>
    <rPh sb="0" eb="2">
      <t>タンゲン</t>
    </rPh>
    <phoneticPr fontId="3"/>
  </si>
  <si>
    <t>単元21</t>
    <rPh sb="0" eb="2">
      <t>タンゲン</t>
    </rPh>
    <phoneticPr fontId="3"/>
  </si>
  <si>
    <t>単元22</t>
    <rPh sb="0" eb="2">
      <t>タンゲン</t>
    </rPh>
    <phoneticPr fontId="3"/>
  </si>
  <si>
    <t>単元23</t>
    <rPh sb="0" eb="2">
      <t>タンゲン</t>
    </rPh>
    <phoneticPr fontId="3"/>
  </si>
  <si>
    <t>単元24</t>
    <rPh sb="0" eb="2">
      <t>タンゲン</t>
    </rPh>
    <phoneticPr fontId="3"/>
  </si>
  <si>
    <t>単元25</t>
    <rPh sb="0" eb="2">
      <t>タンゲン</t>
    </rPh>
    <phoneticPr fontId="3"/>
  </si>
  <si>
    <t>単元26</t>
    <rPh sb="0" eb="2">
      <t>タンゲン</t>
    </rPh>
    <phoneticPr fontId="3"/>
  </si>
  <si>
    <t>単元27</t>
    <rPh sb="0" eb="2">
      <t>タンゲン</t>
    </rPh>
    <phoneticPr fontId="3"/>
  </si>
  <si>
    <t>単元28</t>
    <rPh sb="0" eb="2">
      <t>タンゲン</t>
    </rPh>
    <phoneticPr fontId="3"/>
  </si>
  <si>
    <t>単元29</t>
    <rPh sb="0" eb="2">
      <t>タンゲン</t>
    </rPh>
    <phoneticPr fontId="3"/>
  </si>
  <si>
    <t>単元30</t>
    <rPh sb="0" eb="2">
      <t>タンゲン</t>
    </rPh>
    <phoneticPr fontId="3"/>
  </si>
  <si>
    <t>即効チェック１，２</t>
    <rPh sb="0" eb="2">
      <t>ソッコウ</t>
    </rPh>
    <phoneticPr fontId="4"/>
  </si>
  <si>
    <t>即効チェック３，４</t>
    <rPh sb="0" eb="2">
      <t>ソッコウ</t>
    </rPh>
    <phoneticPr fontId="4"/>
  </si>
  <si>
    <t>即効チェック５，６</t>
    <rPh sb="0" eb="2">
      <t>ソッコウ</t>
    </rPh>
    <phoneticPr fontId="4"/>
  </si>
  <si>
    <t>入試実戦講座１，２</t>
    <rPh sb="0" eb="2">
      <t>ニュウシ</t>
    </rPh>
    <rPh sb="2" eb="4">
      <t>ジッセン</t>
    </rPh>
    <rPh sb="4" eb="6">
      <t>コウザ</t>
    </rPh>
    <phoneticPr fontId="4"/>
  </si>
  <si>
    <t>入試実戦講座３，４</t>
    <rPh sb="0" eb="2">
      <t>ニュウシ</t>
    </rPh>
    <rPh sb="2" eb="4">
      <t>ジッセン</t>
    </rPh>
    <rPh sb="4" eb="6">
      <t>コウザ</t>
    </rPh>
    <phoneticPr fontId="4"/>
  </si>
  <si>
    <t>入試実戦講座５，６</t>
    <rPh sb="0" eb="2">
      <t>ニュウシ</t>
    </rPh>
    <rPh sb="2" eb="4">
      <t>ジッセン</t>
    </rPh>
    <rPh sb="4" eb="6">
      <t>コウザ</t>
    </rPh>
    <phoneticPr fontId="4"/>
  </si>
  <si>
    <t>入試実戦講座７，８</t>
    <rPh sb="0" eb="2">
      <t>ニュウシ</t>
    </rPh>
    <rPh sb="2" eb="4">
      <t>ジッセン</t>
    </rPh>
    <rPh sb="4" eb="6">
      <t>コウザ</t>
    </rPh>
    <phoneticPr fontId="4"/>
  </si>
  <si>
    <t>入試実戦講座９，10</t>
    <rPh sb="0" eb="2">
      <t>ニュウシ</t>
    </rPh>
    <rPh sb="2" eb="4">
      <t>ジッセン</t>
    </rPh>
    <rPh sb="4" eb="6">
      <t>コウザ</t>
    </rPh>
    <phoneticPr fontId="4"/>
  </si>
  <si>
    <t>入試実戦講座11，12</t>
    <rPh sb="0" eb="2">
      <t>ニュウシ</t>
    </rPh>
    <rPh sb="2" eb="4">
      <t>ジッセン</t>
    </rPh>
    <rPh sb="4" eb="6">
      <t>コウザ</t>
    </rPh>
    <phoneticPr fontId="4"/>
  </si>
  <si>
    <t>入試実戦講座13</t>
    <rPh sb="0" eb="2">
      <t>ニュウシ</t>
    </rPh>
    <rPh sb="2" eb="4">
      <t>ジッセン</t>
    </rPh>
    <rPh sb="4" eb="6">
      <t>コウザ</t>
    </rPh>
    <phoneticPr fontId="4"/>
  </si>
  <si>
    <t>入試直前チェック</t>
    <rPh sb="0" eb="2">
      <t>ニュウシ</t>
    </rPh>
    <rPh sb="2" eb="4">
      <t>チョクゼン</t>
    </rPh>
    <phoneticPr fontId="4"/>
  </si>
  <si>
    <t>元日</t>
  </si>
  <si>
    <t>成人の日</t>
  </si>
  <si>
    <t>建国記念の日</t>
  </si>
  <si>
    <t>春分の日</t>
  </si>
  <si>
    <t>昭和の日</t>
  </si>
  <si>
    <t>憲法記念日</t>
  </si>
  <si>
    <t>みどりの日</t>
  </si>
  <si>
    <t>こどもの日</t>
  </si>
  <si>
    <t>振替休日</t>
  </si>
  <si>
    <t>海の日</t>
  </si>
  <si>
    <t>山の日</t>
  </si>
  <si>
    <t>敬老の日</t>
  </si>
  <si>
    <t>秋分の日</t>
  </si>
  <si>
    <t>文化の日</t>
  </si>
  <si>
    <t>勤労感謝の日</t>
  </si>
  <si>
    <t>天皇誕生日</t>
  </si>
  <si>
    <t>スポーツの日</t>
  </si>
  <si>
    <t>○</t>
    <phoneticPr fontId="3"/>
  </si>
  <si>
    <t>①を入力すると，⑤に新研究の学習単元が自動表示されます。②～④で設定変更できます。</t>
    <rPh sb="2" eb="4">
      <t>ニュウリョク</t>
    </rPh>
    <rPh sb="10" eb="13">
      <t>シンケンキュウ</t>
    </rPh>
    <rPh sb="14" eb="16">
      <t>ガクシュウ</t>
    </rPh>
    <rPh sb="16" eb="18">
      <t>タンゲン</t>
    </rPh>
    <rPh sb="19" eb="21">
      <t>ジドウ</t>
    </rPh>
    <rPh sb="21" eb="23">
      <t>ヒョウジ</t>
    </rPh>
    <rPh sb="32" eb="34">
      <t>セッテイ</t>
    </rPh>
    <rPh sb="34" eb="36">
      <t>ヘンコウ</t>
    </rPh>
    <phoneticPr fontId="3"/>
  </si>
  <si>
    <t>世界の姿</t>
    <rPh sb="3" eb="4">
      <t>スガタ</t>
    </rPh>
    <phoneticPr fontId="3"/>
  </si>
  <si>
    <t>ふりかえりチェック　地理　基礎トレ／入試トレ</t>
    <rPh sb="10" eb="12">
      <t>チリ</t>
    </rPh>
    <rPh sb="13" eb="15">
      <t>キソ</t>
    </rPh>
    <rPh sb="18" eb="20">
      <t>ニュウシ</t>
    </rPh>
    <phoneticPr fontId="16"/>
  </si>
  <si>
    <t>ふりかえりチェック　歴史　基礎トレ／入試トレ</t>
    <rPh sb="10" eb="12">
      <t>レキシ</t>
    </rPh>
    <phoneticPr fontId="3"/>
  </si>
  <si>
    <t>現代社会と私たちの生活</t>
    <rPh sb="0" eb="2">
      <t>ゲンダイ</t>
    </rPh>
    <rPh sb="2" eb="4">
      <t>シャカイ</t>
    </rPh>
    <rPh sb="5" eb="6">
      <t>ワタシ</t>
    </rPh>
    <rPh sb="9" eb="11">
      <t>セイカツ</t>
    </rPh>
    <phoneticPr fontId="16"/>
  </si>
  <si>
    <t>地球社会と私たち</t>
    <rPh sb="0" eb="2">
      <t>チキュウ</t>
    </rPh>
    <rPh sb="2" eb="4">
      <t>シャカイ</t>
    </rPh>
    <rPh sb="5" eb="6">
      <t>ワタシ</t>
    </rPh>
    <phoneticPr fontId="16"/>
  </si>
  <si>
    <t>ふりかえりチェック　公民　基礎トレ／入試トレ</t>
    <rPh sb="10" eb="12">
      <t>コウミン</t>
    </rPh>
    <phoneticPr fontId="3"/>
  </si>
  <si>
    <t>入試によく出る！
地理世界の重要資料5＋</t>
    <rPh sb="9" eb="11">
      <t>チリ</t>
    </rPh>
    <rPh sb="11" eb="13">
      <t>セカイ</t>
    </rPh>
    <rPh sb="14" eb="16">
      <t>ジュウヨウ</t>
    </rPh>
    <rPh sb="16" eb="18">
      <t>シリョウ</t>
    </rPh>
    <phoneticPr fontId="3"/>
  </si>
  <si>
    <t>入試によく出る！
地理日本の重要資料5＋</t>
    <rPh sb="9" eb="11">
      <t>チリ</t>
    </rPh>
    <rPh sb="11" eb="13">
      <t>ニホン</t>
    </rPh>
    <rPh sb="14" eb="16">
      <t>ジュウヨウ</t>
    </rPh>
    <rPh sb="16" eb="18">
      <t>シリョウ</t>
    </rPh>
    <phoneticPr fontId="3"/>
  </si>
  <si>
    <t>入試によく出る！
歴史の文書・図版資料12</t>
    <rPh sb="9" eb="11">
      <t>レキシ</t>
    </rPh>
    <rPh sb="12" eb="14">
      <t>ブンショ</t>
    </rPh>
    <rPh sb="15" eb="17">
      <t>ズハン</t>
    </rPh>
    <rPh sb="17" eb="19">
      <t>シリョウ</t>
    </rPh>
    <phoneticPr fontId="3"/>
  </si>
  <si>
    <t>入試によく出る！
歴史の写真21</t>
    <rPh sb="9" eb="11">
      <t>レキシ</t>
    </rPh>
    <rPh sb="12" eb="14">
      <t>シャシン</t>
    </rPh>
    <phoneticPr fontId="3"/>
  </si>
  <si>
    <t>文章記述問題はこわくない！①　入試によく出る記述問題／資料を読み取って記述する問題</t>
    <rPh sb="0" eb="2">
      <t>ブンショウ</t>
    </rPh>
    <rPh sb="2" eb="6">
      <t>キジュツモンダイ</t>
    </rPh>
    <rPh sb="15" eb="17">
      <t>ニュウシ</t>
    </rPh>
    <rPh sb="20" eb="21">
      <t>デ</t>
    </rPh>
    <rPh sb="22" eb="26">
      <t>キジュツモンダイ</t>
    </rPh>
    <rPh sb="27" eb="29">
      <t>シリョウ</t>
    </rPh>
    <rPh sb="30" eb="31">
      <t>ヨ</t>
    </rPh>
    <rPh sb="32" eb="33">
      <t>ト</t>
    </rPh>
    <rPh sb="35" eb="37">
      <t>キジュツ</t>
    </rPh>
    <rPh sb="39" eb="41">
      <t>モンダイ</t>
    </rPh>
    <phoneticPr fontId="3"/>
  </si>
  <si>
    <t>長い問題文を読み取る問題に強くなろう！</t>
    <rPh sb="0" eb="1">
      <t>ナガ</t>
    </rPh>
    <rPh sb="2" eb="4">
      <t>モンダイ</t>
    </rPh>
    <rPh sb="4" eb="5">
      <t>ブン</t>
    </rPh>
    <rPh sb="6" eb="7">
      <t>ヨ</t>
    </rPh>
    <rPh sb="8" eb="9">
      <t>ト</t>
    </rPh>
    <rPh sb="10" eb="12">
      <t>モンダイ</t>
    </rPh>
    <rPh sb="13" eb="14">
      <t>ツヨ</t>
    </rPh>
    <phoneticPr fontId="3"/>
  </si>
  <si>
    <t>194～197</t>
    <phoneticPr fontId="3"/>
  </si>
  <si>
    <t>202～203</t>
    <phoneticPr fontId="3"/>
  </si>
  <si>
    <t>長い文の問題でもこわくない！力だめし問題(1)</t>
    <rPh sb="0" eb="1">
      <t>ナガ</t>
    </rPh>
    <rPh sb="2" eb="3">
      <t>ブン</t>
    </rPh>
    <rPh sb="4" eb="6">
      <t>モンダイ</t>
    </rPh>
    <rPh sb="14" eb="15">
      <t>チカラ</t>
    </rPh>
    <rPh sb="18" eb="20">
      <t>モンダイ</t>
    </rPh>
    <phoneticPr fontId="3"/>
  </si>
  <si>
    <t>長い文の問題でもこわくない！力だめし問題(2)</t>
    <rPh sb="0" eb="1">
      <t>ナガ</t>
    </rPh>
    <rPh sb="2" eb="3">
      <t>ブン</t>
    </rPh>
    <rPh sb="4" eb="6">
      <t>モンダイ</t>
    </rPh>
    <rPh sb="14" eb="15">
      <t>チカラ</t>
    </rPh>
    <rPh sb="18" eb="20">
      <t>モンダイ</t>
    </rPh>
    <phoneticPr fontId="3"/>
  </si>
  <si>
    <t>14～17</t>
    <phoneticPr fontId="3"/>
  </si>
  <si>
    <t>204～210</t>
    <phoneticPr fontId="3"/>
  </si>
  <si>
    <t>14～15</t>
  </si>
  <si>
    <t>16～19</t>
  </si>
  <si>
    <t>20～23</t>
  </si>
  <si>
    <t>90～93</t>
  </si>
  <si>
    <t>接続詞③／仮定法</t>
    <rPh sb="0" eb="3">
      <t>セツゾクシ</t>
    </rPh>
    <rPh sb="5" eb="8">
      <t>カテイホウ</t>
    </rPh>
    <phoneticPr fontId="3"/>
  </si>
  <si>
    <t>作業問題・時事問題を克服しよう！</t>
    <rPh sb="0" eb="2">
      <t>サギョウ</t>
    </rPh>
    <rPh sb="2" eb="4">
      <t>モンダイ</t>
    </rPh>
    <rPh sb="5" eb="7">
      <t>ジジ</t>
    </rPh>
    <rPh sb="7" eb="9">
      <t>モンダイ</t>
    </rPh>
    <rPh sb="10" eb="12">
      <t>コクフク</t>
    </rPh>
    <phoneticPr fontId="3"/>
  </si>
  <si>
    <t>整理編</t>
    <rPh sb="0" eb="2">
      <t>セイリ</t>
    </rPh>
    <rPh sb="2" eb="3">
      <t>ヘン</t>
    </rPh>
    <phoneticPr fontId="4"/>
  </si>
  <si>
    <t>消化と吸収</t>
    <rPh sb="0" eb="2">
      <t>ショウカ</t>
    </rPh>
    <rPh sb="3" eb="5">
      <t>キュウシュウ</t>
    </rPh>
    <phoneticPr fontId="3"/>
  </si>
  <si>
    <t>94～97</t>
  </si>
  <si>
    <t>98～99</t>
  </si>
  <si>
    <t>110～111</t>
  </si>
  <si>
    <t>116～119</t>
  </si>
  <si>
    <t>120～123</t>
  </si>
  <si>
    <t>130～131</t>
  </si>
  <si>
    <t>142～143</t>
  </si>
  <si>
    <t>144～147</t>
  </si>
  <si>
    <t>148～151</t>
  </si>
  <si>
    <t>152～155</t>
  </si>
  <si>
    <t>総仕上げ編</t>
    <rPh sb="0" eb="3">
      <t>ソウシア</t>
    </rPh>
    <rPh sb="4" eb="5">
      <t>ヘン</t>
    </rPh>
    <phoneticPr fontId="4"/>
  </si>
  <si>
    <t>即効チェック</t>
  </si>
  <si>
    <t>これで完成！　入試実戦講座</t>
  </si>
  <si>
    <t>ここがねらわれる！公式・計算問題</t>
  </si>
  <si>
    <t>188～189</t>
  </si>
  <si>
    <t>190～191</t>
  </si>
  <si>
    <t>書かないなんてもったいない！文章記述問題(2)</t>
  </si>
  <si>
    <t>192～193</t>
  </si>
  <si>
    <t>194～195</t>
  </si>
  <si>
    <t>重要事項最終チェック</t>
    <rPh sb="0" eb="2">
      <t>ジュウヨウ</t>
    </rPh>
    <rPh sb="2" eb="4">
      <t>ジコウ</t>
    </rPh>
    <rPh sb="4" eb="6">
      <t>サイシュウ</t>
    </rPh>
    <phoneticPr fontId="3"/>
  </si>
  <si>
    <t>8～11</t>
  </si>
  <si>
    <t>26～27</t>
  </si>
  <si>
    <t>28～31</t>
  </si>
  <si>
    <t>32～33</t>
  </si>
  <si>
    <t>44～45</t>
  </si>
  <si>
    <t>さくいん</t>
  </si>
  <si>
    <t>38～39</t>
    <phoneticPr fontId="3"/>
  </si>
  <si>
    <t>50～51</t>
    <phoneticPr fontId="3"/>
  </si>
  <si>
    <t>１漢字・語句</t>
    <rPh sb="1" eb="3">
      <t>カンジ</t>
    </rPh>
    <rPh sb="4" eb="6">
      <t>ゴク</t>
    </rPh>
    <phoneticPr fontId="3"/>
  </si>
  <si>
    <t>2～5</t>
  </si>
  <si>
    <t>［巻頭特集］　こんな文章が入試に出る！　現代文ランキング</t>
  </si>
  <si>
    <t>6～7</t>
  </si>
  <si>
    <t>8～9</t>
  </si>
  <si>
    <t>漢字を学ぼう</t>
    <rPh sb="0" eb="2">
      <t>カンジ</t>
    </rPh>
    <rPh sb="3" eb="4">
      <t>マナ</t>
    </rPh>
    <phoneticPr fontId="3"/>
  </si>
  <si>
    <t>熟語を学ぼう</t>
    <rPh sb="0" eb="2">
      <t>ジュクゴ</t>
    </rPh>
    <rPh sb="3" eb="4">
      <t>マナ</t>
    </rPh>
    <phoneticPr fontId="3"/>
  </si>
  <si>
    <t>語句を学ぼう</t>
    <rPh sb="0" eb="2">
      <t>ゴク</t>
    </rPh>
    <rPh sb="3" eb="4">
      <t>マナ</t>
    </rPh>
    <phoneticPr fontId="3"/>
  </si>
  <si>
    <t>［フォロー特集］　覚えておきたい語句</t>
    <rPh sb="5" eb="7">
      <t>トクシュウ</t>
    </rPh>
    <rPh sb="9" eb="10">
      <t>オボ</t>
    </rPh>
    <rPh sb="16" eb="18">
      <t>ゴク</t>
    </rPh>
    <phoneticPr fontId="3"/>
  </si>
  <si>
    <t>２現代文</t>
    <phoneticPr fontId="3"/>
  </si>
  <si>
    <t>［ウォームアップ特集］　記号選択・記述問題のキホン</t>
    <rPh sb="8" eb="10">
      <t>トクシュウ</t>
    </rPh>
    <rPh sb="12" eb="14">
      <t>キゴウ</t>
    </rPh>
    <rPh sb="14" eb="16">
      <t>センタク</t>
    </rPh>
    <rPh sb="17" eb="19">
      <t>キジュツ</t>
    </rPh>
    <rPh sb="19" eb="21">
      <t>モンダイ</t>
    </rPh>
    <phoneticPr fontId="3"/>
  </si>
  <si>
    <t>文脈で語句の意味を考えよう</t>
    <rPh sb="0" eb="2">
      <t>ブンミャク</t>
    </rPh>
    <rPh sb="3" eb="5">
      <t>ゴク</t>
    </rPh>
    <rPh sb="6" eb="8">
      <t>イミ</t>
    </rPh>
    <rPh sb="9" eb="10">
      <t>カンガ</t>
    </rPh>
    <phoneticPr fontId="3"/>
  </si>
  <si>
    <t>展開をとらえよう</t>
    <rPh sb="0" eb="2">
      <t>テンカイ</t>
    </rPh>
    <phoneticPr fontId="3"/>
  </si>
  <si>
    <t>32～35</t>
  </si>
  <si>
    <t>心情をとらえよう</t>
    <rPh sb="0" eb="2">
      <t>シンジョウ</t>
    </rPh>
    <phoneticPr fontId="3"/>
  </si>
  <si>
    <t>行動の理由・人物像をとらえよう</t>
    <rPh sb="0" eb="2">
      <t>コウドウ</t>
    </rPh>
    <rPh sb="3" eb="5">
      <t>リユウ</t>
    </rPh>
    <rPh sb="6" eb="9">
      <t>ジンブツゾウ</t>
    </rPh>
    <phoneticPr fontId="3"/>
  </si>
  <si>
    <t>文章中の表現を味わおう</t>
    <rPh sb="0" eb="3">
      <t>ブンショウチュウ</t>
    </rPh>
    <rPh sb="4" eb="6">
      <t>ヒョウゲン</t>
    </rPh>
    <rPh sb="7" eb="8">
      <t>アジ</t>
    </rPh>
    <phoneticPr fontId="3"/>
  </si>
  <si>
    <t>［フォロー特集］　しあげよう！　文学的文章の読解</t>
    <rPh sb="5" eb="7">
      <t>トクシュウ</t>
    </rPh>
    <rPh sb="16" eb="18">
      <t>ブンガク</t>
    </rPh>
    <rPh sb="18" eb="19">
      <t>テキ</t>
    </rPh>
    <rPh sb="19" eb="21">
      <t>ブンショウ</t>
    </rPh>
    <rPh sb="22" eb="24">
      <t>ドッカイ</t>
    </rPh>
    <phoneticPr fontId="3"/>
  </si>
  <si>
    <t>48～49</t>
  </si>
  <si>
    <t>話題・情報をとらえよう</t>
    <rPh sb="0" eb="2">
      <t>ワダイ</t>
    </rPh>
    <rPh sb="3" eb="5">
      <t>ジョウホウ</t>
    </rPh>
    <phoneticPr fontId="3"/>
  </si>
  <si>
    <t>指示語・接続語をとらえよう</t>
    <rPh sb="0" eb="3">
      <t>シジゴ</t>
    </rPh>
    <rPh sb="4" eb="7">
      <t>セツゾクゴ</t>
    </rPh>
    <phoneticPr fontId="3"/>
  </si>
  <si>
    <t>文章を解釈しよう</t>
    <rPh sb="0" eb="2">
      <t>ブンショウ</t>
    </rPh>
    <rPh sb="3" eb="5">
      <t>カイシャク</t>
    </rPh>
    <phoneticPr fontId="3"/>
  </si>
  <si>
    <t>理由をとらえよう</t>
    <rPh sb="0" eb="2">
      <t>リユウ</t>
    </rPh>
    <phoneticPr fontId="3"/>
  </si>
  <si>
    <t>段落構成をとらえよう</t>
    <rPh sb="0" eb="2">
      <t>ダンラク</t>
    </rPh>
    <rPh sb="2" eb="4">
      <t>コウセイ</t>
    </rPh>
    <phoneticPr fontId="3"/>
  </si>
  <si>
    <t>要旨をとらえよう</t>
    <rPh sb="0" eb="2">
      <t>ヨウシ</t>
    </rPh>
    <phoneticPr fontId="3"/>
  </si>
  <si>
    <t>［フォロー特集］　しあげよう！　説明的文章の読解</t>
  </si>
  <si>
    <t>74～75</t>
  </si>
  <si>
    <t>ふりかえりチェック 文学・説明的文章 （１・２章）</t>
    <rPh sb="10" eb="12">
      <t>ブンガク</t>
    </rPh>
    <rPh sb="13" eb="16">
      <t>セツメイテキ</t>
    </rPh>
    <rPh sb="16" eb="18">
      <t>ブンショウ</t>
    </rPh>
    <rPh sb="23" eb="24">
      <t>ショウ</t>
    </rPh>
    <phoneticPr fontId="3"/>
  </si>
  <si>
    <t>76～79</t>
  </si>
  <si>
    <t>３古文・漢文</t>
    <phoneticPr fontId="3"/>
  </si>
  <si>
    <t>［ウォームアップ特集］　はじめよう！　古文</t>
    <rPh sb="8" eb="10">
      <t>トクシュウ</t>
    </rPh>
    <rPh sb="19" eb="21">
      <t>コブン</t>
    </rPh>
    <phoneticPr fontId="3"/>
  </si>
  <si>
    <t>80～81</t>
  </si>
  <si>
    <t>古文のかなづかい・古語を学ぼう</t>
    <rPh sb="9" eb="11">
      <t>コゴ</t>
    </rPh>
    <rPh sb="12" eb="13">
      <t>マナ</t>
    </rPh>
    <phoneticPr fontId="3"/>
  </si>
  <si>
    <t>古文の会話・主語をとらえよう</t>
    <rPh sb="0" eb="2">
      <t>コブン</t>
    </rPh>
    <rPh sb="3" eb="5">
      <t>カイワ</t>
    </rPh>
    <rPh sb="6" eb="8">
      <t>シュゴ</t>
    </rPh>
    <phoneticPr fontId="3"/>
  </si>
  <si>
    <t>古文の展開をとらえよう</t>
    <rPh sb="0" eb="2">
      <t>コブン</t>
    </rPh>
    <rPh sb="3" eb="5">
      <t>テンカイ</t>
    </rPh>
    <phoneticPr fontId="3"/>
  </si>
  <si>
    <t>漢文・漢詩を味わおう</t>
    <rPh sb="3" eb="5">
      <t>カンシ</t>
    </rPh>
    <rPh sb="6" eb="7">
      <t>アジ</t>
    </rPh>
    <phoneticPr fontId="3"/>
  </si>
  <si>
    <t>［フォロー特集］　しあげよう！　古典の読解</t>
    <rPh sb="5" eb="7">
      <t>トクシュウ</t>
    </rPh>
    <rPh sb="16" eb="18">
      <t>コテン</t>
    </rPh>
    <rPh sb="19" eb="21">
      <t>ドッカイ</t>
    </rPh>
    <phoneticPr fontId="3"/>
  </si>
  <si>
    <t>特別単元　古典を含んだ文章を読もう</t>
    <rPh sb="0" eb="2">
      <t>トクベツ</t>
    </rPh>
    <rPh sb="2" eb="4">
      <t>タンゲン</t>
    </rPh>
    <rPh sb="5" eb="7">
      <t>コテン</t>
    </rPh>
    <rPh sb="8" eb="9">
      <t>フク</t>
    </rPh>
    <rPh sb="11" eb="13">
      <t>ブンショウ</t>
    </rPh>
    <rPh sb="14" eb="15">
      <t>ヨ</t>
    </rPh>
    <phoneticPr fontId="3"/>
  </si>
  <si>
    <t>［フォロー特集］　古文のかなづかい・重要古語の徹底練習</t>
    <rPh sb="5" eb="7">
      <t>トクシュウ</t>
    </rPh>
    <rPh sb="9" eb="11">
      <t>コブン</t>
    </rPh>
    <rPh sb="18" eb="20">
      <t>ジュウヨウ</t>
    </rPh>
    <rPh sb="20" eb="22">
      <t>コゴ</t>
    </rPh>
    <rPh sb="23" eb="25">
      <t>テッテイ</t>
    </rPh>
    <rPh sb="25" eb="27">
      <t>レンシュウ</t>
    </rPh>
    <phoneticPr fontId="3"/>
  </si>
  <si>
    <t>４詩歌</t>
    <phoneticPr fontId="3"/>
  </si>
  <si>
    <t>詩・短歌を味わおう</t>
    <rPh sb="0" eb="1">
      <t>シ</t>
    </rPh>
    <rPh sb="2" eb="4">
      <t>タンカ</t>
    </rPh>
    <rPh sb="5" eb="6">
      <t>アジ</t>
    </rPh>
    <phoneticPr fontId="3"/>
  </si>
  <si>
    <t>和歌・俳句を味わおう</t>
    <rPh sb="0" eb="2">
      <t>ワカ</t>
    </rPh>
    <rPh sb="3" eb="5">
      <t>ハイク</t>
    </rPh>
    <rPh sb="6" eb="7">
      <t>アジ</t>
    </rPh>
    <phoneticPr fontId="3"/>
  </si>
  <si>
    <t>114～115</t>
  </si>
  <si>
    <t>ふりかえりチェック 古典・詩歌 （３・４章）</t>
    <rPh sb="10" eb="12">
      <t>コテン</t>
    </rPh>
    <rPh sb="13" eb="15">
      <t>シイカ</t>
    </rPh>
    <rPh sb="20" eb="21">
      <t>ショウ</t>
    </rPh>
    <phoneticPr fontId="3"/>
  </si>
  <si>
    <t>５文法</t>
    <phoneticPr fontId="3"/>
  </si>
  <si>
    <t>文の組み立てを知ろう</t>
    <rPh sb="0" eb="1">
      <t>ブン</t>
    </rPh>
    <rPh sb="2" eb="3">
      <t>ク</t>
    </rPh>
    <rPh sb="4" eb="5">
      <t>タ</t>
    </rPh>
    <rPh sb="7" eb="8">
      <t>シ</t>
    </rPh>
    <phoneticPr fontId="3"/>
  </si>
  <si>
    <t>自立語を学ぼう</t>
    <rPh sb="0" eb="2">
      <t>ジリツ</t>
    </rPh>
    <rPh sb="2" eb="3">
      <t>ゴ</t>
    </rPh>
    <rPh sb="4" eb="5">
      <t>マナ</t>
    </rPh>
    <phoneticPr fontId="3"/>
  </si>
  <si>
    <t>付属語を学ぼう</t>
    <rPh sb="0" eb="2">
      <t>フゾク</t>
    </rPh>
    <rPh sb="2" eb="3">
      <t>ゴ</t>
    </rPh>
    <rPh sb="4" eb="5">
      <t>マナ</t>
    </rPh>
    <phoneticPr fontId="3"/>
  </si>
  <si>
    <t>［フォロー特集］　こわくない！　品詞の見分け問題</t>
    <rPh sb="5" eb="7">
      <t>トクシュウ</t>
    </rPh>
    <rPh sb="16" eb="18">
      <t>ヒンシ</t>
    </rPh>
    <rPh sb="19" eb="21">
      <t>ミワ</t>
    </rPh>
    <rPh sb="22" eb="24">
      <t>モンダイ</t>
    </rPh>
    <phoneticPr fontId="3"/>
  </si>
  <si>
    <t>６　表現・情報</t>
    <phoneticPr fontId="3"/>
  </si>
  <si>
    <t>敬語を使いこなそう</t>
    <rPh sb="0" eb="2">
      <t>ケイゴ</t>
    </rPh>
    <rPh sb="3" eb="4">
      <t>ツカ</t>
    </rPh>
    <phoneticPr fontId="3"/>
  </si>
  <si>
    <t>グラフ・図表を読み取ろう</t>
  </si>
  <si>
    <t>話し合いをとらえよう</t>
  </si>
  <si>
    <t>伝え方の工夫を学ぼう</t>
  </si>
  <si>
    <t>課題作文を書こう</t>
    <rPh sb="0" eb="2">
      <t>カダイ</t>
    </rPh>
    <rPh sb="2" eb="4">
      <t>サクブン</t>
    </rPh>
    <rPh sb="5" eb="6">
      <t>カ</t>
    </rPh>
    <phoneticPr fontId="3"/>
  </si>
  <si>
    <t>特別単元　複数の情報を読み取ろう</t>
    <rPh sb="0" eb="2">
      <t>トクベツ</t>
    </rPh>
    <rPh sb="2" eb="4">
      <t>タンゲン</t>
    </rPh>
    <rPh sb="5" eb="7">
      <t>フクスウ</t>
    </rPh>
    <rPh sb="8" eb="10">
      <t>ジョウホウ</t>
    </rPh>
    <rPh sb="11" eb="12">
      <t>ヨ</t>
    </rPh>
    <rPh sb="13" eb="14">
      <t>ト</t>
    </rPh>
    <phoneticPr fontId="3"/>
  </si>
  <si>
    <t>ふりかえりチェック 文法・表現・情報（５・６章）</t>
  </si>
  <si>
    <t>入試によく出る！　漢字の読み TOP ２００ ①</t>
    <rPh sb="12" eb="13">
      <t>ヨ</t>
    </rPh>
    <phoneticPr fontId="3"/>
  </si>
  <si>
    <t>入試によく出る！　漢字の読み TOP ２００ ②</t>
    <rPh sb="12" eb="13">
      <t>ヨ</t>
    </rPh>
    <phoneticPr fontId="3"/>
  </si>
  <si>
    <t>入試によく出る！　漢字の書き TOP ２００ ①</t>
    <rPh sb="12" eb="13">
      <t>カ</t>
    </rPh>
    <phoneticPr fontId="3"/>
  </si>
  <si>
    <t>入試によく出る！　漢字の書き TOP ２００ ②</t>
    <rPh sb="12" eb="13">
      <t>カ</t>
    </rPh>
    <phoneticPr fontId="3"/>
  </si>
  <si>
    <t>チャレンジ！　入試によく出る古文</t>
    <rPh sb="7" eb="9">
      <t>ニュウシ</t>
    </rPh>
    <rPh sb="12" eb="13">
      <t>デ</t>
    </rPh>
    <rPh sb="14" eb="16">
      <t>コブン</t>
    </rPh>
    <phoneticPr fontId="3"/>
  </si>
  <si>
    <t>思考力・判断力・表現力を問う活用問題</t>
  </si>
  <si>
    <t>186～189</t>
  </si>
  <si>
    <t>入試予想問題  ～模擬テストにチャレンジ～</t>
  </si>
  <si>
    <t>総仕上げ編</t>
    <rPh sb="0" eb="3">
      <t>ソウシア</t>
    </rPh>
    <rPh sb="4" eb="5">
      <t>ヘン</t>
    </rPh>
    <phoneticPr fontId="3"/>
  </si>
  <si>
    <t>[巻頭特集]　社会のキホン</t>
    <rPh sb="1" eb="3">
      <t>カントウ</t>
    </rPh>
    <rPh sb="3" eb="5">
      <t>トクシュウ</t>
    </rPh>
    <rPh sb="7" eb="9">
      <t>シャカイ</t>
    </rPh>
    <phoneticPr fontId="3"/>
  </si>
  <si>
    <t>2～3</t>
    <phoneticPr fontId="3"/>
  </si>
  <si>
    <t>日本の姿</t>
    <phoneticPr fontId="3"/>
  </si>
  <si>
    <t>[フォロー特集]わかる！　時差の求め方</t>
    <rPh sb="13" eb="15">
      <t>ジサ</t>
    </rPh>
    <rPh sb="16" eb="17">
      <t>モト</t>
    </rPh>
    <rPh sb="18" eb="19">
      <t>カタ</t>
    </rPh>
    <phoneticPr fontId="3"/>
  </si>
  <si>
    <t>12～13</t>
    <phoneticPr fontId="3"/>
  </si>
  <si>
    <t>世界各地の人々の生活と環境　</t>
    <rPh sb="0" eb="2">
      <t>セカイ</t>
    </rPh>
    <rPh sb="2" eb="4">
      <t>カクチ</t>
    </rPh>
    <rPh sb="5" eb="7">
      <t>ヒトビト</t>
    </rPh>
    <rPh sb="8" eb="10">
      <t>セイカツ</t>
    </rPh>
    <rPh sb="11" eb="13">
      <t>カンキョウ</t>
    </rPh>
    <phoneticPr fontId="3"/>
  </si>
  <si>
    <t>[フォロー特集]わかる！　世界の雨温図の読み取り方</t>
    <rPh sb="13" eb="15">
      <t>セカイ</t>
    </rPh>
    <rPh sb="16" eb="19">
      <t>ウオンズ</t>
    </rPh>
    <rPh sb="20" eb="21">
      <t>ヨ</t>
    </rPh>
    <rPh sb="22" eb="23">
      <t>ト</t>
    </rPh>
    <rPh sb="24" eb="25">
      <t>カタ</t>
    </rPh>
    <phoneticPr fontId="3"/>
  </si>
  <si>
    <t>18～19</t>
    <phoneticPr fontId="3"/>
  </si>
  <si>
    <t>アジア州　</t>
    <rPh sb="3" eb="4">
      <t>シュウ</t>
    </rPh>
    <phoneticPr fontId="3"/>
  </si>
  <si>
    <t>20～23</t>
    <phoneticPr fontId="3"/>
  </si>
  <si>
    <t>[フォロー特集]わかる！　さまざまなグラフの読み取り方</t>
    <rPh sb="5" eb="7">
      <t>トクシュウ</t>
    </rPh>
    <rPh sb="22" eb="23">
      <t>ヨ</t>
    </rPh>
    <rPh sb="24" eb="25">
      <t>ト</t>
    </rPh>
    <rPh sb="26" eb="27">
      <t>カタ</t>
    </rPh>
    <phoneticPr fontId="3"/>
  </si>
  <si>
    <t>24～25</t>
    <phoneticPr fontId="3"/>
  </si>
  <si>
    <t>ヨーロッパ州，アフリカ州</t>
    <rPh sb="5" eb="6">
      <t>シュウ</t>
    </rPh>
    <rPh sb="11" eb="12">
      <t>シュウ</t>
    </rPh>
    <phoneticPr fontId="16"/>
  </si>
  <si>
    <t>26～29</t>
    <phoneticPr fontId="3"/>
  </si>
  <si>
    <t>30～35</t>
    <phoneticPr fontId="3"/>
  </si>
  <si>
    <t>地域調査の手法</t>
    <rPh sb="0" eb="2">
      <t>チイキ</t>
    </rPh>
    <rPh sb="2" eb="4">
      <t>チョウサ</t>
    </rPh>
    <rPh sb="5" eb="7">
      <t>シュホウ</t>
    </rPh>
    <phoneticPr fontId="3"/>
  </si>
  <si>
    <t>36～39</t>
    <phoneticPr fontId="3"/>
  </si>
  <si>
    <t>日本の自然，人口</t>
    <rPh sb="0" eb="2">
      <t>ニホン</t>
    </rPh>
    <rPh sb="3" eb="5">
      <t>シゼン</t>
    </rPh>
    <rPh sb="6" eb="8">
      <t>ジンコウ</t>
    </rPh>
    <phoneticPr fontId="3"/>
  </si>
  <si>
    <t>40～43</t>
    <phoneticPr fontId="3"/>
  </si>
  <si>
    <t>[フォロー特集]わかる！　地形図の読み取り方</t>
    <rPh sb="5" eb="7">
      <t>トクシュウ</t>
    </rPh>
    <rPh sb="13" eb="16">
      <t>チケイズ</t>
    </rPh>
    <rPh sb="17" eb="18">
      <t>ヨ</t>
    </rPh>
    <rPh sb="19" eb="20">
      <t>ト</t>
    </rPh>
    <rPh sb="21" eb="22">
      <t>カタ</t>
    </rPh>
    <phoneticPr fontId="3"/>
  </si>
  <si>
    <t>[フォロー特集]わかる！　日本の雨温図の読み取り方</t>
    <rPh sb="5" eb="7">
      <t>トクシュウ</t>
    </rPh>
    <rPh sb="13" eb="15">
      <t>ニホン</t>
    </rPh>
    <rPh sb="16" eb="19">
      <t>ウオンズ</t>
    </rPh>
    <rPh sb="20" eb="21">
      <t>ヨ</t>
    </rPh>
    <rPh sb="22" eb="23">
      <t>ト</t>
    </rPh>
    <rPh sb="24" eb="25">
      <t>カタ</t>
    </rPh>
    <phoneticPr fontId="3"/>
  </si>
  <si>
    <t>日本の資源・産業，世界との結びつき</t>
    <rPh sb="0" eb="2">
      <t>ニホン</t>
    </rPh>
    <rPh sb="3" eb="5">
      <t>シゲン</t>
    </rPh>
    <rPh sb="6" eb="8">
      <t>サンギョウ</t>
    </rPh>
    <rPh sb="9" eb="11">
      <t>セカイ</t>
    </rPh>
    <rPh sb="13" eb="14">
      <t>ムス</t>
    </rPh>
    <phoneticPr fontId="3"/>
  </si>
  <si>
    <t>46～51</t>
    <phoneticPr fontId="3"/>
  </si>
  <si>
    <t>52～55</t>
    <phoneticPr fontId="3"/>
  </si>
  <si>
    <t>56～59</t>
    <phoneticPr fontId="3"/>
  </si>
  <si>
    <t>60～65</t>
    <phoneticPr fontId="3"/>
  </si>
  <si>
    <t>地理の諸地域のまとめ</t>
  </si>
  <si>
    <t>66～67</t>
    <phoneticPr fontId="3"/>
  </si>
  <si>
    <t>68～73</t>
    <phoneticPr fontId="3"/>
  </si>
  <si>
    <t>74～77</t>
    <phoneticPr fontId="3"/>
  </si>
  <si>
    <t>78～81</t>
    <phoneticPr fontId="3"/>
  </si>
  <si>
    <t>82～85</t>
    <phoneticPr fontId="3"/>
  </si>
  <si>
    <t>ヨーロッパ人との出会いと全国統一</t>
    <phoneticPr fontId="16"/>
  </si>
  <si>
    <t>86～89</t>
    <phoneticPr fontId="3"/>
  </si>
  <si>
    <t>90～93</t>
    <phoneticPr fontId="3"/>
  </si>
  <si>
    <t>94～97</t>
    <phoneticPr fontId="3"/>
  </si>
  <si>
    <t>98～101</t>
    <phoneticPr fontId="3"/>
  </si>
  <si>
    <t>102～105</t>
    <phoneticPr fontId="3"/>
  </si>
  <si>
    <t>106～109</t>
    <phoneticPr fontId="3"/>
  </si>
  <si>
    <t>110～113</t>
    <phoneticPr fontId="3"/>
  </si>
  <si>
    <t>114～119</t>
    <phoneticPr fontId="3"/>
  </si>
  <si>
    <t>120～125</t>
    <phoneticPr fontId="3"/>
  </si>
  <si>
    <t>126～129</t>
    <phoneticPr fontId="3"/>
  </si>
  <si>
    <t>個人の尊重と日本国憲法</t>
    <rPh sb="0" eb="2">
      <t>コジン</t>
    </rPh>
    <rPh sb="3" eb="5">
      <t>ソンチョウ</t>
    </rPh>
    <rPh sb="6" eb="9">
      <t>ニホンコク</t>
    </rPh>
    <rPh sb="9" eb="11">
      <t>ケンポウ</t>
    </rPh>
    <phoneticPr fontId="16"/>
  </si>
  <si>
    <t>130～133</t>
    <phoneticPr fontId="3"/>
  </si>
  <si>
    <t>138～141</t>
    <phoneticPr fontId="3"/>
  </si>
  <si>
    <t>142～145</t>
    <phoneticPr fontId="3"/>
  </si>
  <si>
    <t>146～151</t>
    <phoneticPr fontId="3"/>
  </si>
  <si>
    <t>[フォロー特集]わかる！需要と供給の関係</t>
    <rPh sb="12" eb="14">
      <t>ジュヨウ</t>
    </rPh>
    <rPh sb="15" eb="17">
      <t>キョウキュウ</t>
    </rPh>
    <rPh sb="18" eb="20">
      <t>カンケイ</t>
    </rPh>
    <phoneticPr fontId="3"/>
  </si>
  <si>
    <t>財政，国民生活と福祉</t>
    <rPh sb="0" eb="2">
      <t>ザイセイ</t>
    </rPh>
    <rPh sb="3" eb="5">
      <t>コクミン</t>
    </rPh>
    <rPh sb="5" eb="7">
      <t>セイカツ</t>
    </rPh>
    <rPh sb="8" eb="10">
      <t>フクシ</t>
    </rPh>
    <phoneticPr fontId="16"/>
  </si>
  <si>
    <t>158～161</t>
    <phoneticPr fontId="3"/>
  </si>
  <si>
    <t>162～165</t>
    <phoneticPr fontId="3"/>
  </si>
  <si>
    <t>192～193</t>
    <phoneticPr fontId="3"/>
  </si>
  <si>
    <t>思考力・判断力・表現力を問う活用問題</t>
    <rPh sb="0" eb="3">
      <t>シコウリョク</t>
    </rPh>
    <rPh sb="4" eb="7">
      <t>ハンダンリョク</t>
    </rPh>
    <rPh sb="8" eb="11">
      <t>ヒョウゲンリョク</t>
    </rPh>
    <rPh sb="12" eb="13">
      <t>ト</t>
    </rPh>
    <rPh sb="14" eb="16">
      <t>カツヨウ</t>
    </rPh>
    <rPh sb="16" eb="18">
      <t>モンダイ</t>
    </rPh>
    <phoneticPr fontId="3"/>
  </si>
  <si>
    <t>総合問題　地理/歴史/公民</t>
    <rPh sb="0" eb="2">
      <t>ソウゴウ</t>
    </rPh>
    <rPh sb="2" eb="4">
      <t>モンダイ</t>
    </rPh>
    <rPh sb="5" eb="7">
      <t>チリ</t>
    </rPh>
    <rPh sb="8" eb="10">
      <t>レキシ</t>
    </rPh>
    <rPh sb="11" eb="13">
      <t>コウミン</t>
    </rPh>
    <phoneticPr fontId="3"/>
  </si>
  <si>
    <t>198～199</t>
    <phoneticPr fontId="3"/>
  </si>
  <si>
    <t>総合問題　分野融合問題</t>
    <rPh sb="0" eb="2">
      <t>ソウゴウ</t>
    </rPh>
    <rPh sb="2" eb="4">
      <t>モンダイ</t>
    </rPh>
    <rPh sb="5" eb="7">
      <t>ブンヤ</t>
    </rPh>
    <rPh sb="7" eb="9">
      <t>ユウゴウ</t>
    </rPh>
    <rPh sb="9" eb="11">
      <t>モンダイ</t>
    </rPh>
    <phoneticPr fontId="3"/>
  </si>
  <si>
    <t>200～201</t>
    <phoneticPr fontId="3"/>
  </si>
  <si>
    <t>入試予想問題　～模擬テストにチャレンジ～</t>
    <phoneticPr fontId="3"/>
  </si>
  <si>
    <t>正の数・負の数①</t>
  </si>
  <si>
    <t>正の数・負の数②</t>
  </si>
  <si>
    <t>文字と式</t>
  </si>
  <si>
    <t>方程式①</t>
  </si>
  <si>
    <t>方程式②</t>
  </si>
  <si>
    <t>24～27</t>
  </si>
  <si>
    <t>比例と反比例</t>
  </si>
  <si>
    <t>平面図形</t>
  </si>
  <si>
    <t>空間図形</t>
  </si>
  <si>
    <t>データの分析と活用　</t>
    <rPh sb="4" eb="6">
      <t>ブンセキ</t>
    </rPh>
    <rPh sb="7" eb="9">
      <t>カツヨウ</t>
    </rPh>
    <phoneticPr fontId="2"/>
  </si>
  <si>
    <t>ふりかえりチェック　基礎トレ/入試トレ</t>
    <rPh sb="15" eb="17">
      <t>ニュウシ</t>
    </rPh>
    <phoneticPr fontId="2"/>
  </si>
  <si>
    <t>２年</t>
    <rPh sb="1" eb="2">
      <t>ネン</t>
    </rPh>
    <phoneticPr fontId="3"/>
  </si>
  <si>
    <t>式の計算①</t>
  </si>
  <si>
    <t>式の計算②</t>
  </si>
  <si>
    <t>連立方程式①</t>
  </si>
  <si>
    <t>連立方程式②</t>
  </si>
  <si>
    <t>70～71</t>
  </si>
  <si>
    <t>１次関数①</t>
  </si>
  <si>
    <t>72～75</t>
  </si>
  <si>
    <t>76～77</t>
  </si>
  <si>
    <t>１次関数②</t>
  </si>
  <si>
    <t>図形の調べ方</t>
  </si>
  <si>
    <t>三角形</t>
  </si>
  <si>
    <t>平行四辺形</t>
  </si>
  <si>
    <t>96～97</t>
  </si>
  <si>
    <t>確率</t>
  </si>
  <si>
    <t>データの比較と箱ひげ図　</t>
  </si>
  <si>
    <t>式の計算</t>
  </si>
  <si>
    <t>平方根</t>
  </si>
  <si>
    <t>２次方程式</t>
  </si>
  <si>
    <t>関数y＝ax2</t>
  </si>
  <si>
    <t>124～127</t>
  </si>
  <si>
    <t>相似な図形①</t>
  </si>
  <si>
    <t>相似な図形②</t>
  </si>
  <si>
    <t>136～137</t>
  </si>
  <si>
    <t>円の性質</t>
  </si>
  <si>
    <t>138～141</t>
  </si>
  <si>
    <t>三平方の定理①</t>
  </si>
  <si>
    <t>三平方の定理②</t>
  </si>
  <si>
    <t>標本調査　</t>
  </si>
  <si>
    <t>入試１番によく出る！　１・２年の計算</t>
  </si>
  <si>
    <t>入試１番によく出る！　３年の計算</t>
  </si>
  <si>
    <t>入試１番によく出る！　関数の基本問題</t>
  </si>
  <si>
    <t>入試１番によく出る！　図形の基本問題</t>
  </si>
  <si>
    <t>問題文をしっかり読もう！　方程式の文章題</t>
    <rPh sb="0" eb="2">
      <t>モンダイ</t>
    </rPh>
    <rPh sb="2" eb="3">
      <t>ブン</t>
    </rPh>
    <rPh sb="8" eb="9">
      <t>ヨ</t>
    </rPh>
    <phoneticPr fontId="2"/>
  </si>
  <si>
    <t>基本を使おう！　いろいろな作図</t>
    <rPh sb="0" eb="2">
      <t>キホン</t>
    </rPh>
    <rPh sb="3" eb="4">
      <t>ツカ</t>
    </rPh>
    <phoneticPr fontId="2"/>
  </si>
  <si>
    <t>数値を示そう！　データを読みとって説明する問題　　　　　　　　　</t>
    <rPh sb="0" eb="2">
      <t>スウチ</t>
    </rPh>
    <rPh sb="3" eb="4">
      <t>シメ</t>
    </rPh>
    <phoneticPr fontId="2"/>
  </si>
  <si>
    <t>書くことに慣れよう！　　いろいろな記述問題　　　　　　　　　　　　</t>
    <rPh sb="0" eb="1">
      <t>カ</t>
    </rPh>
    <rPh sb="5" eb="6">
      <t>ナ</t>
    </rPh>
    <phoneticPr fontId="2"/>
  </si>
  <si>
    <t>並び方に注目！　規則性を発見する問題</t>
    <rPh sb="0" eb="1">
      <t>ナラ</t>
    </rPh>
    <rPh sb="2" eb="3">
      <t>カタ</t>
    </rPh>
    <rPh sb="4" eb="6">
      <t>チュウモク</t>
    </rPh>
    <phoneticPr fontId="2"/>
  </si>
  <si>
    <t>ルールをおさえよう！　きまりをもとに考える問題</t>
    <rPh sb="18" eb="19">
      <t>カンガ</t>
    </rPh>
    <rPh sb="21" eb="23">
      <t>モンダイ</t>
    </rPh>
    <phoneticPr fontId="2"/>
  </si>
  <si>
    <t>変化のようすに注目！　図形上の動点を考える問題</t>
    <rPh sb="0" eb="2">
      <t>ヘンカ</t>
    </rPh>
    <rPh sb="7" eb="9">
      <t>チュウモク</t>
    </rPh>
    <rPh sb="11" eb="13">
      <t>ズケイ</t>
    </rPh>
    <rPh sb="13" eb="14">
      <t>ジョウ</t>
    </rPh>
    <rPh sb="15" eb="17">
      <t>ドウテン</t>
    </rPh>
    <rPh sb="18" eb="19">
      <t>カンガ</t>
    </rPh>
    <rPh sb="21" eb="23">
      <t>モンダイ</t>
    </rPh>
    <phoneticPr fontId="2"/>
  </si>
  <si>
    <t>共通部分を見つけよう！　合同と相似の証明</t>
    <rPh sb="0" eb="2">
      <t>キョウツウ</t>
    </rPh>
    <rPh sb="2" eb="4">
      <t>ブブン</t>
    </rPh>
    <rPh sb="5" eb="6">
      <t>ミ</t>
    </rPh>
    <rPh sb="12" eb="14">
      <t>ゴウドウ</t>
    </rPh>
    <rPh sb="15" eb="17">
      <t>ソウジ</t>
    </rPh>
    <rPh sb="18" eb="20">
      <t>ショウメイ</t>
    </rPh>
    <phoneticPr fontId="2"/>
  </si>
  <si>
    <t>チャレンジ！　関数と図形の融合問題</t>
  </si>
  <si>
    <t>チャレンジ！　平面図形と空間図形の総合問題　　　　　　　　</t>
    <rPh sb="7" eb="9">
      <t>ヘイメン</t>
    </rPh>
    <rPh sb="9" eb="11">
      <t>ズケイ</t>
    </rPh>
    <rPh sb="12" eb="14">
      <t>クウカン</t>
    </rPh>
    <rPh sb="14" eb="16">
      <t>ズケイ</t>
    </rPh>
    <rPh sb="17" eb="19">
      <t>ソウゴウ</t>
    </rPh>
    <rPh sb="19" eb="21">
      <t>モンダイ</t>
    </rPh>
    <phoneticPr fontId="2"/>
  </si>
  <si>
    <t>188～191</t>
  </si>
  <si>
    <t>192～195</t>
  </si>
  <si>
    <t>入試直前チェック</t>
  </si>
  <si>
    <t>入試によく出る　重要基本問題</t>
  </si>
  <si>
    <t>植物のなかま</t>
    <phoneticPr fontId="3"/>
  </si>
  <si>
    <t>動物のなかま</t>
    <rPh sb="0" eb="2">
      <t>ドウブツ</t>
    </rPh>
    <phoneticPr fontId="3"/>
  </si>
  <si>
    <t>[特集]観察の基本操作</t>
    <rPh sb="4" eb="6">
      <t>カンサツ</t>
    </rPh>
    <rPh sb="7" eb="9">
      <t>キホン</t>
    </rPh>
    <rPh sb="9" eb="11">
      <t>ソウサ</t>
    </rPh>
    <phoneticPr fontId="7"/>
  </si>
  <si>
    <t>物質の区別，気体の性質</t>
    <phoneticPr fontId="3"/>
  </si>
  <si>
    <t>水溶液の性質</t>
    <rPh sb="0" eb="3">
      <t>スイヨウエキ</t>
    </rPh>
    <rPh sb="4" eb="6">
      <t>セイシツ</t>
    </rPh>
    <phoneticPr fontId="7"/>
  </si>
  <si>
    <t>22～25</t>
    <phoneticPr fontId="3"/>
  </si>
  <si>
    <t>[特集]実験の基本操作</t>
    <rPh sb="4" eb="6">
      <t>ジッケン</t>
    </rPh>
    <rPh sb="7" eb="9">
      <t>キホン</t>
    </rPh>
    <rPh sb="9" eb="11">
      <t>ソウサ</t>
    </rPh>
    <phoneticPr fontId="7"/>
  </si>
  <si>
    <t>26～27</t>
    <phoneticPr fontId="3"/>
  </si>
  <si>
    <t>光の性質</t>
    <rPh sb="2" eb="4">
      <t>セイシツ</t>
    </rPh>
    <phoneticPr fontId="3"/>
  </si>
  <si>
    <t>[フォロー特集]作図マスター！光の作図と像</t>
    <rPh sb="5" eb="7">
      <t>トクシュウ</t>
    </rPh>
    <rPh sb="8" eb="10">
      <t>サクズ</t>
    </rPh>
    <phoneticPr fontId="7"/>
  </si>
  <si>
    <t>音の性質／力のはたらき</t>
    <rPh sb="0" eb="1">
      <t>オト</t>
    </rPh>
    <rPh sb="2" eb="4">
      <t>セイシツ</t>
    </rPh>
    <rPh sb="5" eb="6">
      <t>チカラ</t>
    </rPh>
    <phoneticPr fontId="3"/>
  </si>
  <si>
    <t>[フォロー特集]作図・計算マスター！
音の性質／力とばねののび</t>
    <rPh sb="5" eb="7">
      <t>トクシュウ</t>
    </rPh>
    <phoneticPr fontId="7"/>
  </si>
  <si>
    <t>[フォロー特集]わかる！地震の波の記録</t>
    <rPh sb="12" eb="14">
      <t>ジシン</t>
    </rPh>
    <rPh sb="15" eb="16">
      <t>ナミ</t>
    </rPh>
    <rPh sb="17" eb="19">
      <t>キロク</t>
    </rPh>
    <phoneticPr fontId="3"/>
  </si>
  <si>
    <t>44～45</t>
    <phoneticPr fontId="3"/>
  </si>
  <si>
    <t>[フォロー特集]わかる！地層の広がり</t>
    <rPh sb="15" eb="16">
      <t>ヒロ</t>
    </rPh>
    <phoneticPr fontId="7"/>
  </si>
  <si>
    <t>ふりかえりチェック　基礎トレ／入試トレ　１年</t>
    <rPh sb="10" eb="12">
      <t>キソ</t>
    </rPh>
    <rPh sb="15" eb="17">
      <t>ニュウシ</t>
    </rPh>
    <rPh sb="21" eb="22">
      <t>ネン</t>
    </rPh>
    <phoneticPr fontId="7"/>
  </si>
  <si>
    <t>物質の分解，原子・分子</t>
    <phoneticPr fontId="3"/>
  </si>
  <si>
    <t>物質の化学変化</t>
  </si>
  <si>
    <t>60～63</t>
    <phoneticPr fontId="3"/>
  </si>
  <si>
    <t>64～67</t>
    <phoneticPr fontId="3"/>
  </si>
  <si>
    <t>[フォロー特集]わかる！
化学変化と物質の質量</t>
    <rPh sb="5" eb="7">
      <t>トクシュウ</t>
    </rPh>
    <rPh sb="13" eb="15">
      <t>カガク</t>
    </rPh>
    <rPh sb="15" eb="17">
      <t>ヘンカ</t>
    </rPh>
    <rPh sb="18" eb="20">
      <t>ブッシツ</t>
    </rPh>
    <rPh sb="21" eb="23">
      <t>シツリョウ</t>
    </rPh>
    <phoneticPr fontId="7"/>
  </si>
  <si>
    <t>68～69</t>
    <phoneticPr fontId="3"/>
  </si>
  <si>
    <t>生物と細胞／光合成と呼吸</t>
    <rPh sb="0" eb="2">
      <t>セイブツ</t>
    </rPh>
    <rPh sb="3" eb="5">
      <t>サイボウ</t>
    </rPh>
    <rPh sb="6" eb="9">
      <t>コウゴウセイ</t>
    </rPh>
    <rPh sb="10" eb="12">
      <t>コキュウ</t>
    </rPh>
    <phoneticPr fontId="7"/>
  </si>
  <si>
    <t>70～73</t>
    <phoneticPr fontId="3"/>
  </si>
  <si>
    <t>根・茎・葉のつくりとはたらき／行動のしくみ</t>
    <rPh sb="0" eb="1">
      <t>ネ</t>
    </rPh>
    <rPh sb="2" eb="3">
      <t>クキ</t>
    </rPh>
    <rPh sb="4" eb="5">
      <t>ハ</t>
    </rPh>
    <rPh sb="15" eb="17">
      <t>コウドウ</t>
    </rPh>
    <phoneticPr fontId="7"/>
  </si>
  <si>
    <t>[フォロー特集]わかる！　消化酵素のはたらき</t>
    <rPh sb="13" eb="17">
      <t>ショウカコウソ</t>
    </rPh>
    <phoneticPr fontId="7"/>
  </si>
  <si>
    <t>82～83</t>
    <phoneticPr fontId="3"/>
  </si>
  <si>
    <t>呼吸・血液の循環・排出のしくみ</t>
    <rPh sb="0" eb="2">
      <t>コキュウ</t>
    </rPh>
    <rPh sb="3" eb="5">
      <t>ケツエキ</t>
    </rPh>
    <rPh sb="6" eb="8">
      <t>ジュンカン</t>
    </rPh>
    <rPh sb="9" eb="11">
      <t>ハイシュツ</t>
    </rPh>
    <phoneticPr fontId="7"/>
  </si>
  <si>
    <t>気象観測と空気中の水蒸気</t>
    <rPh sb="0" eb="2">
      <t>キショウ</t>
    </rPh>
    <rPh sb="2" eb="4">
      <t>カンソク</t>
    </rPh>
    <rPh sb="5" eb="8">
      <t>クウキチュウ</t>
    </rPh>
    <rPh sb="9" eb="12">
      <t>スイジョウキ</t>
    </rPh>
    <phoneticPr fontId="7"/>
  </si>
  <si>
    <t>[フォロー特集]わかる！空気中の水蒸気量／天気の変化</t>
    <rPh sb="12" eb="15">
      <t>クウキチュウ</t>
    </rPh>
    <rPh sb="16" eb="19">
      <t>スイジョウキ</t>
    </rPh>
    <rPh sb="19" eb="20">
      <t>リョウ</t>
    </rPh>
    <rPh sb="21" eb="23">
      <t>テンキ</t>
    </rPh>
    <rPh sb="24" eb="26">
      <t>ヘンカ</t>
    </rPh>
    <phoneticPr fontId="3"/>
  </si>
  <si>
    <t>96～97</t>
    <phoneticPr fontId="3"/>
  </si>
  <si>
    <t>電流の性質</t>
    <rPh sb="0" eb="2">
      <t>デンリュウ</t>
    </rPh>
    <rPh sb="3" eb="5">
      <t>セイシツ</t>
    </rPh>
    <phoneticPr fontId="7"/>
  </si>
  <si>
    <t>[フォロー特集]計算マスター！オームの法則</t>
    <rPh sb="5" eb="7">
      <t>トクシュウ</t>
    </rPh>
    <rPh sb="8" eb="10">
      <t>ケイサン</t>
    </rPh>
    <rPh sb="19" eb="21">
      <t>ホウソク</t>
    </rPh>
    <phoneticPr fontId="7"/>
  </si>
  <si>
    <t>102～103</t>
    <phoneticPr fontId="3"/>
  </si>
  <si>
    <t>電流のはたらき</t>
    <rPh sb="0" eb="2">
      <t>デンリュウ</t>
    </rPh>
    <phoneticPr fontId="7"/>
  </si>
  <si>
    <t>[フォロー特集]計算マスター！電力，電力量，発熱量</t>
    <rPh sb="5" eb="7">
      <t>トクシュウ</t>
    </rPh>
    <rPh sb="8" eb="10">
      <t>ケイサン</t>
    </rPh>
    <rPh sb="15" eb="17">
      <t>デンリョク</t>
    </rPh>
    <rPh sb="18" eb="20">
      <t>デンリョク</t>
    </rPh>
    <rPh sb="20" eb="21">
      <t>リョウ</t>
    </rPh>
    <rPh sb="22" eb="24">
      <t>ハツネツ</t>
    </rPh>
    <rPh sb="24" eb="25">
      <t>リョウ</t>
    </rPh>
    <phoneticPr fontId="7"/>
  </si>
  <si>
    <t>108～109</t>
    <phoneticPr fontId="3"/>
  </si>
  <si>
    <t>ふりかえりチェック　基礎トレ／入試トレ　２年</t>
    <rPh sb="10" eb="12">
      <t>キソ</t>
    </rPh>
    <rPh sb="15" eb="17">
      <t>ニュウシ</t>
    </rPh>
    <rPh sb="21" eb="22">
      <t>ネン</t>
    </rPh>
    <phoneticPr fontId="7"/>
  </si>
  <si>
    <t>水溶液とイオン，電池とイオン</t>
    <rPh sb="0" eb="3">
      <t>スイヨウエキ</t>
    </rPh>
    <rPh sb="8" eb="10">
      <t>デンチ</t>
    </rPh>
    <phoneticPr fontId="7"/>
  </si>
  <si>
    <t>114～117</t>
    <phoneticPr fontId="3"/>
  </si>
  <si>
    <t>[フォロー特集]わかる！イオンへのなりやすさ／ダニエル電池</t>
    <rPh sb="27" eb="29">
      <t>デンチ</t>
    </rPh>
    <phoneticPr fontId="7"/>
  </si>
  <si>
    <t>118～119</t>
    <phoneticPr fontId="3"/>
  </si>
  <si>
    <t>酸・アルカリとイオン</t>
    <rPh sb="0" eb="1">
      <t>サン</t>
    </rPh>
    <phoneticPr fontId="7"/>
  </si>
  <si>
    <t>[フォロー特集]わかる！化学変化とイオン</t>
    <rPh sb="12" eb="14">
      <t>カガク</t>
    </rPh>
    <rPh sb="14" eb="16">
      <t>ヘンカ</t>
    </rPh>
    <phoneticPr fontId="7"/>
  </si>
  <si>
    <t>124～125</t>
    <phoneticPr fontId="3"/>
  </si>
  <si>
    <t>生物の成長とふえ方</t>
    <rPh sb="0" eb="2">
      <t>セイブツ</t>
    </rPh>
    <rPh sb="3" eb="5">
      <t>セイチョウ</t>
    </rPh>
    <rPh sb="8" eb="9">
      <t>カタ</t>
    </rPh>
    <phoneticPr fontId="7"/>
  </si>
  <si>
    <t>[フォロー特集]わかる！遺伝の規則性</t>
    <rPh sb="12" eb="14">
      <t>イデン</t>
    </rPh>
    <rPh sb="15" eb="18">
      <t>キソクセイ</t>
    </rPh>
    <phoneticPr fontId="7"/>
  </si>
  <si>
    <t>130～131</t>
    <phoneticPr fontId="3"/>
  </si>
  <si>
    <t>力と運動</t>
    <rPh sb="0" eb="1">
      <t>チカラ</t>
    </rPh>
    <rPh sb="2" eb="4">
      <t>ウンドウ</t>
    </rPh>
    <phoneticPr fontId="7"/>
  </si>
  <si>
    <t>仕事とエネルギー</t>
    <rPh sb="0" eb="2">
      <t>シゴト</t>
    </rPh>
    <phoneticPr fontId="7"/>
  </si>
  <si>
    <t>[フォロー特集]作図・計算マスター！
力の合成・分解／仕事の計算</t>
    <rPh sb="5" eb="7">
      <t>トクシュウ</t>
    </rPh>
    <rPh sb="19" eb="20">
      <t>チカラ</t>
    </rPh>
    <rPh sb="21" eb="23">
      <t>ゴウセイ</t>
    </rPh>
    <rPh sb="24" eb="26">
      <t>ブンカイ</t>
    </rPh>
    <rPh sb="27" eb="29">
      <t>シゴト</t>
    </rPh>
    <rPh sb="30" eb="32">
      <t>ケイサン</t>
    </rPh>
    <phoneticPr fontId="7"/>
  </si>
  <si>
    <t>140～141</t>
    <phoneticPr fontId="3"/>
  </si>
  <si>
    <t>142～143</t>
    <phoneticPr fontId="3"/>
  </si>
  <si>
    <t>天体の動きと地球の自転・公転</t>
    <rPh sb="0" eb="2">
      <t>テンタイ</t>
    </rPh>
    <rPh sb="3" eb="4">
      <t>ウゴ</t>
    </rPh>
    <rPh sb="6" eb="8">
      <t>チキュウ</t>
    </rPh>
    <rPh sb="9" eb="11">
      <t>ジテン</t>
    </rPh>
    <rPh sb="12" eb="14">
      <t>コウテン</t>
    </rPh>
    <phoneticPr fontId="7"/>
  </si>
  <si>
    <t>144～147</t>
    <phoneticPr fontId="3"/>
  </si>
  <si>
    <t>[フォロー特集]わかる！地球の自転と公転</t>
    <rPh sb="12" eb="14">
      <t>チキュウ</t>
    </rPh>
    <rPh sb="15" eb="17">
      <t>ジテン</t>
    </rPh>
    <rPh sb="18" eb="20">
      <t>コウテン</t>
    </rPh>
    <phoneticPr fontId="7"/>
  </si>
  <si>
    <t>148～151</t>
    <phoneticPr fontId="3"/>
  </si>
  <si>
    <t>152～155</t>
    <phoneticPr fontId="3"/>
  </si>
  <si>
    <t>[フォロー特集]わかる！天体の見え方</t>
    <rPh sb="12" eb="14">
      <t>テンタイ</t>
    </rPh>
    <rPh sb="15" eb="16">
      <t>ミ</t>
    </rPh>
    <rPh sb="17" eb="18">
      <t>カタ</t>
    </rPh>
    <phoneticPr fontId="7"/>
  </si>
  <si>
    <t>156～157</t>
    <phoneticPr fontId="3"/>
  </si>
  <si>
    <t>自然界のつり合い</t>
    <rPh sb="0" eb="3">
      <t>シゼンカイ</t>
    </rPh>
    <rPh sb="6" eb="7">
      <t>ア</t>
    </rPh>
    <phoneticPr fontId="7"/>
  </si>
  <si>
    <t>158～159</t>
    <phoneticPr fontId="3"/>
  </si>
  <si>
    <t>科学技術と人間／自然と人間</t>
    <rPh sb="8" eb="10">
      <t>シゼン</t>
    </rPh>
    <rPh sb="11" eb="13">
      <t>ニンゲン</t>
    </rPh>
    <phoneticPr fontId="7"/>
  </si>
  <si>
    <t>ふりかえりチェック　基礎トレ／入試トレ　３年</t>
    <rPh sb="10" eb="12">
      <t>キソ</t>
    </rPh>
    <rPh sb="15" eb="17">
      <t>ニュウシ</t>
    </rPh>
    <rPh sb="21" eb="22">
      <t>ネン</t>
    </rPh>
    <phoneticPr fontId="7"/>
  </si>
  <si>
    <t>入試の出題に慣れよう！用語問題</t>
  </si>
  <si>
    <t>規則性を見つけよう！グラフ問題</t>
  </si>
  <si>
    <t>しっかり読もう！記号選択問題</t>
  </si>
  <si>
    <t>思考力・判断力・表現力を問う活用問題</t>
    <rPh sb="0" eb="3">
      <t>シコウリョク</t>
    </rPh>
    <rPh sb="4" eb="7">
      <t>ハンダンリョク</t>
    </rPh>
    <rPh sb="8" eb="11">
      <t>ヒョウゲンリョク</t>
    </rPh>
    <rPh sb="12" eb="13">
      <t>ト</t>
    </rPh>
    <rPh sb="14" eb="16">
      <t>カツヨウ</t>
    </rPh>
    <phoneticPr fontId="3"/>
  </si>
  <si>
    <t>196～199</t>
  </si>
  <si>
    <t>200～203</t>
  </si>
  <si>
    <t>［巻頭特集］　英語のキホン</t>
    <rPh sb="7" eb="9">
      <t>エイゴ</t>
    </rPh>
    <phoneticPr fontId="3"/>
  </si>
  <si>
    <t>be動詞(現在・過去)</t>
  </si>
  <si>
    <t>12～15</t>
  </si>
  <si>
    <t>一般動詞①(現在)</t>
  </si>
  <si>
    <t>一般動詞②(過去)</t>
  </si>
  <si>
    <t>進行形(現在・過去)</t>
  </si>
  <si>
    <t>名詞／a, an, the</t>
  </si>
  <si>
    <t>[ウォームアップ特集]疑問詞の意味と答え方</t>
    <rPh sb="8" eb="10">
      <t>トクシュウ</t>
    </rPh>
    <rPh sb="11" eb="14">
      <t>ギモンシ</t>
    </rPh>
    <rPh sb="15" eb="17">
      <t>イミ</t>
    </rPh>
    <rPh sb="18" eb="19">
      <t>コタ</t>
    </rPh>
    <rPh sb="20" eb="21">
      <t>カタ</t>
    </rPh>
    <phoneticPr fontId="3"/>
  </si>
  <si>
    <t>不定詞①</t>
  </si>
  <si>
    <t>動名詞</t>
  </si>
  <si>
    <t>80～83</t>
  </si>
  <si>
    <t>比較②</t>
  </si>
  <si>
    <t>96～101</t>
  </si>
  <si>
    <t>受け身</t>
    <rPh sb="0" eb="1">
      <t>ウ</t>
    </rPh>
    <rPh sb="2" eb="3">
      <t>ミ</t>
    </rPh>
    <phoneticPr fontId="3"/>
  </si>
  <si>
    <t>［ウォームアップ特集］現在完了っていつ？</t>
    <rPh sb="8" eb="10">
      <t>トクシュウ</t>
    </rPh>
    <rPh sb="11" eb="15">
      <t>ゲンザイカンリョウ</t>
    </rPh>
    <phoneticPr fontId="3"/>
  </si>
  <si>
    <t>現在完了①</t>
    <rPh sb="0" eb="4">
      <t>ゲンザイカンリョウ</t>
    </rPh>
    <phoneticPr fontId="3"/>
  </si>
  <si>
    <t>現在完了②</t>
    <rPh sb="0" eb="4">
      <t>ゲンザイカンリョウ</t>
    </rPh>
    <phoneticPr fontId="3"/>
  </si>
  <si>
    <t>関係代名詞</t>
    <rPh sb="0" eb="5">
      <t>カンケイダイメイシ</t>
    </rPh>
    <phoneticPr fontId="3"/>
  </si>
  <si>
    <t>150～155</t>
  </si>
  <si>
    <t>入試によく出る！　重要連語・表現TOP100　①</t>
    <rPh sb="9" eb="11">
      <t>ジュウヨウ</t>
    </rPh>
    <rPh sb="11" eb="13">
      <t>レンゴ</t>
    </rPh>
    <rPh sb="14" eb="16">
      <t>ヒョウゲン</t>
    </rPh>
    <phoneticPr fontId="3"/>
  </si>
  <si>
    <t>入試によく出る！　重要連語・表現TOP100　②</t>
    <rPh sb="9" eb="11">
      <t>ジュウヨウ</t>
    </rPh>
    <rPh sb="11" eb="13">
      <t>レンゴ</t>
    </rPh>
    <rPh sb="14" eb="16">
      <t>ヒョウゲン</t>
    </rPh>
    <phoneticPr fontId="3"/>
  </si>
  <si>
    <t>入試によく出る！　重要連語・表現TOP100　③</t>
    <rPh sb="9" eb="11">
      <t>ジュウヨウ</t>
    </rPh>
    <rPh sb="11" eb="13">
      <t>レンゴ</t>
    </rPh>
    <rPh sb="14" eb="16">
      <t>ヒョウゲン</t>
    </rPh>
    <phoneticPr fontId="3"/>
  </si>
  <si>
    <t>入試によく出る！　重要連語・表現TOP100　④</t>
    <rPh sb="9" eb="11">
      <t>ジュウヨウ</t>
    </rPh>
    <rPh sb="11" eb="13">
      <t>レンゴ</t>
    </rPh>
    <rPh sb="14" eb="16">
      <t>ヒョウゲン</t>
    </rPh>
    <phoneticPr fontId="3"/>
  </si>
  <si>
    <t>入試によく出る！　語順問題25　①　よく出る文法別</t>
    <rPh sb="9" eb="11">
      <t>ゴジュン</t>
    </rPh>
    <rPh sb="11" eb="13">
      <t>モンダイ</t>
    </rPh>
    <rPh sb="20" eb="21">
      <t>デ</t>
    </rPh>
    <rPh sb="22" eb="24">
      <t>ブンポウ</t>
    </rPh>
    <rPh sb="24" eb="25">
      <t>ベツ</t>
    </rPh>
    <phoneticPr fontId="3"/>
  </si>
  <si>
    <t>入試によく出る！　語順問題25　②　よく出る文法別</t>
    <rPh sb="9" eb="11">
      <t>ゴジュン</t>
    </rPh>
    <rPh sb="11" eb="13">
      <t>モンダイ</t>
    </rPh>
    <rPh sb="20" eb="21">
      <t>デ</t>
    </rPh>
    <rPh sb="22" eb="24">
      <t>ブンポウ</t>
    </rPh>
    <rPh sb="24" eb="25">
      <t>ベツ</t>
    </rPh>
    <phoneticPr fontId="3"/>
  </si>
  <si>
    <t>基本文一覧チェック</t>
    <rPh sb="0" eb="3">
      <t>キホンブン</t>
    </rPh>
    <rPh sb="3" eb="5">
      <t>イチラン</t>
    </rPh>
    <phoneticPr fontId="3"/>
  </si>
  <si>
    <t>さくいん</t>
    <phoneticPr fontId="7"/>
  </si>
  <si>
    <t>→各教科40回分なので，毎週各教科１回ずつのペースで学習すると40週で完成します。</t>
  </si>
  <si>
    <t>ページ</t>
    <phoneticPr fontId="3"/>
  </si>
  <si>
    <t>44～45</t>
    <phoneticPr fontId="3"/>
  </si>
  <si>
    <t>いろいろな文①</t>
    <phoneticPr fontId="3"/>
  </si>
  <si>
    <t>＜特別単元＞会話表現①</t>
    <rPh sb="1" eb="5">
      <t>トクベツタンゲン</t>
    </rPh>
    <phoneticPr fontId="3"/>
  </si>
  <si>
    <t>ふりかえりチェック②</t>
    <phoneticPr fontId="3"/>
  </si>
  <si>
    <t>［フォロー特集］　現在完了の文をマスターしよう！</t>
    <rPh sb="5" eb="7">
      <t>トクシュウ</t>
    </rPh>
    <rPh sb="9" eb="13">
      <t>ゲンザイカンリョウ</t>
    </rPh>
    <rPh sb="14" eb="15">
      <t>ブン</t>
    </rPh>
    <phoneticPr fontId="3"/>
  </si>
  <si>
    <t>不定詞②</t>
    <phoneticPr fontId="3"/>
  </si>
  <si>
    <t>144～145</t>
    <phoneticPr fontId="3"/>
  </si>
  <si>
    <t>＜特別単元＞会話表現②</t>
    <rPh sb="1" eb="5">
      <t>トクベツタンゲン</t>
    </rPh>
    <phoneticPr fontId="3"/>
  </si>
  <si>
    <t>ふりかえりチェック③</t>
    <phoneticPr fontId="3"/>
  </si>
  <si>
    <t>156～159</t>
    <phoneticPr fontId="3"/>
  </si>
  <si>
    <t>書けば得点！？自由英作文②　基礎</t>
    <rPh sb="0" eb="1">
      <t>カ</t>
    </rPh>
    <rPh sb="3" eb="5">
      <t>トクテン</t>
    </rPh>
    <rPh sb="7" eb="9">
      <t>ジユウ</t>
    </rPh>
    <rPh sb="9" eb="12">
      <t>エイサクブン</t>
    </rPh>
    <rPh sb="14" eb="16">
      <t>キソ</t>
    </rPh>
    <phoneticPr fontId="3"/>
  </si>
  <si>
    <t>書けば得点！？自由英作文③　標準</t>
    <rPh sb="0" eb="1">
      <t>カ</t>
    </rPh>
    <rPh sb="3" eb="5">
      <t>トクテン</t>
    </rPh>
    <rPh sb="7" eb="9">
      <t>ジユウ</t>
    </rPh>
    <rPh sb="9" eb="12">
      <t>エイサクブン</t>
    </rPh>
    <rPh sb="14" eb="16">
      <t>ヒョウジュン</t>
    </rPh>
    <phoneticPr fontId="3"/>
  </si>
  <si>
    <t>巻末資料</t>
    <rPh sb="0" eb="4">
      <t>カンマツシリョウ</t>
    </rPh>
    <phoneticPr fontId="3"/>
  </si>
  <si>
    <t>重要単語1800／重要連語100</t>
    <rPh sb="0" eb="2">
      <t>ジュウヨウ</t>
    </rPh>
    <rPh sb="2" eb="4">
      <t>タンゴ</t>
    </rPh>
    <rPh sb="9" eb="11">
      <t>ジュウヨウ</t>
    </rPh>
    <rPh sb="11" eb="13">
      <t>レンゴ</t>
    </rPh>
    <phoneticPr fontId="3"/>
  </si>
  <si>
    <t>これで完成！　入試実戦講座</t>
    <rPh sb="7" eb="9">
      <t>ニュウシ</t>
    </rPh>
    <rPh sb="9" eb="11">
      <t>ジッセン</t>
    </rPh>
    <rPh sb="11" eb="13">
      <t>コウザ</t>
    </rPh>
    <phoneticPr fontId="3"/>
  </si>
  <si>
    <t>木</t>
  </si>
  <si>
    <t>［巻頭特集］　国語のキホン</t>
    <phoneticPr fontId="3"/>
  </si>
  <si>
    <t>［巻頭特集］数学のキホン</t>
    <rPh sb="1" eb="3">
      <t>カントウ</t>
    </rPh>
    <rPh sb="3" eb="5">
      <t>トクシュウ</t>
    </rPh>
    <rPh sb="6" eb="8">
      <t>スウガク</t>
    </rPh>
    <phoneticPr fontId="6"/>
  </si>
  <si>
    <t>［ウォームアップ特集］数量を表す式</t>
  </si>
  <si>
    <t>［ウォームアップ特集］作図</t>
  </si>
  <si>
    <t>［ウォームアップ特集］立体の計算</t>
    <rPh sb="11" eb="13">
      <t>リッタイ</t>
    </rPh>
    <rPh sb="14" eb="16">
      <t>ケイサン</t>
    </rPh>
    <phoneticPr fontId="2"/>
  </si>
  <si>
    <t>［ウォームアップ特集］代表値の求め方</t>
    <rPh sb="11" eb="13">
      <t>ダイヒョウ</t>
    </rPh>
    <rPh sb="13" eb="14">
      <t>チ</t>
    </rPh>
    <rPh sb="15" eb="16">
      <t>モト</t>
    </rPh>
    <rPh sb="17" eb="18">
      <t>カタ</t>
    </rPh>
    <phoneticPr fontId="2"/>
  </si>
  <si>
    <t>［フォロー特集］マチガイから学ぶ！答案の書き方のコツ　～数と式～</t>
    <rPh sb="17" eb="19">
      <t>トウアン</t>
    </rPh>
    <rPh sb="20" eb="21">
      <t>カ</t>
    </rPh>
    <rPh sb="22" eb="23">
      <t>カタ</t>
    </rPh>
    <rPh sb="28" eb="29">
      <t>スウ</t>
    </rPh>
    <rPh sb="30" eb="31">
      <t>シキ</t>
    </rPh>
    <phoneticPr fontId="2"/>
  </si>
  <si>
    <t>［フォロー特集］1次関数の式の求め方</t>
    <rPh sb="9" eb="10">
      <t>ジ</t>
    </rPh>
    <rPh sb="10" eb="12">
      <t>カンスウ</t>
    </rPh>
    <rPh sb="13" eb="14">
      <t>シキ</t>
    </rPh>
    <rPh sb="15" eb="16">
      <t>モト</t>
    </rPh>
    <rPh sb="17" eb="18">
      <t>カタ</t>
    </rPh>
    <phoneticPr fontId="2"/>
  </si>
  <si>
    <t>［ウォームアップ特集］　合同の証明</t>
    <rPh sb="8" eb="10">
      <t>トクシュウ</t>
    </rPh>
    <phoneticPr fontId="2"/>
  </si>
  <si>
    <t>［フォロー特集］マチガイから学ぶ！答案の書き方のコツ　～図形の証明～</t>
    <rPh sb="17" eb="19">
      <t>トウアン</t>
    </rPh>
    <rPh sb="20" eb="21">
      <t>カ</t>
    </rPh>
    <rPh sb="22" eb="23">
      <t>カタ</t>
    </rPh>
    <rPh sb="28" eb="30">
      <t>ズケイ</t>
    </rPh>
    <rPh sb="31" eb="33">
      <t>ショウメイ</t>
    </rPh>
    <phoneticPr fontId="2"/>
  </si>
  <si>
    <t>［フォロー特集］マチガイから学ぶ！答案の書き方のコツ　～データの活用～</t>
    <rPh sb="17" eb="19">
      <t>トウアン</t>
    </rPh>
    <rPh sb="20" eb="21">
      <t>カ</t>
    </rPh>
    <rPh sb="22" eb="23">
      <t>カタ</t>
    </rPh>
    <rPh sb="32" eb="34">
      <t>カツヨウ</t>
    </rPh>
    <phoneticPr fontId="2"/>
  </si>
  <si>
    <t>［フォロー特集］面積の比のまとめ</t>
  </si>
  <si>
    <t>［フォロー特集］角度の求め方のまとめ</t>
    <rPh sb="8" eb="10">
      <t>カクド</t>
    </rPh>
    <rPh sb="11" eb="12">
      <t>モト</t>
    </rPh>
    <rPh sb="13" eb="14">
      <t>カタ</t>
    </rPh>
    <phoneticPr fontId="2"/>
  </si>
  <si>
    <t>［フォロー特集］　きをつけよう！　課題作文で使う言葉</t>
    <phoneticPr fontId="3"/>
  </si>
  <si>
    <t>152～153</t>
  </si>
  <si>
    <t>154～157</t>
  </si>
  <si>
    <t>158～159</t>
  </si>
  <si>
    <t>164</t>
  </si>
  <si>
    <t>165</t>
  </si>
  <si>
    <t>ミスから学ぶ！　文章中から抜き出す問題</t>
    <rPh sb="4" eb="5">
      <t>マナ</t>
    </rPh>
    <rPh sb="8" eb="10">
      <t>ブンショウ</t>
    </rPh>
    <rPh sb="10" eb="11">
      <t>チュウ</t>
    </rPh>
    <rPh sb="13" eb="14">
      <t>ヌ</t>
    </rPh>
    <rPh sb="15" eb="16">
      <t>ダ</t>
    </rPh>
    <rPh sb="17" eb="19">
      <t>モンダイ</t>
    </rPh>
    <phoneticPr fontId="3"/>
  </si>
  <si>
    <t>ミスから学ぶ！　自分でまとめる自由記述問題</t>
    <rPh sb="4" eb="5">
      <t>マナ</t>
    </rPh>
    <rPh sb="8" eb="10">
      <t>ジブン</t>
    </rPh>
    <rPh sb="15" eb="19">
      <t>ジユウキジュツ</t>
    </rPh>
    <rPh sb="19" eb="21">
      <t>モンダイ</t>
    </rPh>
    <phoneticPr fontId="3"/>
  </si>
  <si>
    <t>ミスから学ぶ！　古文のかなづかい／現代語訳</t>
    <rPh sb="4" eb="5">
      <t>マナ</t>
    </rPh>
    <rPh sb="8" eb="10">
      <t>コブン</t>
    </rPh>
    <rPh sb="17" eb="20">
      <t>ゲンダイゴ</t>
    </rPh>
    <rPh sb="20" eb="21">
      <t>ヤク</t>
    </rPh>
    <phoneticPr fontId="3"/>
  </si>
  <si>
    <t>ミスから学ぶ！　古文の主語／会話</t>
    <rPh sb="8" eb="10">
      <t>コブン</t>
    </rPh>
    <rPh sb="11" eb="13">
      <t>シュゴ</t>
    </rPh>
    <rPh sb="14" eb="16">
      <t>カイワ</t>
    </rPh>
    <phoneticPr fontId="3"/>
  </si>
  <si>
    <t>漢字・語句の直前練習</t>
    <rPh sb="6" eb="8">
      <t>チョクゼン</t>
    </rPh>
    <phoneticPr fontId="3"/>
  </si>
  <si>
    <t>ミスから学ぶ！化学式・化学反応式</t>
    <rPh sb="4" eb="5">
      <t>マナ</t>
    </rPh>
    <phoneticPr fontId="3"/>
  </si>
  <si>
    <t>ミスから学ぶ！作図問題(1)</t>
    <phoneticPr fontId="3"/>
  </si>
  <si>
    <t>ミスから学ぶ！文章記述問題(1)</t>
    <phoneticPr fontId="3"/>
  </si>
  <si>
    <t>配点高し！リスニング①　スキル＆ヒントつき</t>
    <rPh sb="0" eb="2">
      <t>ハイテン</t>
    </rPh>
    <rPh sb="2" eb="3">
      <t>タカ</t>
    </rPh>
    <phoneticPr fontId="3"/>
  </si>
  <si>
    <t>配点高し！リスニング②</t>
    <rPh sb="0" eb="2">
      <t>ハイテン</t>
    </rPh>
    <rPh sb="2" eb="3">
      <t>タカ</t>
    </rPh>
    <phoneticPr fontId="3"/>
  </si>
  <si>
    <t>配点高し！リスニング③</t>
    <rPh sb="0" eb="2">
      <t>ハイテン</t>
    </rPh>
    <rPh sb="2" eb="3">
      <t>タカ</t>
    </rPh>
    <phoneticPr fontId="3"/>
  </si>
  <si>
    <t>書けば得点！？自由英作文①　スキル＆ヒントつき</t>
    <rPh sb="0" eb="1">
      <t>カ</t>
    </rPh>
    <rPh sb="3" eb="5">
      <t>トクテン</t>
    </rPh>
    <rPh sb="7" eb="9">
      <t>ジユウ</t>
    </rPh>
    <rPh sb="9" eb="12">
      <t>エイサクブン</t>
    </rPh>
    <phoneticPr fontId="3"/>
  </si>
  <si>
    <t>前後の関係を把握！読解①　スキル＆ヒントつき</t>
    <rPh sb="0" eb="2">
      <t>ゼンゴ</t>
    </rPh>
    <rPh sb="3" eb="5">
      <t>カンケイ</t>
    </rPh>
    <rPh sb="6" eb="8">
      <t>ハアク</t>
    </rPh>
    <rPh sb="9" eb="11">
      <t>ドッカイ</t>
    </rPh>
    <phoneticPr fontId="3"/>
  </si>
  <si>
    <t>記述問題もこわくない！読解②　スキル＆ヒントつき</t>
    <rPh sb="0" eb="4">
      <t>キジュツモンダイ</t>
    </rPh>
    <rPh sb="11" eb="13">
      <t>ドッカイ</t>
    </rPh>
    <phoneticPr fontId="3"/>
  </si>
  <si>
    <t>全体を理解しよう！読解③　スキル＆ヒントつき</t>
    <rPh sb="0" eb="2">
      <t>ゼンタイ</t>
    </rPh>
    <rPh sb="3" eb="5">
      <t>リカイ</t>
    </rPh>
    <rPh sb="9" eb="11">
      <t>ドッカイ</t>
    </rPh>
    <phoneticPr fontId="3"/>
  </si>
  <si>
    <t>[巻頭特集]　理科のキホン</t>
    <rPh sb="1" eb="3">
      <t>カントウ</t>
    </rPh>
    <rPh sb="3" eb="5">
      <t>トクシュウ</t>
    </rPh>
    <rPh sb="7" eb="9">
      <t>リカ</t>
    </rPh>
    <phoneticPr fontId="3"/>
  </si>
  <si>
    <t>[フォロー特集]現在・過去・未来の文をマスターしよう！</t>
    <rPh sb="5" eb="7">
      <t>トクシュウ</t>
    </rPh>
    <rPh sb="8" eb="10">
      <t>ゲンザイ</t>
    </rPh>
    <rPh sb="11" eb="13">
      <t>カコ</t>
    </rPh>
    <rPh sb="14" eb="16">
      <t>ミライ</t>
    </rPh>
    <rPh sb="17" eb="18">
      <t>ブン</t>
    </rPh>
    <phoneticPr fontId="3"/>
  </si>
  <si>
    <t>不定詞③</t>
    <rPh sb="0" eb="3">
      <t>フテイシ</t>
    </rPh>
    <phoneticPr fontId="3"/>
  </si>
  <si>
    <t>［フォロー特集］不定詞をマスターしよう！</t>
    <rPh sb="5" eb="7">
      <t>トクシュウ</t>
    </rPh>
    <rPh sb="8" eb="11">
      <t>フテイシ</t>
    </rPh>
    <phoneticPr fontId="3"/>
  </si>
  <si>
    <t>いろいろな文②</t>
    <phoneticPr fontId="3"/>
  </si>
  <si>
    <t>［ウォームアップ特集］仮定法</t>
    <rPh sb="8" eb="10">
      <t>トクシュウ</t>
    </rPh>
    <rPh sb="11" eb="14">
      <t>カテイホウ</t>
    </rPh>
    <phoneticPr fontId="3"/>
  </si>
  <si>
    <t>資料を使った問題に挑戦！読解④　ヒントつき</t>
    <rPh sb="0" eb="2">
      <t>シリョウ</t>
    </rPh>
    <rPh sb="3" eb="4">
      <t>ツカ</t>
    </rPh>
    <rPh sb="6" eb="8">
      <t>モンダイ</t>
    </rPh>
    <rPh sb="9" eb="11">
      <t>チョウセン</t>
    </rPh>
    <rPh sb="12" eb="14">
      <t>ドッカイ</t>
    </rPh>
    <phoneticPr fontId="3"/>
  </si>
  <si>
    <t>思考力・判断力・表現力を問う活用問題　　　　</t>
    <phoneticPr fontId="3"/>
  </si>
  <si>
    <t>入試予想問題  ～模擬テストにチャレンジ～</t>
    <phoneticPr fontId="3"/>
  </si>
  <si>
    <t>174</t>
  </si>
  <si>
    <t>175</t>
  </si>
  <si>
    <t>チャレンジ！　入試によく出る現代文の長文①</t>
    <rPh sb="14" eb="16">
      <t>ゲンダイ</t>
    </rPh>
    <rPh sb="16" eb="17">
      <t>ブン</t>
    </rPh>
    <rPh sb="18" eb="20">
      <t>チョウブン</t>
    </rPh>
    <phoneticPr fontId="3"/>
  </si>
  <si>
    <t>チャレンジ！　入試によく出る現代文の長文②</t>
    <rPh sb="14" eb="16">
      <t>ゲンダイ</t>
    </rPh>
    <rPh sb="16" eb="17">
      <t>ブン</t>
    </rPh>
    <rPh sb="18" eb="20">
      <t>チョウブン</t>
    </rPh>
    <phoneticPr fontId="3"/>
  </si>
  <si>
    <t>204～206</t>
  </si>
  <si>
    <t>190～195</t>
  </si>
  <si>
    <t>196～212</t>
  </si>
  <si>
    <t>１年</t>
    <phoneticPr fontId="3"/>
  </si>
  <si>
    <t>入試１番　徹底練習①　（１・２年内容）　</t>
    <phoneticPr fontId="3"/>
  </si>
  <si>
    <t>入試１番　徹底練習②　（全学年内容）</t>
    <phoneticPr fontId="3"/>
  </si>
  <si>
    <t>［フォロー特集］　古文プラス問題</t>
    <rPh sb="9" eb="11">
      <t>コブン</t>
    </rPh>
    <rPh sb="14" eb="16">
      <t>モンダイ</t>
    </rPh>
    <phoneticPr fontId="3"/>
  </si>
  <si>
    <t>国民の休日</t>
  </si>
  <si>
    <t>①見本を見る</t>
    <rPh sb="1" eb="3">
      <t>ミホン</t>
    </rPh>
    <rPh sb="4" eb="5">
      <t>ミ</t>
    </rPh>
    <phoneticPr fontId="3"/>
  </si>
  <si>
    <t>　下の「見本①」へのリンクをクリックください。</t>
    <rPh sb="1" eb="2">
      <t>シタ</t>
    </rPh>
    <rPh sb="4" eb="6">
      <t>ミホン</t>
    </rPh>
    <phoneticPr fontId="3"/>
  </si>
  <si>
    <t>②予定を入力する</t>
    <rPh sb="1" eb="3">
      <t>ヨテイ</t>
    </rPh>
    <rPh sb="4" eb="6">
      <t>ニュウリョク</t>
    </rPh>
    <phoneticPr fontId="3"/>
  </si>
  <si>
    <t>2025年</t>
    <rPh sb="4" eb="5">
      <t>ネン</t>
    </rPh>
    <phoneticPr fontId="3"/>
  </si>
  <si>
    <t>2026年</t>
    <rPh sb="4" eb="5">
      <t>ネン</t>
    </rPh>
    <phoneticPr fontId="3"/>
  </si>
  <si>
    <t>　印刷される計画表内の列の幅の変更や削除，挿入などは自由に調整可能です。</t>
    <rPh sb="1" eb="3">
      <t>インサツ</t>
    </rPh>
    <rPh sb="6" eb="8">
      <t>ケイカク</t>
    </rPh>
    <rPh sb="8" eb="9">
      <t>ヒョウ</t>
    </rPh>
    <rPh sb="9" eb="10">
      <t>ナイ</t>
    </rPh>
    <rPh sb="11" eb="12">
      <t>レツ</t>
    </rPh>
    <rPh sb="13" eb="14">
      <t>ハバ</t>
    </rPh>
    <rPh sb="15" eb="17">
      <t>ヘンコウ</t>
    </rPh>
    <rPh sb="18" eb="20">
      <t>サクジョ</t>
    </rPh>
    <rPh sb="21" eb="23">
      <t>ソウニュウ</t>
    </rPh>
    <rPh sb="26" eb="28">
      <t>ジユウ</t>
    </rPh>
    <rPh sb="29" eb="31">
      <t>チョウセイ</t>
    </rPh>
    <rPh sb="31" eb="33">
      <t>カノウ</t>
    </rPh>
    <phoneticPr fontId="3"/>
  </si>
  <si>
    <t>　印刷した後，表のチェックらんに学習した結果などを記入できます。検印らんとしてもご使用できます。</t>
    <phoneticPr fontId="3"/>
  </si>
  <si>
    <t>　正しく計画表が表示されない場合，何かの操作で計算式がエラーになった可能性があります。</t>
    <phoneticPr fontId="3"/>
  </si>
  <si>
    <t>　もう一度このファイルをホームページからダウンロードいただき，予定を再入力ください。</t>
    <rPh sb="34" eb="37">
      <t>サイニュウリョク</t>
    </rPh>
    <phoneticPr fontId="3"/>
  </si>
  <si>
    <t>　下のリンクから学習計画を入力する月を選び，「見本①～④」の説明を参考に，予定を入力ください。</t>
    <phoneticPr fontId="3"/>
  </si>
  <si>
    <t>目次</t>
    <rPh sb="0" eb="2">
      <t>モクジ</t>
    </rPh>
    <phoneticPr fontId="43"/>
  </si>
  <si>
    <t>新研究　学習スケジュール作成</t>
    <rPh sb="0" eb="3">
      <t>シンケンキュウ</t>
    </rPh>
    <phoneticPr fontId="3"/>
  </si>
  <si>
    <t>新研究５教科の毎月の学習計画を入力し，計画表を印刷できます。</t>
    <phoneticPr fontId="3"/>
  </si>
  <si>
    <t>　まず，実際に学習計画を入力した「見本①～④」のページで，使用方法をご確認ください。</t>
    <phoneticPr fontId="3"/>
  </si>
  <si>
    <t>　「見本①～④」のページの「「はじめに」の画面へ戻る」をクリックすると，このページに戻れます。</t>
    <rPh sb="2" eb="4">
      <t>ミホン</t>
    </rPh>
    <rPh sb="21" eb="23">
      <t>ガメン</t>
    </rPh>
    <rPh sb="24" eb="25">
      <t>モド</t>
    </rPh>
    <rPh sb="42" eb="43">
      <t>モド</t>
    </rPh>
    <phoneticPr fontId="3"/>
  </si>
  <si>
    <t>⑤新研究の学習単元</t>
    <rPh sb="7" eb="9">
      <t>タンゲン</t>
    </rPh>
    <phoneticPr fontId="3"/>
  </si>
  <si>
    <t>予備</t>
    <rPh sb="0" eb="2">
      <t>ヨビ</t>
    </rPh>
    <phoneticPr fontId="3"/>
  </si>
  <si>
    <t>［巻頭特集］　知っていたら1歩リード！　文章読解に役立つキーワード</t>
    <phoneticPr fontId="3"/>
  </si>
  <si>
    <t>2027/1/1</t>
  </si>
  <si>
    <t>2027/1/11</t>
  </si>
  <si>
    <t>2027/2/11</t>
  </si>
  <si>
    <t>2027/2/23</t>
  </si>
  <si>
    <t>2027/3/21</t>
  </si>
  <si>
    <t>2027/3/22</t>
  </si>
  <si>
    <t>2027/4/29</t>
  </si>
  <si>
    <t>2027/5/3</t>
  </si>
  <si>
    <t>2027/5/4</t>
  </si>
  <si>
    <t>2027/5/5</t>
  </si>
  <si>
    <t>2027/7/19</t>
  </si>
  <si>
    <t>2027/8/11</t>
  </si>
  <si>
    <t>2027/9/20</t>
  </si>
  <si>
    <t>2027/9/23</t>
  </si>
  <si>
    <t>2027/10/11</t>
  </si>
  <si>
    <t>2027/11/3</t>
  </si>
  <si>
    <t>2027/11/23</t>
  </si>
  <si>
    <t>2027年</t>
    <rPh sb="4" eb="5">
      <t>ネン</t>
    </rPh>
    <phoneticPr fontId="3"/>
  </si>
  <si>
    <t>予備</t>
    <rPh sb="0" eb="2">
      <t>ヨビ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</si>
</sst>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d"/>
    <numFmt numFmtId="177" formatCode="aaa"/>
    <numFmt numFmtId="178" formatCode="General&quot;年&quot;"/>
    <numFmt numFmtId="179" formatCode="General&quot;月&quot;"/>
  </numFmts>
  <fonts count="47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name val="ｺﾞｼｯｸ"/>
      <family val="3"/>
      <charset val="128"/>
    </font>
    <font>
      <sz val="11"/>
      <name val="ＭＳ ゴシック"/>
      <family val="3"/>
      <charset val="128"/>
    </font>
    <font>
      <b/>
      <sz val="18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b/>
      <u/>
      <sz val="18"/>
      <color indexed="12"/>
      <name val="ＭＳ Ｐゴシック"/>
      <family val="3"/>
      <charset val="128"/>
    </font>
    <font>
      <u/>
      <sz val="14"/>
      <color indexed="12"/>
      <name val="ＭＳ Ｐゴシック"/>
      <family val="3"/>
      <charset val="128"/>
    </font>
    <font>
      <b/>
      <sz val="10"/>
      <color indexed="10"/>
      <name val="ＭＳ Ｐゴシック"/>
      <family val="3"/>
      <charset val="128"/>
    </font>
    <font>
      <b/>
      <u/>
      <sz val="14"/>
      <color indexed="12"/>
      <name val="ＭＳ Ｐゴシック"/>
      <family val="3"/>
      <charset val="128"/>
    </font>
    <font>
      <sz val="6"/>
      <name val="ＭＳ ゴシック"/>
      <family val="3"/>
      <charset val="128"/>
    </font>
    <font>
      <u/>
      <sz val="18"/>
      <color indexed="12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24"/>
      <color rgb="FFFF0000"/>
      <name val="ｺﾞｼｯｸ"/>
      <family val="3"/>
      <charset val="128"/>
    </font>
    <font>
      <sz val="11"/>
      <color rgb="FFFF0000"/>
      <name val="ｺﾞｼｯｸ"/>
      <family val="3"/>
      <charset val="128"/>
    </font>
    <font>
      <b/>
      <sz val="11"/>
      <color rgb="FFFF0000"/>
      <name val="ＭＳ Ｐゴシック"/>
      <family val="3"/>
      <charset val="128"/>
    </font>
    <font>
      <u/>
      <sz val="18"/>
      <color rgb="FFFF0000"/>
      <name val="ＭＳ Ｐゴシック"/>
      <family val="3"/>
      <charset val="128"/>
    </font>
    <font>
      <sz val="9"/>
      <color rgb="FFFF0000"/>
      <name val="ｺﾞｼｯｸ"/>
      <family val="3"/>
      <charset val="128"/>
    </font>
    <font>
      <sz val="24"/>
      <color theme="1"/>
      <name val="ｺﾞｼｯｸ"/>
      <family val="3"/>
      <charset val="128"/>
    </font>
    <font>
      <sz val="11"/>
      <color theme="1"/>
      <name val="ＭＳ Ｐゴシック"/>
      <family val="3"/>
      <charset val="128"/>
    </font>
    <font>
      <sz val="24"/>
      <name val="ｺﾞｼｯｸ"/>
      <family val="3"/>
      <charset val="128"/>
    </font>
    <font>
      <sz val="11"/>
      <color theme="1"/>
      <name val="ｺﾞｼｯｸ"/>
      <family val="3"/>
      <charset val="128"/>
    </font>
    <font>
      <b/>
      <sz val="12"/>
      <color theme="1"/>
      <name val="ＭＳ Ｐゴシック"/>
      <family val="3"/>
      <charset val="128"/>
    </font>
    <font>
      <b/>
      <sz val="12"/>
      <color theme="1"/>
      <name val="ＭＳ ゴシック"/>
      <family val="3"/>
      <charset val="128"/>
    </font>
    <font>
      <sz val="12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12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ゴシック"/>
      <family val="3"/>
      <charset val="128"/>
    </font>
    <font>
      <sz val="11"/>
      <color theme="0"/>
      <name val="Meiryo UI"/>
      <family val="3"/>
      <charset val="128"/>
    </font>
    <font>
      <sz val="11"/>
      <color theme="1"/>
      <name val="Meiryo UI"/>
      <family val="3"/>
      <charset val="128"/>
    </font>
    <font>
      <b/>
      <sz val="20"/>
      <color theme="0"/>
      <name val="Meiryo UI"/>
      <family val="3"/>
      <charset val="128"/>
    </font>
    <font>
      <b/>
      <sz val="11"/>
      <color theme="0"/>
      <name val="Meiryo UI"/>
      <family val="3"/>
      <charset val="128"/>
    </font>
    <font>
      <b/>
      <sz val="12"/>
      <color theme="0"/>
      <name val="Meiryo UI"/>
      <family val="3"/>
      <charset val="128"/>
    </font>
    <font>
      <b/>
      <sz val="14"/>
      <color theme="0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b/>
      <sz val="16"/>
      <color theme="0"/>
      <name val="Meiryo UI"/>
      <family val="3"/>
      <charset val="128"/>
    </font>
    <font>
      <b/>
      <sz val="16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</fonts>
  <fills count="12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66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00B058"/>
        <bgColor indexed="64"/>
      </patternFill>
    </fill>
    <fill>
      <patternFill patternType="solid">
        <fgColor rgb="FFFFE1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</fills>
  <borders count="7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12"/>
      </left>
      <right style="medium">
        <color indexed="12"/>
      </right>
      <top style="medium">
        <color indexed="12"/>
      </top>
      <bottom style="thin">
        <color indexed="64"/>
      </bottom>
      <diagonal/>
    </border>
    <border>
      <left style="medium">
        <color indexed="12"/>
      </left>
      <right style="medium">
        <color indexed="12"/>
      </right>
      <top style="thin">
        <color indexed="64"/>
      </top>
      <bottom style="thin">
        <color indexed="64"/>
      </bottom>
      <diagonal/>
    </border>
    <border>
      <left style="medium">
        <color indexed="12"/>
      </left>
      <right style="medium">
        <color indexed="12"/>
      </right>
      <top style="thin">
        <color indexed="64"/>
      </top>
      <bottom style="medium">
        <color indexed="12"/>
      </bottom>
      <diagonal/>
    </border>
    <border>
      <left style="medium">
        <color indexed="12"/>
      </left>
      <right/>
      <top style="medium">
        <color indexed="12"/>
      </top>
      <bottom style="medium">
        <color indexed="12"/>
      </bottom>
      <diagonal/>
    </border>
    <border>
      <left/>
      <right/>
      <top style="medium">
        <color indexed="12"/>
      </top>
      <bottom style="medium">
        <color indexed="12"/>
      </bottom>
      <diagonal/>
    </border>
    <border>
      <left/>
      <right style="medium">
        <color indexed="12"/>
      </right>
      <top style="medium">
        <color indexed="12"/>
      </top>
      <bottom style="medium">
        <color indexed="1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10"/>
      </left>
      <right style="thin">
        <color indexed="64"/>
      </right>
      <top style="medium">
        <color indexed="1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10"/>
      </top>
      <bottom style="thin">
        <color indexed="64"/>
      </bottom>
      <diagonal/>
    </border>
    <border>
      <left style="thin">
        <color indexed="64"/>
      </left>
      <right style="medium">
        <color indexed="10"/>
      </right>
      <top style="medium">
        <color indexed="10"/>
      </top>
      <bottom style="thin">
        <color indexed="64"/>
      </bottom>
      <diagonal/>
    </border>
    <border>
      <left style="medium">
        <color indexed="1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10"/>
      </right>
      <top style="thin">
        <color indexed="64"/>
      </top>
      <bottom style="thin">
        <color indexed="64"/>
      </bottom>
      <diagonal/>
    </border>
    <border>
      <left style="medium">
        <color indexed="10"/>
      </left>
      <right style="thin">
        <color indexed="64"/>
      </right>
      <top style="thin">
        <color indexed="64"/>
      </top>
      <bottom style="medium">
        <color indexed="1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10"/>
      </bottom>
      <diagonal/>
    </border>
    <border>
      <left style="thin">
        <color indexed="64"/>
      </left>
      <right style="medium">
        <color indexed="10"/>
      </right>
      <top style="thin">
        <color indexed="64"/>
      </top>
      <bottom style="medium">
        <color indexed="1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10"/>
      </left>
      <right style="medium">
        <color indexed="10"/>
      </right>
      <top style="medium">
        <color indexed="10"/>
      </top>
      <bottom/>
      <diagonal/>
    </border>
    <border>
      <left style="medium">
        <color indexed="10"/>
      </left>
      <right style="medium">
        <color indexed="10"/>
      </right>
      <top style="thin">
        <color indexed="64"/>
      </top>
      <bottom style="thin">
        <color indexed="64"/>
      </bottom>
      <diagonal/>
    </border>
    <border>
      <left style="medium">
        <color indexed="10"/>
      </left>
      <right style="medium">
        <color indexed="10"/>
      </right>
      <top style="thin">
        <color indexed="64"/>
      </top>
      <bottom style="medium">
        <color indexed="10"/>
      </bottom>
      <diagonal/>
    </border>
    <border>
      <left style="medium">
        <color indexed="12"/>
      </left>
      <right style="medium">
        <color indexed="12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rgb="FF4E10FC"/>
      </right>
      <top/>
      <bottom/>
      <diagonal/>
    </border>
    <border>
      <left/>
      <right/>
      <top/>
      <bottom style="medium">
        <color rgb="FF4E10FC"/>
      </bottom>
      <diagonal/>
    </border>
    <border>
      <left style="medium">
        <color rgb="FF4E10FC"/>
      </left>
      <right style="medium">
        <color rgb="FF4E10FC"/>
      </right>
      <top style="medium">
        <color rgb="FF4E10FC"/>
      </top>
      <bottom style="medium">
        <color rgb="FF4E10FC"/>
      </bottom>
      <diagonal/>
    </border>
  </borders>
  <cellStyleXfs count="8">
    <xf numFmtId="0" fontId="0" fillId="0" borderId="0">
      <alignment vertical="center"/>
    </xf>
    <xf numFmtId="0" fontId="5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>
      <alignment vertical="center"/>
    </xf>
    <xf numFmtId="0" fontId="7" fillId="0" borderId="0"/>
    <xf numFmtId="0" fontId="2" fillId="0" borderId="0"/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350">
    <xf numFmtId="0" fontId="0" fillId="0" borderId="0" xfId="0">
      <alignment vertical="center"/>
    </xf>
    <xf numFmtId="0" fontId="4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1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right" vertical="center"/>
    </xf>
    <xf numFmtId="49" fontId="0" fillId="0" borderId="0" xfId="0" applyNumberFormat="1" applyAlignment="1">
      <alignment horizontal="center" vertical="center"/>
    </xf>
    <xf numFmtId="49" fontId="0" fillId="0" borderId="0" xfId="0" applyNumberFormat="1" applyAlignment="1">
      <alignment horizontal="left" vertical="center"/>
    </xf>
    <xf numFmtId="0" fontId="0" fillId="0" borderId="13" xfId="0" applyBorder="1">
      <alignment vertical="center"/>
    </xf>
    <xf numFmtId="49" fontId="0" fillId="0" borderId="3" xfId="0" applyNumberFormat="1" applyBorder="1" applyAlignment="1">
      <alignment horizontal="center" vertical="center"/>
    </xf>
    <xf numFmtId="49" fontId="2" fillId="0" borderId="1" xfId="0" applyNumberFormat="1" applyFont="1" applyBorder="1">
      <alignment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left" vertical="center"/>
    </xf>
    <xf numFmtId="0" fontId="0" fillId="3" borderId="1" xfId="0" applyFill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0" fillId="3" borderId="3" xfId="0" applyFill="1" applyBorder="1" applyAlignment="1">
      <alignment horizontal="center" vertical="center" wrapText="1" shrinkToFit="1"/>
    </xf>
    <xf numFmtId="0" fontId="8" fillId="0" borderId="0" xfId="0" applyFont="1" applyAlignment="1">
      <alignment horizontal="center" vertical="center"/>
    </xf>
    <xf numFmtId="0" fontId="0" fillId="3" borderId="4" xfId="0" applyFill="1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9" fillId="0" borderId="0" xfId="0" applyFont="1" applyAlignment="1">
      <alignment horizontal="left" vertical="center"/>
    </xf>
    <xf numFmtId="0" fontId="9" fillId="0" borderId="0" xfId="0" applyFont="1">
      <alignment vertical="center"/>
    </xf>
    <xf numFmtId="49" fontId="9" fillId="0" borderId="0" xfId="0" applyNumberFormat="1" applyFont="1" applyAlignment="1">
      <alignment horizontal="left" vertical="center"/>
    </xf>
    <xf numFmtId="0" fontId="9" fillId="4" borderId="0" xfId="0" applyFont="1" applyFill="1" applyAlignment="1">
      <alignment horizontal="left" vertical="center"/>
    </xf>
    <xf numFmtId="49" fontId="0" fillId="0" borderId="14" xfId="0" applyNumberFormat="1" applyBorder="1" applyAlignment="1">
      <alignment horizontal="center" vertical="center"/>
    </xf>
    <xf numFmtId="49" fontId="2" fillId="0" borderId="15" xfId="0" applyNumberFormat="1" applyFont="1" applyBorder="1">
      <alignment vertical="center"/>
    </xf>
    <xf numFmtId="49" fontId="2" fillId="0" borderId="16" xfId="0" applyNumberFormat="1" applyFont="1" applyBorder="1">
      <alignment vertical="center"/>
    </xf>
    <xf numFmtId="49" fontId="0" fillId="0" borderId="17" xfId="0" applyNumberFormat="1" applyBorder="1" applyAlignment="1">
      <alignment horizontal="center" vertical="center"/>
    </xf>
    <xf numFmtId="49" fontId="2" fillId="0" borderId="18" xfId="0" applyNumberFormat="1" applyFont="1" applyBorder="1">
      <alignment vertical="center"/>
    </xf>
    <xf numFmtId="0" fontId="2" fillId="0" borderId="18" xfId="0" applyFont="1" applyBorder="1">
      <alignment vertical="center"/>
    </xf>
    <xf numFmtId="0" fontId="2" fillId="0" borderId="18" xfId="0" applyFont="1" applyBorder="1" applyAlignment="1">
      <alignment horizontal="left" vertical="center"/>
    </xf>
    <xf numFmtId="0" fontId="0" fillId="0" borderId="18" xfId="0" applyBorder="1">
      <alignment vertical="center"/>
    </xf>
    <xf numFmtId="49" fontId="0" fillId="0" borderId="19" xfId="0" applyNumberFormat="1" applyBorder="1" applyAlignment="1">
      <alignment horizontal="center" vertical="center"/>
    </xf>
    <xf numFmtId="0" fontId="0" fillId="0" borderId="20" xfId="0" applyBorder="1">
      <alignment vertical="center"/>
    </xf>
    <xf numFmtId="0" fontId="0" fillId="0" borderId="21" xfId="0" applyBorder="1">
      <alignment vertical="center"/>
    </xf>
    <xf numFmtId="0" fontId="0" fillId="4" borderId="0" xfId="0" applyFill="1" applyAlignment="1">
      <alignment horizontal="left" vertical="center"/>
    </xf>
    <xf numFmtId="0" fontId="0" fillId="4" borderId="0" xfId="0" applyFill="1">
      <alignment vertical="center"/>
    </xf>
    <xf numFmtId="0" fontId="9" fillId="4" borderId="0" xfId="0" applyFont="1" applyFill="1">
      <alignment vertical="center"/>
    </xf>
    <xf numFmtId="0" fontId="9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 shrinkToFit="1"/>
    </xf>
    <xf numFmtId="0" fontId="0" fillId="0" borderId="22" xfId="0" applyBorder="1" applyAlignment="1">
      <alignment horizontal="center" vertical="center" shrinkToFit="1"/>
    </xf>
    <xf numFmtId="0" fontId="0" fillId="3" borderId="2" xfId="0" applyFill="1" applyBorder="1" applyAlignment="1">
      <alignment horizontal="center" vertical="center"/>
    </xf>
    <xf numFmtId="0" fontId="8" fillId="4" borderId="0" xfId="0" applyFont="1" applyFill="1" applyAlignment="1">
      <alignment horizontal="left" vertical="center"/>
    </xf>
    <xf numFmtId="49" fontId="2" fillId="0" borderId="0" xfId="0" applyNumberFormat="1" applyFont="1">
      <alignment vertical="center"/>
    </xf>
    <xf numFmtId="0" fontId="9" fillId="4" borderId="10" xfId="0" applyFont="1" applyFill="1" applyBorder="1" applyAlignment="1">
      <alignment horizontal="left" vertical="center"/>
    </xf>
    <xf numFmtId="0" fontId="0" fillId="4" borderId="11" xfId="0" applyFill="1" applyBorder="1">
      <alignment vertical="center"/>
    </xf>
    <xf numFmtId="0" fontId="0" fillId="4" borderId="12" xfId="0" applyFill="1" applyBorder="1">
      <alignment vertical="center"/>
    </xf>
    <xf numFmtId="0" fontId="9" fillId="4" borderId="23" xfId="0" applyFont="1" applyFill="1" applyBorder="1" applyAlignment="1">
      <alignment horizontal="left" vertical="center"/>
    </xf>
    <xf numFmtId="0" fontId="0" fillId="4" borderId="24" xfId="0" applyFill="1" applyBorder="1">
      <alignment vertical="center"/>
    </xf>
    <xf numFmtId="0" fontId="9" fillId="4" borderId="25" xfId="0" applyFont="1" applyFill="1" applyBorder="1" applyAlignment="1">
      <alignment horizontal="left" vertical="center"/>
    </xf>
    <xf numFmtId="0" fontId="0" fillId="4" borderId="26" xfId="0" applyFill="1" applyBorder="1">
      <alignment vertical="center"/>
    </xf>
    <xf numFmtId="0" fontId="0" fillId="4" borderId="27" xfId="0" applyFill="1" applyBorder="1">
      <alignment vertical="center"/>
    </xf>
    <xf numFmtId="0" fontId="9" fillId="4" borderId="28" xfId="0" applyFont="1" applyFill="1" applyBorder="1" applyAlignment="1">
      <alignment horizontal="left" vertical="center"/>
    </xf>
    <xf numFmtId="0" fontId="0" fillId="4" borderId="29" xfId="0" applyFill="1" applyBorder="1">
      <alignment vertical="center"/>
    </xf>
    <xf numFmtId="0" fontId="0" fillId="4" borderId="30" xfId="0" applyFill="1" applyBorder="1">
      <alignment vertical="center"/>
    </xf>
    <xf numFmtId="49" fontId="0" fillId="0" borderId="1" xfId="0" applyNumberFormat="1" applyBorder="1" applyAlignment="1">
      <alignment horizontal="center" vertical="center"/>
    </xf>
    <xf numFmtId="0" fontId="0" fillId="2" borderId="31" xfId="0" applyFill="1" applyBorder="1" applyAlignment="1">
      <alignment horizontal="center" vertical="center"/>
    </xf>
    <xf numFmtId="49" fontId="0" fillId="0" borderId="22" xfId="0" applyNumberFormat="1" applyBorder="1" applyAlignment="1">
      <alignment horizontal="center" vertical="center"/>
    </xf>
    <xf numFmtId="0" fontId="0" fillId="2" borderId="32" xfId="0" applyFill="1" applyBorder="1" applyAlignment="1">
      <alignment horizontal="center" vertical="center"/>
    </xf>
    <xf numFmtId="49" fontId="0" fillId="0" borderId="33" xfId="0" applyNumberFormat="1" applyBorder="1" applyAlignment="1">
      <alignment horizontal="center" vertical="center"/>
    </xf>
    <xf numFmtId="49" fontId="0" fillId="0" borderId="34" xfId="0" applyNumberFormat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4" fillId="4" borderId="0" xfId="0" applyFont="1" applyFill="1">
      <alignment vertical="center"/>
    </xf>
    <xf numFmtId="0" fontId="4" fillId="4" borderId="29" xfId="0" applyFont="1" applyFill="1" applyBorder="1">
      <alignment vertical="center"/>
    </xf>
    <xf numFmtId="49" fontId="0" fillId="4" borderId="0" xfId="0" applyNumberForma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0" fillId="0" borderId="35" xfId="0" applyBorder="1">
      <alignment vertical="center"/>
    </xf>
    <xf numFmtId="0" fontId="4" fillId="4" borderId="11" xfId="0" applyFont="1" applyFill="1" applyBorder="1">
      <alignment vertical="center"/>
    </xf>
    <xf numFmtId="0" fontId="9" fillId="4" borderId="11" xfId="0" applyFont="1" applyFill="1" applyBorder="1" applyAlignment="1">
      <alignment horizontal="left" vertical="center"/>
    </xf>
    <xf numFmtId="0" fontId="9" fillId="4" borderId="12" xfId="0" applyFont="1" applyFill="1" applyBorder="1" applyAlignment="1">
      <alignment horizontal="left" vertical="center"/>
    </xf>
    <xf numFmtId="0" fontId="4" fillId="4" borderId="26" xfId="0" applyFont="1" applyFill="1" applyBorder="1">
      <alignment vertical="center"/>
    </xf>
    <xf numFmtId="49" fontId="0" fillId="4" borderId="26" xfId="0" applyNumberFormat="1" applyFill="1" applyBorder="1" applyAlignment="1">
      <alignment horizontal="left" vertical="center"/>
    </xf>
    <xf numFmtId="49" fontId="0" fillId="4" borderId="26" xfId="0" applyNumberFormat="1" applyFill="1" applyBorder="1" applyAlignment="1">
      <alignment horizontal="center" vertical="center"/>
    </xf>
    <xf numFmtId="0" fontId="4" fillId="4" borderId="26" xfId="0" applyFont="1" applyFill="1" applyBorder="1" applyAlignment="1">
      <alignment horizontal="left" vertical="center"/>
    </xf>
    <xf numFmtId="0" fontId="4" fillId="4" borderId="27" xfId="0" applyFont="1" applyFill="1" applyBorder="1">
      <alignment vertical="center"/>
    </xf>
    <xf numFmtId="0" fontId="11" fillId="4" borderId="25" xfId="0" applyFont="1" applyFill="1" applyBorder="1" applyAlignment="1">
      <alignment horizontal="left" vertical="center"/>
    </xf>
    <xf numFmtId="0" fontId="14" fillId="0" borderId="0" xfId="0" applyFont="1">
      <alignment vertical="center"/>
    </xf>
    <xf numFmtId="49" fontId="0" fillId="4" borderId="27" xfId="0" applyNumberFormat="1" applyFill="1" applyBorder="1" applyAlignment="1">
      <alignment horizontal="center" vertical="center"/>
    </xf>
    <xf numFmtId="49" fontId="0" fillId="4" borderId="0" xfId="0" applyNumberFormat="1" applyFill="1" applyAlignment="1">
      <alignment horizontal="left" vertical="center"/>
    </xf>
    <xf numFmtId="0" fontId="13" fillId="4" borderId="0" xfId="1" applyFont="1" applyFill="1" applyBorder="1" applyAlignment="1" applyProtection="1">
      <alignment vertical="center"/>
    </xf>
    <xf numFmtId="49" fontId="0" fillId="4" borderId="24" xfId="0" applyNumberForma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8" fillId="0" borderId="23" xfId="0" applyFont="1" applyBorder="1">
      <alignment vertical="center"/>
    </xf>
    <xf numFmtId="177" fontId="0" fillId="0" borderId="1" xfId="0" applyNumberFormat="1" applyBorder="1">
      <alignment vertical="center"/>
    </xf>
    <xf numFmtId="176" fontId="0" fillId="0" borderId="1" xfId="0" applyNumberFormat="1" applyBorder="1">
      <alignment vertical="center"/>
    </xf>
    <xf numFmtId="0" fontId="19" fillId="0" borderId="0" xfId="5" applyFont="1" applyAlignment="1">
      <alignment horizontal="center" vertical="center"/>
    </xf>
    <xf numFmtId="0" fontId="18" fillId="0" borderId="0" xfId="0" applyFont="1">
      <alignment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 shrinkToFit="1"/>
    </xf>
    <xf numFmtId="49" fontId="0" fillId="0" borderId="15" xfId="0" applyNumberFormat="1" applyBorder="1">
      <alignment vertical="center"/>
    </xf>
    <xf numFmtId="49" fontId="0" fillId="0" borderId="17" xfId="0" applyNumberFormat="1" applyBorder="1" applyAlignment="1">
      <alignment horizontal="center" vertical="center" shrinkToFit="1"/>
    </xf>
    <xf numFmtId="178" fontId="10" fillId="0" borderId="0" xfId="0" applyNumberFormat="1" applyFont="1" applyAlignment="1">
      <alignment horizontal="left" vertical="center"/>
    </xf>
    <xf numFmtId="14" fontId="4" fillId="0" borderId="0" xfId="0" applyNumberFormat="1" applyFont="1">
      <alignment vertical="center"/>
    </xf>
    <xf numFmtId="14" fontId="0" fillId="0" borderId="0" xfId="0" applyNumberFormat="1">
      <alignment vertical="center"/>
    </xf>
    <xf numFmtId="0" fontId="8" fillId="0" borderId="0" xfId="0" applyFont="1">
      <alignment vertical="center"/>
    </xf>
    <xf numFmtId="177" fontId="0" fillId="0" borderId="0" xfId="0" applyNumberFormat="1">
      <alignment vertical="center"/>
    </xf>
    <xf numFmtId="0" fontId="20" fillId="0" borderId="0" xfId="5" applyFont="1"/>
    <xf numFmtId="0" fontId="21" fillId="0" borderId="0" xfId="0" applyFont="1" applyAlignment="1">
      <alignment horizontal="left" vertical="center"/>
    </xf>
    <xf numFmtId="0" fontId="18" fillId="0" borderId="0" xfId="5" applyFont="1" applyAlignment="1">
      <alignment horizontal="center"/>
    </xf>
    <xf numFmtId="0" fontId="18" fillId="0" borderId="0" xfId="5" applyFont="1" applyAlignment="1">
      <alignment horizontal="left"/>
    </xf>
    <xf numFmtId="0" fontId="20" fillId="0" borderId="0" xfId="5" applyFont="1" applyAlignment="1">
      <alignment horizontal="center"/>
    </xf>
    <xf numFmtId="0" fontId="23" fillId="0" borderId="0" xfId="5" applyFont="1" applyAlignment="1">
      <alignment wrapText="1"/>
    </xf>
    <xf numFmtId="0" fontId="25" fillId="0" borderId="0" xfId="5" applyFont="1" applyAlignment="1">
      <alignment horizontal="center"/>
    </xf>
    <xf numFmtId="0" fontId="27" fillId="0" borderId="0" xfId="5" applyFont="1"/>
    <xf numFmtId="0" fontId="27" fillId="0" borderId="0" xfId="5" applyFont="1" applyAlignment="1">
      <alignment horizontal="center"/>
    </xf>
    <xf numFmtId="0" fontId="25" fillId="0" borderId="0" xfId="0" applyFont="1">
      <alignment vertical="center"/>
    </xf>
    <xf numFmtId="0" fontId="25" fillId="0" borderId="1" xfId="0" applyFont="1" applyBorder="1" applyAlignment="1">
      <alignment horizontal="center" vertical="center" shrinkToFit="1"/>
    </xf>
    <xf numFmtId="0" fontId="25" fillId="0" borderId="1" xfId="0" applyFont="1" applyBorder="1" applyAlignment="1">
      <alignment vertical="center" shrinkToFit="1"/>
    </xf>
    <xf numFmtId="0" fontId="25" fillId="0" borderId="62" xfId="2" applyFont="1" applyBorder="1" applyAlignment="1">
      <alignment horizontal="center" vertical="center"/>
    </xf>
    <xf numFmtId="0" fontId="25" fillId="0" borderId="62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 wrapText="1"/>
    </xf>
    <xf numFmtId="0" fontId="25" fillId="0" borderId="36" xfId="0" applyFont="1" applyBorder="1" applyAlignment="1">
      <alignment horizontal="center" vertical="center" wrapText="1"/>
    </xf>
    <xf numFmtId="0" fontId="25" fillId="0" borderId="36" xfId="0" applyFont="1" applyBorder="1" applyAlignment="1">
      <alignment vertical="center" shrinkToFit="1"/>
    </xf>
    <xf numFmtId="0" fontId="25" fillId="0" borderId="63" xfId="0" applyFont="1" applyBorder="1" applyAlignment="1">
      <alignment horizontal="center" vertical="center"/>
    </xf>
    <xf numFmtId="0" fontId="30" fillId="0" borderId="37" xfId="0" applyFont="1" applyBorder="1" applyAlignment="1">
      <alignment horizontal="center" vertical="center"/>
    </xf>
    <xf numFmtId="0" fontId="25" fillId="0" borderId="37" xfId="0" applyFont="1" applyBorder="1" applyAlignment="1">
      <alignment vertical="center" shrinkToFit="1"/>
    </xf>
    <xf numFmtId="0" fontId="25" fillId="0" borderId="38" xfId="0" applyFont="1" applyBorder="1" applyAlignment="1">
      <alignment horizontal="center"/>
    </xf>
    <xf numFmtId="0" fontId="30" fillId="0" borderId="1" xfId="0" applyFont="1" applyBorder="1" applyAlignment="1">
      <alignment horizontal="center" vertical="center"/>
    </xf>
    <xf numFmtId="0" fontId="25" fillId="0" borderId="62" xfId="0" applyFont="1" applyBorder="1" applyAlignment="1">
      <alignment horizontal="center"/>
    </xf>
    <xf numFmtId="0" fontId="30" fillId="0" borderId="1" xfId="0" applyFont="1" applyBorder="1" applyAlignment="1">
      <alignment vertical="center" shrinkToFit="1"/>
    </xf>
    <xf numFmtId="0" fontId="25" fillId="0" borderId="36" xfId="0" applyFont="1" applyBorder="1" applyAlignment="1">
      <alignment vertical="center" wrapText="1"/>
    </xf>
    <xf numFmtId="0" fontId="25" fillId="0" borderId="1" xfId="0" applyFont="1" applyBorder="1" applyAlignment="1">
      <alignment vertical="center" textRotation="255" shrinkToFi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6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6" xfId="0" applyFont="1" applyBorder="1" applyAlignment="1">
      <alignment horizontal="left" vertical="center" wrapText="1"/>
    </xf>
    <xf numFmtId="0" fontId="2" fillId="0" borderId="6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37" xfId="0" applyFont="1" applyBorder="1" applyAlignment="1">
      <alignment horizontal="left" vertical="center" wrapText="1"/>
    </xf>
    <xf numFmtId="0" fontId="2" fillId="0" borderId="65" xfId="0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30" fillId="0" borderId="1" xfId="0" applyFont="1" applyBorder="1" applyAlignment="1">
      <alignment vertical="center" textRotation="255"/>
    </xf>
    <xf numFmtId="0" fontId="25" fillId="0" borderId="1" xfId="4" applyFont="1" applyBorder="1" applyAlignment="1">
      <alignment horizontal="center" vertical="center"/>
    </xf>
    <xf numFmtId="0" fontId="25" fillId="0" borderId="1" xfId="4" applyFont="1" applyBorder="1" applyAlignment="1">
      <alignment horizontal="left" vertical="center" wrapText="1"/>
    </xf>
    <xf numFmtId="0" fontId="25" fillId="0" borderId="1" xfId="4" applyFont="1" applyBorder="1" applyAlignment="1">
      <alignment horizontal="left" vertical="center" wrapText="1" shrinkToFit="1"/>
    </xf>
    <xf numFmtId="0" fontId="25" fillId="0" borderId="1" xfId="0" applyFont="1" applyBorder="1" applyAlignment="1">
      <alignment horizontal="left" vertical="center" wrapText="1"/>
    </xf>
    <xf numFmtId="0" fontId="25" fillId="0" borderId="1" xfId="0" applyFont="1" applyBorder="1" applyAlignment="1">
      <alignment vertical="center" wrapText="1"/>
    </xf>
    <xf numFmtId="0" fontId="25" fillId="0" borderId="1" xfId="4" applyFont="1" applyBorder="1" applyAlignment="1">
      <alignment horizontal="center" vertical="center" wrapText="1"/>
    </xf>
    <xf numFmtId="0" fontId="25" fillId="0" borderId="36" xfId="4" applyFont="1" applyBorder="1" applyAlignment="1">
      <alignment horizontal="center" vertical="center"/>
    </xf>
    <xf numFmtId="0" fontId="25" fillId="0" borderId="36" xfId="0" applyFont="1" applyBorder="1" applyAlignment="1">
      <alignment horizontal="left" vertical="center" wrapText="1"/>
    </xf>
    <xf numFmtId="0" fontId="25" fillId="0" borderId="37" xfId="0" applyFont="1" applyBorder="1" applyAlignment="1">
      <alignment horizontal="left" vertical="center" wrapText="1"/>
    </xf>
    <xf numFmtId="0" fontId="25" fillId="0" borderId="38" xfId="0" applyFont="1" applyBorder="1" applyAlignment="1">
      <alignment horizontal="center" vertical="center"/>
    </xf>
    <xf numFmtId="0" fontId="25" fillId="0" borderId="1" xfId="0" applyFont="1" applyBorder="1" applyAlignment="1">
      <alignment horizontal="left" vertical="center" shrinkToFit="1"/>
    </xf>
    <xf numFmtId="0" fontId="25" fillId="0" borderId="1" xfId="0" applyFont="1" applyBorder="1" applyAlignment="1">
      <alignment vertical="center" wrapText="1" shrinkToFit="1"/>
    </xf>
    <xf numFmtId="0" fontId="25" fillId="0" borderId="36" xfId="0" applyFont="1" applyBorder="1">
      <alignment vertical="center"/>
    </xf>
    <xf numFmtId="0" fontId="25" fillId="0" borderId="36" xfId="0" applyFont="1" applyBorder="1" applyAlignment="1">
      <alignment horizontal="center" vertical="center"/>
    </xf>
    <xf numFmtId="0" fontId="25" fillId="0" borderId="36" xfId="0" applyFont="1" applyBorder="1" applyAlignment="1">
      <alignment vertical="center" wrapText="1" shrinkToFit="1"/>
    </xf>
    <xf numFmtId="0" fontId="25" fillId="0" borderId="2" xfId="0" applyFont="1" applyBorder="1" applyAlignment="1">
      <alignment horizontal="center" vertical="center"/>
    </xf>
    <xf numFmtId="0" fontId="25" fillId="0" borderId="59" xfId="0" applyFont="1" applyBorder="1" applyAlignment="1">
      <alignment horizontal="left" vertical="center"/>
    </xf>
    <xf numFmtId="0" fontId="25" fillId="0" borderId="3" xfId="0" applyFont="1" applyBorder="1" applyAlignment="1">
      <alignment horizontal="left" vertical="center"/>
    </xf>
    <xf numFmtId="0" fontId="25" fillId="0" borderId="37" xfId="0" applyFont="1" applyBorder="1" applyAlignment="1">
      <alignment horizontal="center" vertical="center"/>
    </xf>
    <xf numFmtId="0" fontId="25" fillId="0" borderId="13" xfId="0" applyFont="1" applyBorder="1" applyAlignment="1">
      <alignment horizontal="left" vertical="center"/>
    </xf>
    <xf numFmtId="0" fontId="25" fillId="0" borderId="57" xfId="0" applyFont="1" applyBorder="1" applyAlignment="1">
      <alignment horizontal="left" vertical="center"/>
    </xf>
    <xf numFmtId="0" fontId="25" fillId="0" borderId="3" xfId="0" applyFont="1" applyBorder="1" applyAlignment="1">
      <alignment horizontal="center" vertical="center"/>
    </xf>
    <xf numFmtId="0" fontId="25" fillId="0" borderId="39" xfId="0" applyFont="1" applyBorder="1" applyAlignment="1">
      <alignment horizontal="left" vertical="center"/>
    </xf>
    <xf numFmtId="0" fontId="30" fillId="0" borderId="43" xfId="0" applyFont="1" applyBorder="1" applyAlignment="1">
      <alignment horizontal="center" vertical="center"/>
    </xf>
    <xf numFmtId="0" fontId="25" fillId="0" borderId="41" xfId="0" applyFont="1" applyBorder="1" applyAlignment="1">
      <alignment horizontal="left" vertical="center" wrapText="1"/>
    </xf>
    <xf numFmtId="0" fontId="25" fillId="0" borderId="0" xfId="5" applyFont="1"/>
    <xf numFmtId="0" fontId="30" fillId="0" borderId="2" xfId="0" applyFont="1" applyBorder="1" applyAlignment="1">
      <alignment horizontal="center" vertical="center"/>
    </xf>
    <xf numFmtId="0" fontId="25" fillId="0" borderId="2" xfId="0" applyFont="1" applyBorder="1" applyAlignment="1">
      <alignment horizontal="left" vertical="center" wrapText="1"/>
    </xf>
    <xf numFmtId="0" fontId="25" fillId="0" borderId="66" xfId="0" applyFont="1" applyBorder="1" applyAlignment="1">
      <alignment horizontal="center" vertical="center"/>
    </xf>
    <xf numFmtId="0" fontId="25" fillId="0" borderId="39" xfId="0" applyFont="1" applyBorder="1" applyAlignment="1">
      <alignment horizontal="center" vertical="center"/>
    </xf>
    <xf numFmtId="0" fontId="25" fillId="0" borderId="39" xfId="0" applyFont="1" applyBorder="1" applyAlignment="1">
      <alignment horizontal="left" vertical="center" wrapText="1"/>
    </xf>
    <xf numFmtId="0" fontId="25" fillId="0" borderId="65" xfId="0" applyFont="1" applyBorder="1" applyAlignment="1">
      <alignment horizontal="center" vertical="center"/>
    </xf>
    <xf numFmtId="0" fontId="25" fillId="0" borderId="1" xfId="0" applyFont="1" applyBorder="1" applyAlignment="1">
      <alignment horizontal="left" vertical="center"/>
    </xf>
    <xf numFmtId="0" fontId="25" fillId="0" borderId="40" xfId="0" applyFont="1" applyBorder="1" applyAlignment="1">
      <alignment horizontal="left" vertical="center"/>
    </xf>
    <xf numFmtId="0" fontId="25" fillId="0" borderId="40" xfId="0" applyFont="1" applyBorder="1" applyAlignment="1">
      <alignment horizontal="left" vertical="center" wrapText="1"/>
    </xf>
    <xf numFmtId="0" fontId="25" fillId="0" borderId="22" xfId="0" applyFont="1" applyBorder="1" applyAlignment="1">
      <alignment horizontal="left" vertical="center" wrapText="1"/>
    </xf>
    <xf numFmtId="0" fontId="36" fillId="0" borderId="1" xfId="0" applyFont="1" applyBorder="1" applyAlignment="1">
      <alignment horizontal="left" vertical="center" wrapText="1"/>
    </xf>
    <xf numFmtId="0" fontId="25" fillId="0" borderId="0" xfId="0" applyFont="1" applyAlignment="1">
      <alignment horizontal="center" vertical="center"/>
    </xf>
    <xf numFmtId="0" fontId="37" fillId="5" borderId="0" xfId="7" applyFont="1" applyFill="1">
      <alignment vertical="center"/>
    </xf>
    <xf numFmtId="0" fontId="38" fillId="0" borderId="0" xfId="7" applyFont="1">
      <alignment vertical="center"/>
    </xf>
    <xf numFmtId="0" fontId="39" fillId="5" borderId="0" xfId="7" applyFont="1" applyFill="1" applyAlignment="1">
      <alignment horizontal="centerContinuous" vertical="center"/>
    </xf>
    <xf numFmtId="0" fontId="40" fillId="5" borderId="0" xfId="7" applyFont="1" applyFill="1" applyAlignment="1">
      <alignment horizontal="centerContinuous" vertical="center"/>
    </xf>
    <xf numFmtId="0" fontId="41" fillId="5" borderId="0" xfId="7" applyFont="1" applyFill="1" applyAlignment="1">
      <alignment horizontal="centerContinuous" vertical="center"/>
    </xf>
    <xf numFmtId="0" fontId="37" fillId="5" borderId="0" xfId="7" applyFont="1" applyFill="1" applyAlignment="1">
      <alignment horizontal="centerContinuous" vertical="center"/>
    </xf>
    <xf numFmtId="0" fontId="38" fillId="7" borderId="0" xfId="7" applyFont="1" applyFill="1">
      <alignment vertical="center"/>
    </xf>
    <xf numFmtId="0" fontId="44" fillId="8" borderId="0" xfId="7" applyFont="1" applyFill="1">
      <alignment vertical="center"/>
    </xf>
    <xf numFmtId="0" fontId="37" fillId="8" borderId="0" xfId="7" applyFont="1" applyFill="1">
      <alignment vertical="center"/>
    </xf>
    <xf numFmtId="0" fontId="38" fillId="9" borderId="0" xfId="7" applyFont="1" applyFill="1">
      <alignment vertical="center"/>
    </xf>
    <xf numFmtId="0" fontId="38" fillId="10" borderId="0" xfId="7" applyFont="1" applyFill="1">
      <alignment vertical="center"/>
    </xf>
    <xf numFmtId="0" fontId="45" fillId="7" borderId="0" xfId="7" applyFont="1" applyFill="1">
      <alignment vertical="center"/>
    </xf>
    <xf numFmtId="0" fontId="46" fillId="10" borderId="0" xfId="7" applyFont="1" applyFill="1">
      <alignment vertical="center"/>
    </xf>
    <xf numFmtId="0" fontId="4" fillId="11" borderId="0" xfId="0" applyFont="1" applyFill="1">
      <alignment vertical="center"/>
    </xf>
    <xf numFmtId="0" fontId="0" fillId="11" borderId="0" xfId="0" applyFill="1" applyAlignment="1">
      <alignment horizontal="center" vertical="center"/>
    </xf>
    <xf numFmtId="0" fontId="9" fillId="11" borderId="0" xfId="0" applyFont="1" applyFill="1" applyAlignment="1">
      <alignment horizontal="center" vertical="center"/>
    </xf>
    <xf numFmtId="0" fontId="4" fillId="11" borderId="0" xfId="0" applyFont="1" applyFill="1" applyAlignment="1">
      <alignment horizontal="center" vertical="center" shrinkToFit="1"/>
    </xf>
    <xf numFmtId="0" fontId="4" fillId="11" borderId="0" xfId="0" applyFont="1" applyFill="1" applyAlignment="1">
      <alignment vertical="center" wrapText="1"/>
    </xf>
    <xf numFmtId="0" fontId="0" fillId="11" borderId="0" xfId="0" applyFill="1">
      <alignment vertical="center"/>
    </xf>
    <xf numFmtId="0" fontId="0" fillId="11" borderId="0" xfId="0" applyFill="1" applyAlignment="1">
      <alignment horizontal="center" vertical="center" shrinkToFit="1"/>
    </xf>
    <xf numFmtId="0" fontId="8" fillId="11" borderId="0" xfId="0" applyFont="1" applyFill="1" applyAlignment="1">
      <alignment horizontal="center" vertical="center"/>
    </xf>
    <xf numFmtId="0" fontId="9" fillId="10" borderId="0" xfId="0" applyFont="1" applyFill="1" applyAlignment="1">
      <alignment horizontal="left" vertical="center"/>
    </xf>
    <xf numFmtId="0" fontId="0" fillId="10" borderId="0" xfId="0" applyFill="1" applyAlignment="1">
      <alignment horizontal="left" vertical="center"/>
    </xf>
    <xf numFmtId="0" fontId="0" fillId="10" borderId="0" xfId="0" applyFill="1">
      <alignment vertical="center"/>
    </xf>
    <xf numFmtId="49" fontId="0" fillId="10" borderId="0" xfId="0" applyNumberFormat="1" applyFill="1" applyAlignment="1">
      <alignment horizontal="left" vertical="center"/>
    </xf>
    <xf numFmtId="49" fontId="0" fillId="10" borderId="0" xfId="0" applyNumberFormat="1" applyFill="1" applyAlignment="1">
      <alignment horizontal="center" vertical="center"/>
    </xf>
    <xf numFmtId="0" fontId="4" fillId="10" borderId="0" xfId="0" applyFont="1" applyFill="1" applyAlignment="1">
      <alignment horizontal="left" vertical="center"/>
    </xf>
    <xf numFmtId="0" fontId="4" fillId="10" borderId="0" xfId="0" applyFont="1" applyFill="1">
      <alignment vertical="center"/>
    </xf>
    <xf numFmtId="0" fontId="0" fillId="0" borderId="70" xfId="0" applyBorder="1">
      <alignment vertical="center"/>
    </xf>
    <xf numFmtId="0" fontId="0" fillId="0" borderId="71" xfId="0" applyBorder="1">
      <alignment vertical="center"/>
    </xf>
    <xf numFmtId="0" fontId="0" fillId="0" borderId="72" xfId="0" applyBorder="1">
      <alignment vertical="center"/>
    </xf>
    <xf numFmtId="14" fontId="0" fillId="0" borderId="0" xfId="0" applyNumberFormat="1" applyAlignment="1">
      <alignment horizontal="right" vertical="center"/>
    </xf>
    <xf numFmtId="0" fontId="42" fillId="6" borderId="0" xfId="7" applyFont="1" applyFill="1" applyAlignment="1">
      <alignment horizontal="center" vertical="center" wrapText="1"/>
    </xf>
    <xf numFmtId="0" fontId="42" fillId="6" borderId="0" xfId="7" applyFont="1" applyFill="1" applyAlignment="1">
      <alignment horizontal="center" vertical="center"/>
    </xf>
    <xf numFmtId="0" fontId="13" fillId="0" borderId="0" xfId="1" applyFont="1" applyAlignment="1" applyProtection="1">
      <alignment horizontal="center" vertical="center"/>
    </xf>
    <xf numFmtId="0" fontId="13" fillId="0" borderId="0" xfId="1" applyFont="1" applyAlignment="1" applyProtection="1">
      <alignment horizontal="left" vertical="center"/>
    </xf>
    <xf numFmtId="0" fontId="0" fillId="0" borderId="0" xfId="0" applyAlignment="1">
      <alignment horizontal="center" vertical="center"/>
    </xf>
    <xf numFmtId="179" fontId="0" fillId="0" borderId="0" xfId="0" applyNumberFormat="1" applyAlignment="1">
      <alignment horizontal="center" vertical="center"/>
    </xf>
    <xf numFmtId="0" fontId="5" fillId="10" borderId="0" xfId="1" applyFill="1" applyAlignment="1" applyProtection="1">
      <alignment horizontal="center" vertical="center"/>
    </xf>
    <xf numFmtId="0" fontId="12" fillId="10" borderId="0" xfId="1" applyFont="1" applyFill="1" applyAlignment="1" applyProtection="1">
      <alignment horizontal="center" vertical="center"/>
    </xf>
    <xf numFmtId="0" fontId="8" fillId="0" borderId="44" xfId="0" applyFont="1" applyBorder="1" applyAlignment="1">
      <alignment horizontal="center" vertical="center"/>
    </xf>
    <xf numFmtId="178" fontId="4" fillId="0" borderId="0" xfId="0" applyNumberFormat="1" applyFont="1" applyAlignment="1">
      <alignment horizontal="center" vertical="center"/>
    </xf>
    <xf numFmtId="0" fontId="17" fillId="10" borderId="0" xfId="1" applyFont="1" applyFill="1" applyAlignment="1" applyProtection="1">
      <alignment horizontal="center" vertical="center"/>
    </xf>
    <xf numFmtId="0" fontId="15" fillId="4" borderId="25" xfId="1" applyFont="1" applyFill="1" applyBorder="1" applyAlignment="1" applyProtection="1">
      <alignment horizontal="center" vertical="center"/>
    </xf>
    <xf numFmtId="0" fontId="15" fillId="4" borderId="26" xfId="1" applyFont="1" applyFill="1" applyBorder="1" applyAlignment="1" applyProtection="1">
      <alignment horizontal="center" vertical="center"/>
    </xf>
    <xf numFmtId="0" fontId="25" fillId="0" borderId="2" xfId="0" applyFont="1" applyBorder="1" applyAlignment="1">
      <alignment horizontal="center" vertical="center" shrinkToFit="1"/>
    </xf>
    <xf numFmtId="0" fontId="25" fillId="0" borderId="37" xfId="0" applyFont="1" applyBorder="1" applyAlignment="1">
      <alignment horizontal="center" vertical="center" shrinkToFit="1"/>
    </xf>
    <xf numFmtId="0" fontId="34" fillId="0" borderId="50" xfId="0" applyFont="1" applyBorder="1" applyAlignment="1">
      <alignment horizontal="center" vertical="center" textRotation="255"/>
    </xf>
    <xf numFmtId="0" fontId="34" fillId="0" borderId="48" xfId="0" applyFont="1" applyBorder="1" applyAlignment="1">
      <alignment horizontal="center" vertical="center" textRotation="255"/>
    </xf>
    <xf numFmtId="0" fontId="34" fillId="0" borderId="49" xfId="0" applyFont="1" applyBorder="1" applyAlignment="1">
      <alignment horizontal="center" vertical="center" textRotation="255"/>
    </xf>
    <xf numFmtId="0" fontId="2" fillId="0" borderId="3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4" fillId="4" borderId="10" xfId="5" applyFont="1" applyFill="1" applyBorder="1" applyAlignment="1">
      <alignment horizontal="center" vertical="center"/>
    </xf>
    <xf numFmtId="0" fontId="24" fillId="4" borderId="11" xfId="5" applyFont="1" applyFill="1" applyBorder="1" applyAlignment="1">
      <alignment horizontal="center" vertical="center"/>
    </xf>
    <xf numFmtId="0" fontId="24" fillId="4" borderId="12" xfId="5" applyFont="1" applyFill="1" applyBorder="1" applyAlignment="1">
      <alignment horizontal="center" vertical="center"/>
    </xf>
    <xf numFmtId="0" fontId="24" fillId="4" borderId="23" xfId="5" applyFont="1" applyFill="1" applyBorder="1" applyAlignment="1">
      <alignment horizontal="center" vertical="center"/>
    </xf>
    <xf numFmtId="0" fontId="24" fillId="4" borderId="0" xfId="5" applyFont="1" applyFill="1" applyAlignment="1">
      <alignment horizontal="center" vertical="center"/>
    </xf>
    <xf numFmtId="0" fontId="24" fillId="4" borderId="24" xfId="5" applyFont="1" applyFill="1" applyBorder="1" applyAlignment="1">
      <alignment horizontal="center" vertical="center"/>
    </xf>
    <xf numFmtId="0" fontId="24" fillId="4" borderId="25" xfId="5" applyFont="1" applyFill="1" applyBorder="1" applyAlignment="1">
      <alignment horizontal="center" vertical="center"/>
    </xf>
    <xf numFmtId="0" fontId="24" fillId="4" borderId="26" xfId="5" applyFont="1" applyFill="1" applyBorder="1" applyAlignment="1">
      <alignment horizontal="center" vertical="center"/>
    </xf>
    <xf numFmtId="0" fontId="24" fillId="4" borderId="27" xfId="5" applyFont="1" applyFill="1" applyBorder="1" applyAlignment="1">
      <alignment horizontal="center" vertical="center"/>
    </xf>
    <xf numFmtId="0" fontId="28" fillId="0" borderId="53" xfId="0" applyFont="1" applyBorder="1" applyAlignment="1">
      <alignment horizontal="center" vertical="center"/>
    </xf>
    <xf numFmtId="0" fontId="28" fillId="0" borderId="1" xfId="0" applyFont="1" applyBorder="1" applyAlignment="1">
      <alignment horizontal="center" vertical="center"/>
    </xf>
    <xf numFmtId="0" fontId="29" fillId="0" borderId="1" xfId="4" applyFont="1" applyBorder="1" applyAlignment="1">
      <alignment horizontal="center" vertical="center"/>
    </xf>
    <xf numFmtId="0" fontId="29" fillId="0" borderId="55" xfId="4" applyFont="1" applyBorder="1" applyAlignment="1">
      <alignment horizontal="center" vertical="center"/>
    </xf>
    <xf numFmtId="0" fontId="29" fillId="0" borderId="56" xfId="4" applyFont="1" applyBorder="1" applyAlignment="1">
      <alignment horizontal="center" vertical="center"/>
    </xf>
    <xf numFmtId="0" fontId="29" fillId="0" borderId="57" xfId="4" applyFont="1" applyBorder="1" applyAlignment="1">
      <alignment horizontal="center" vertical="center"/>
    </xf>
    <xf numFmtId="0" fontId="29" fillId="0" borderId="58" xfId="4" applyFont="1" applyBorder="1" applyAlignment="1">
      <alignment horizontal="center" vertical="center"/>
    </xf>
    <xf numFmtId="0" fontId="29" fillId="0" borderId="59" xfId="4" applyFont="1" applyBorder="1" applyAlignment="1">
      <alignment horizontal="center" vertical="center"/>
    </xf>
    <xf numFmtId="0" fontId="29" fillId="0" borderId="40" xfId="4" applyFont="1" applyBorder="1" applyAlignment="1">
      <alignment horizontal="center" vertical="center"/>
    </xf>
    <xf numFmtId="0" fontId="28" fillId="0" borderId="10" xfId="0" applyFont="1" applyBorder="1" applyAlignment="1">
      <alignment horizontal="center" vertical="center"/>
    </xf>
    <xf numFmtId="0" fontId="28" fillId="0" borderId="56" xfId="0" applyFont="1" applyBorder="1" applyAlignment="1">
      <alignment horizontal="center" vertical="center"/>
    </xf>
    <xf numFmtId="0" fontId="28" fillId="0" borderId="23" xfId="0" applyFont="1" applyBorder="1" applyAlignment="1">
      <alignment horizontal="center" vertical="center"/>
    </xf>
    <xf numFmtId="0" fontId="28" fillId="0" borderId="58" xfId="0" applyFont="1" applyBorder="1" applyAlignment="1">
      <alignment horizontal="center" vertical="center"/>
    </xf>
    <xf numFmtId="0" fontId="28" fillId="0" borderId="47" xfId="0" applyFont="1" applyBorder="1" applyAlignment="1">
      <alignment horizontal="center" vertical="center"/>
    </xf>
    <xf numFmtId="0" fontId="28" fillId="0" borderId="40" xfId="0" applyFont="1" applyBorder="1" applyAlignment="1">
      <alignment horizontal="center" vertical="center"/>
    </xf>
    <xf numFmtId="0" fontId="29" fillId="0" borderId="62" xfId="4" applyFont="1" applyBorder="1" applyAlignment="1">
      <alignment horizontal="center" vertical="center"/>
    </xf>
    <xf numFmtId="0" fontId="29" fillId="0" borderId="60" xfId="4" applyFont="1" applyBorder="1" applyAlignment="1">
      <alignment horizontal="center" vertical="center"/>
    </xf>
    <xf numFmtId="0" fontId="29" fillId="0" borderId="42" xfId="4" applyFont="1" applyBorder="1" applyAlignment="1">
      <alignment horizontal="center" vertical="center"/>
    </xf>
    <xf numFmtId="0" fontId="29" fillId="0" borderId="38" xfId="4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textRotation="255" wrapText="1"/>
    </xf>
    <xf numFmtId="0" fontId="2" fillId="0" borderId="37" xfId="0" applyFont="1" applyBorder="1" applyAlignment="1">
      <alignment horizontal="center" vertical="center" textRotation="255"/>
    </xf>
    <xf numFmtId="0" fontId="2" fillId="0" borderId="1" xfId="0" applyFont="1" applyBorder="1" applyAlignment="1">
      <alignment horizontal="center" vertical="center" textRotation="255"/>
    </xf>
    <xf numFmtId="0" fontId="25" fillId="0" borderId="51" xfId="0" applyFont="1" applyBorder="1" applyAlignment="1">
      <alignment horizontal="center" vertical="center" textRotation="255"/>
    </xf>
    <xf numFmtId="0" fontId="25" fillId="0" borderId="53" xfId="0" applyFont="1" applyBorder="1" applyAlignment="1">
      <alignment horizontal="center" vertical="center" textRotation="255"/>
    </xf>
    <xf numFmtId="0" fontId="25" fillId="0" borderId="54" xfId="0" applyFont="1" applyBorder="1" applyAlignment="1">
      <alignment horizontal="center" vertical="center" textRotation="255"/>
    </xf>
    <xf numFmtId="0" fontId="30" fillId="0" borderId="53" xfId="0" applyFont="1" applyBorder="1" applyAlignment="1">
      <alignment horizontal="center" vertical="center" textRotation="255"/>
    </xf>
    <xf numFmtId="0" fontId="30" fillId="0" borderId="54" xfId="0" applyFont="1" applyBorder="1" applyAlignment="1">
      <alignment horizontal="center" vertical="center" textRotation="255"/>
    </xf>
    <xf numFmtId="0" fontId="25" fillId="0" borderId="2" xfId="0" applyFont="1" applyBorder="1" applyAlignment="1">
      <alignment horizontal="center" vertical="center" wrapText="1"/>
    </xf>
    <xf numFmtId="0" fontId="25" fillId="0" borderId="37" xfId="0" applyFont="1" applyBorder="1" applyAlignment="1">
      <alignment horizontal="center" vertical="center" wrapText="1"/>
    </xf>
    <xf numFmtId="0" fontId="30" fillId="0" borderId="50" xfId="0" applyFont="1" applyBorder="1" applyAlignment="1">
      <alignment horizontal="center" vertical="center" textRotation="255"/>
    </xf>
    <xf numFmtId="0" fontId="30" fillId="0" borderId="48" xfId="0" applyFont="1" applyBorder="1" applyAlignment="1">
      <alignment horizontal="center" vertical="center" textRotation="255"/>
    </xf>
    <xf numFmtId="0" fontId="30" fillId="0" borderId="49" xfId="0" applyFont="1" applyBorder="1" applyAlignment="1">
      <alignment horizontal="center" vertical="center" textRotation="255"/>
    </xf>
    <xf numFmtId="0" fontId="2" fillId="0" borderId="1" xfId="0" applyFont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 textRotation="255"/>
    </xf>
    <xf numFmtId="0" fontId="25" fillId="0" borderId="2" xfId="0" applyFont="1" applyBorder="1" applyAlignment="1">
      <alignment horizontal="center" vertical="center"/>
    </xf>
    <xf numFmtId="0" fontId="25" fillId="0" borderId="37" xfId="0" applyFont="1" applyBorder="1" applyAlignment="1">
      <alignment horizontal="center" vertical="center"/>
    </xf>
    <xf numFmtId="0" fontId="30" fillId="0" borderId="2" xfId="0" applyFont="1" applyBorder="1" applyAlignment="1">
      <alignment horizontal="center" vertical="center" textRotation="255" wrapText="1"/>
    </xf>
    <xf numFmtId="0" fontId="30" fillId="0" borderId="43" xfId="0" applyFont="1" applyBorder="1" applyAlignment="1">
      <alignment horizontal="center" vertical="center" textRotation="255" wrapText="1"/>
    </xf>
    <xf numFmtId="0" fontId="30" fillId="0" borderId="37" xfId="0" applyFont="1" applyBorder="1" applyAlignment="1">
      <alignment horizontal="center" vertical="center" textRotation="255" wrapText="1"/>
    </xf>
    <xf numFmtId="0" fontId="30" fillId="0" borderId="43" xfId="0" applyFont="1" applyBorder="1" applyAlignment="1">
      <alignment horizontal="center" vertical="center" textRotation="255"/>
    </xf>
    <xf numFmtId="0" fontId="30" fillId="0" borderId="68" xfId="0" applyFont="1" applyBorder="1" applyAlignment="1">
      <alignment horizontal="center" vertical="center" textRotation="255"/>
    </xf>
    <xf numFmtId="0" fontId="35" fillId="0" borderId="1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textRotation="255" shrinkToFit="1"/>
    </xf>
    <xf numFmtId="0" fontId="2" fillId="0" borderId="2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30" fillId="0" borderId="36" xfId="0" applyFont="1" applyBorder="1" applyAlignment="1">
      <alignment horizontal="center" vertical="center" textRotation="255"/>
    </xf>
    <xf numFmtId="0" fontId="25" fillId="0" borderId="2" xfId="4" applyFont="1" applyBorder="1" applyAlignment="1">
      <alignment horizontal="center" vertical="center"/>
    </xf>
    <xf numFmtId="0" fontId="25" fillId="0" borderId="37" xfId="4" applyFont="1" applyBorder="1" applyAlignment="1">
      <alignment horizontal="center" vertical="center"/>
    </xf>
    <xf numFmtId="0" fontId="25" fillId="0" borderId="43" xfId="4" applyFont="1" applyBorder="1" applyAlignment="1">
      <alignment horizontal="center" vertical="center"/>
    </xf>
    <xf numFmtId="0" fontId="22" fillId="10" borderId="0" xfId="1" applyFont="1" applyFill="1" applyAlignment="1" applyProtection="1">
      <alignment horizontal="center" vertical="center"/>
    </xf>
    <xf numFmtId="0" fontId="26" fillId="4" borderId="64" xfId="5" applyFont="1" applyFill="1" applyBorder="1" applyAlignment="1">
      <alignment horizontal="center" vertical="center"/>
    </xf>
    <xf numFmtId="0" fontId="26" fillId="4" borderId="39" xfId="5" applyFont="1" applyFill="1" applyBorder="1" applyAlignment="1">
      <alignment horizontal="center" vertical="center"/>
    </xf>
    <xf numFmtId="0" fontId="26" fillId="4" borderId="65" xfId="5" applyFont="1" applyFill="1" applyBorder="1" applyAlignment="1">
      <alignment horizontal="center" vertical="center"/>
    </xf>
    <xf numFmtId="0" fontId="26" fillId="4" borderId="53" xfId="5" applyFont="1" applyFill="1" applyBorder="1" applyAlignment="1">
      <alignment horizontal="center" vertical="center"/>
    </xf>
    <xf numFmtId="0" fontId="26" fillId="4" borderId="1" xfId="5" applyFont="1" applyFill="1" applyBorder="1" applyAlignment="1">
      <alignment horizontal="center" vertical="center"/>
    </xf>
    <xf numFmtId="0" fontId="26" fillId="4" borderId="62" xfId="5" applyFont="1" applyFill="1" applyBorder="1" applyAlignment="1">
      <alignment horizontal="center" vertical="center"/>
    </xf>
    <xf numFmtId="0" fontId="32" fillId="0" borderId="53" xfId="0" applyFont="1" applyBorder="1" applyAlignment="1">
      <alignment horizontal="center" vertical="center"/>
    </xf>
    <xf numFmtId="0" fontId="32" fillId="0" borderId="1" xfId="0" applyFont="1" applyBorder="1" applyAlignment="1">
      <alignment horizontal="center" vertical="center"/>
    </xf>
    <xf numFmtId="0" fontId="33" fillId="0" borderId="1" xfId="4" applyFont="1" applyBorder="1" applyAlignment="1">
      <alignment horizontal="center" vertical="center"/>
    </xf>
    <xf numFmtId="0" fontId="33" fillId="0" borderId="62" xfId="4" applyFont="1" applyBorder="1" applyAlignment="1">
      <alignment horizontal="center" vertical="center"/>
    </xf>
    <xf numFmtId="0" fontId="25" fillId="0" borderId="64" xfId="0" applyFont="1" applyBorder="1" applyAlignment="1">
      <alignment horizontal="center" vertical="center" textRotation="255"/>
    </xf>
    <xf numFmtId="0" fontId="25" fillId="0" borderId="2" xfId="0" applyFont="1" applyBorder="1" applyAlignment="1">
      <alignment horizontal="center" vertical="center" textRotation="255"/>
    </xf>
    <xf numFmtId="0" fontId="25" fillId="0" borderId="43" xfId="0" applyFont="1" applyBorder="1" applyAlignment="1">
      <alignment horizontal="center" vertical="center" textRotation="255"/>
    </xf>
    <xf numFmtId="0" fontId="25" fillId="0" borderId="37" xfId="0" applyFont="1" applyBorder="1" applyAlignment="1">
      <alignment horizontal="center" vertical="center" textRotation="255"/>
    </xf>
    <xf numFmtId="0" fontId="25" fillId="0" borderId="10" xfId="0" applyFont="1" applyBorder="1" applyAlignment="1">
      <alignment horizontal="center" vertical="center" textRotation="255"/>
    </xf>
    <xf numFmtId="0" fontId="25" fillId="0" borderId="23" xfId="0" applyFont="1" applyBorder="1" applyAlignment="1">
      <alignment horizontal="center" vertical="center" textRotation="255"/>
    </xf>
    <xf numFmtId="0" fontId="25" fillId="0" borderId="47" xfId="0" applyFont="1" applyBorder="1" applyAlignment="1">
      <alignment horizontal="center" vertical="center" textRotation="255"/>
    </xf>
    <xf numFmtId="0" fontId="35" fillId="0" borderId="52" xfId="0" applyFont="1" applyBorder="1" applyAlignment="1">
      <alignment horizontal="center" vertical="center" wrapText="1"/>
    </xf>
    <xf numFmtId="0" fontId="35" fillId="0" borderId="13" xfId="0" applyFont="1" applyBorder="1" applyAlignment="1">
      <alignment horizontal="center" vertical="center" wrapText="1"/>
    </xf>
    <xf numFmtId="0" fontId="35" fillId="0" borderId="22" xfId="0" applyFont="1" applyBorder="1" applyAlignment="1">
      <alignment horizontal="center" vertical="center" wrapText="1"/>
    </xf>
    <xf numFmtId="0" fontId="25" fillId="0" borderId="45" xfId="0" applyFont="1" applyBorder="1" applyAlignment="1">
      <alignment horizontal="center" vertical="center"/>
    </xf>
    <xf numFmtId="0" fontId="25" fillId="0" borderId="61" xfId="0" applyFont="1" applyBorder="1" applyAlignment="1">
      <alignment horizontal="center" vertical="center"/>
    </xf>
    <xf numFmtId="0" fontId="25" fillId="0" borderId="31" xfId="0" applyFont="1" applyBorder="1" applyAlignment="1">
      <alignment horizontal="center" vertical="center"/>
    </xf>
    <xf numFmtId="0" fontId="25" fillId="0" borderId="25" xfId="0" applyFont="1" applyBorder="1" applyAlignment="1">
      <alignment horizontal="center" vertical="center"/>
    </xf>
    <xf numFmtId="0" fontId="25" fillId="0" borderId="26" xfId="0" applyFont="1" applyBorder="1" applyAlignment="1">
      <alignment horizontal="center" vertical="center"/>
    </xf>
    <xf numFmtId="0" fontId="25" fillId="0" borderId="46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 textRotation="255"/>
    </xf>
    <xf numFmtId="0" fontId="25" fillId="0" borderId="39" xfId="0" applyFont="1" applyBorder="1" applyAlignment="1">
      <alignment horizontal="center" vertical="center" textRotation="255" wrapText="1"/>
    </xf>
    <xf numFmtId="0" fontId="25" fillId="0" borderId="1" xfId="0" applyFont="1" applyBorder="1" applyAlignment="1">
      <alignment horizontal="center" vertical="center" textRotation="255" wrapText="1"/>
    </xf>
    <xf numFmtId="0" fontId="30" fillId="0" borderId="2" xfId="0" applyFont="1" applyBorder="1" applyAlignment="1">
      <alignment horizontal="center" vertical="center" textRotation="255"/>
    </xf>
    <xf numFmtId="0" fontId="25" fillId="0" borderId="67" xfId="0" applyFont="1" applyBorder="1" applyAlignment="1">
      <alignment horizontal="center" vertical="center" textRotation="255" wrapText="1"/>
    </xf>
    <xf numFmtId="0" fontId="25" fillId="0" borderId="43" xfId="0" applyFont="1" applyBorder="1" applyAlignment="1">
      <alignment horizontal="center" vertical="center" textRotation="255" wrapText="1"/>
    </xf>
    <xf numFmtId="0" fontId="25" fillId="0" borderId="37" xfId="0" applyFont="1" applyBorder="1" applyAlignment="1">
      <alignment horizontal="center" vertical="center" textRotation="255" wrapText="1"/>
    </xf>
    <xf numFmtId="0" fontId="30" fillId="0" borderId="37" xfId="0" applyFont="1" applyBorder="1" applyAlignment="1">
      <alignment horizontal="center" vertical="center" textRotation="255"/>
    </xf>
    <xf numFmtId="0" fontId="2" fillId="0" borderId="69" xfId="0" applyFont="1" applyBorder="1" applyAlignment="1">
      <alignment horizontal="center" vertical="center" textRotation="255"/>
    </xf>
    <xf numFmtId="0" fontId="2" fillId="0" borderId="48" xfId="0" applyFont="1" applyBorder="1" applyAlignment="1">
      <alignment horizontal="center" vertical="center" textRotation="255"/>
    </xf>
    <xf numFmtId="0" fontId="2" fillId="0" borderId="51" xfId="0" applyFont="1" applyBorder="1" applyAlignment="1">
      <alignment horizontal="center" vertical="center" textRotation="255"/>
    </xf>
    <xf numFmtId="0" fontId="25" fillId="0" borderId="69" xfId="0" applyFont="1" applyBorder="1" applyAlignment="1">
      <alignment horizontal="center" vertical="center" textRotation="255"/>
    </xf>
    <xf numFmtId="0" fontId="25" fillId="0" borderId="48" xfId="0" applyFont="1" applyBorder="1" applyAlignment="1">
      <alignment horizontal="center" vertical="center" textRotation="255"/>
    </xf>
    <xf numFmtId="0" fontId="25" fillId="0" borderId="49" xfId="0" applyFont="1" applyBorder="1" applyAlignment="1">
      <alignment horizontal="center" vertical="center" textRotation="255"/>
    </xf>
    <xf numFmtId="38" fontId="25" fillId="0" borderId="1" xfId="6" applyFont="1" applyBorder="1" applyAlignment="1">
      <alignment horizontal="center" vertical="center" textRotation="255" shrinkToFit="1"/>
    </xf>
    <xf numFmtId="38" fontId="25" fillId="0" borderId="36" xfId="6" applyFont="1" applyBorder="1" applyAlignment="1">
      <alignment horizontal="center" vertical="center" textRotation="255" shrinkToFit="1"/>
    </xf>
    <xf numFmtId="0" fontId="25" fillId="0" borderId="37" xfId="0" applyFont="1" applyBorder="1" applyAlignment="1">
      <alignment horizontal="center" vertical="center" textRotation="255" shrinkToFit="1"/>
    </xf>
    <xf numFmtId="0" fontId="31" fillId="0" borderId="36" xfId="0" applyFont="1" applyBorder="1" applyAlignment="1">
      <alignment horizontal="center" wrapText="1"/>
    </xf>
    <xf numFmtId="0" fontId="25" fillId="0" borderId="2" xfId="0" applyFont="1" applyBorder="1" applyAlignment="1">
      <alignment horizontal="center" vertical="center" textRotation="255" shrinkToFit="1"/>
    </xf>
    <xf numFmtId="0" fontId="25" fillId="0" borderId="43" xfId="0" applyFont="1" applyBorder="1" applyAlignment="1">
      <alignment horizontal="center" vertical="center" textRotation="255" shrinkToFit="1"/>
    </xf>
    <xf numFmtId="0" fontId="2" fillId="0" borderId="2" xfId="0" applyFont="1" applyBorder="1" applyAlignment="1">
      <alignment horizontal="center" vertical="center" textRotation="255"/>
    </xf>
    <xf numFmtId="0" fontId="2" fillId="0" borderId="43" xfId="0" applyFont="1" applyBorder="1" applyAlignment="1">
      <alignment horizontal="center" vertical="center" textRotation="255"/>
    </xf>
    <xf numFmtId="0" fontId="2" fillId="0" borderId="68" xfId="0" applyFont="1" applyBorder="1" applyAlignment="1">
      <alignment horizontal="center" vertical="center" textRotation="255"/>
    </xf>
  </cellXfs>
  <cellStyles count="8">
    <cellStyle name="ハイパーリンク" xfId="1" builtinId="8"/>
    <cellStyle name="桁区切り" xfId="6" builtinId="6"/>
    <cellStyle name="標準" xfId="0" builtinId="0"/>
    <cellStyle name="標準 2" xfId="2" xr:uid="{00000000-0005-0000-0000-000003000000}"/>
    <cellStyle name="標準 3" xfId="3" xr:uid="{00000000-0005-0000-0000-000004000000}"/>
    <cellStyle name="標準 4" xfId="7" xr:uid="{00000000-0005-0000-0000-000005000000}"/>
    <cellStyle name="標準_Sheet1 2" xfId="4" xr:uid="{00000000-0005-0000-0000-000006000000}"/>
    <cellStyle name="標準_全教科目次" xfId="5" xr:uid="{00000000-0005-0000-0000-000007000000}"/>
  </cellStyles>
  <dxfs count="88"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</dxfs>
  <tableStyles count="0" defaultTableStyle="TableStyleMedium2" defaultPivotStyle="PivotStyleLight16"/>
  <colors>
    <mruColors>
      <color rgb="FF4E10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'2&#26376;&#9312;'!A1"/><Relationship Id="rId13" Type="http://schemas.openxmlformats.org/officeDocument/2006/relationships/hyperlink" Target="#'7&#26376;&#9312;'!A1"/><Relationship Id="rId18" Type="http://schemas.openxmlformats.org/officeDocument/2006/relationships/hyperlink" Target="#'12&#26376;&#9313;'!A1"/><Relationship Id="rId3" Type="http://schemas.openxmlformats.org/officeDocument/2006/relationships/hyperlink" Target="#&#35211;&#26412;&#9314;!A1"/><Relationship Id="rId21" Type="http://schemas.openxmlformats.org/officeDocument/2006/relationships/hyperlink" Target="#'1&#26376;&#9313;'!A1"/><Relationship Id="rId7" Type="http://schemas.openxmlformats.org/officeDocument/2006/relationships/hyperlink" Target="#'1&#26376;&#9312;'!A1"/><Relationship Id="rId12" Type="http://schemas.openxmlformats.org/officeDocument/2006/relationships/hyperlink" Target="#'6&#26376;&#9312;'!A1"/><Relationship Id="rId17" Type="http://schemas.openxmlformats.org/officeDocument/2006/relationships/hyperlink" Target="#'11&#26376;&#9313;'!A1"/><Relationship Id="rId2" Type="http://schemas.openxmlformats.org/officeDocument/2006/relationships/hyperlink" Target="#&#35211;&#26412;&#9313;!A1"/><Relationship Id="rId16" Type="http://schemas.openxmlformats.org/officeDocument/2006/relationships/hyperlink" Target="#'10&#26376;&#9313;'!A1"/><Relationship Id="rId20" Type="http://schemas.openxmlformats.org/officeDocument/2006/relationships/hyperlink" Target="#'3&#26376;&#9313;'!A1"/><Relationship Id="rId1" Type="http://schemas.openxmlformats.org/officeDocument/2006/relationships/hyperlink" Target="#&#35211;&#26412;&#9312;!A1"/><Relationship Id="rId6" Type="http://schemas.openxmlformats.org/officeDocument/2006/relationships/hyperlink" Target="#'12&#26376;&#9312;'!A1"/><Relationship Id="rId11" Type="http://schemas.openxmlformats.org/officeDocument/2006/relationships/hyperlink" Target="#'5&#26376;&#9312;'!A1"/><Relationship Id="rId5" Type="http://schemas.openxmlformats.org/officeDocument/2006/relationships/hyperlink" Target="#'11&#26376;&#9312;'!A1"/><Relationship Id="rId15" Type="http://schemas.openxmlformats.org/officeDocument/2006/relationships/hyperlink" Target="#'9&#26376;&#9312;'!A1"/><Relationship Id="rId23" Type="http://schemas.openxmlformats.org/officeDocument/2006/relationships/hyperlink" Target="#&#35211;&#26412;&#9315;!A1"/><Relationship Id="rId10" Type="http://schemas.openxmlformats.org/officeDocument/2006/relationships/hyperlink" Target="#'4&#26376;&#9312;'!A1"/><Relationship Id="rId19" Type="http://schemas.openxmlformats.org/officeDocument/2006/relationships/hyperlink" Target="#'2&#26376;&#9313;'!A1"/><Relationship Id="rId4" Type="http://schemas.openxmlformats.org/officeDocument/2006/relationships/hyperlink" Target="#'10&#26376;&#9312;'!A1"/><Relationship Id="rId9" Type="http://schemas.openxmlformats.org/officeDocument/2006/relationships/hyperlink" Target="#'3&#26376;&#9312;'!A1"/><Relationship Id="rId14" Type="http://schemas.openxmlformats.org/officeDocument/2006/relationships/hyperlink" Target="#'8&#26376;&#9312;'!A1"/><Relationship Id="rId22" Type="http://schemas.openxmlformats.org/officeDocument/2006/relationships/hyperlink" Target="#&#30446;&#27425;!A1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hyperlink" Target="#&#12399;&#12376;&#12417;&#12395;!A1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hyperlink" Target="#&#12399;&#12376;&#12417;&#12395;!A1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hyperlink" Target="#&#12399;&#12376;&#12417;&#12395;!A1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hyperlink" Target="#&#12399;&#12376;&#12417;&#12395;!A1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hyperlink" Target="#&#12399;&#12376;&#12417;&#12395;!A1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hyperlink" Target="#&#12399;&#12376;&#12417;&#12395;!A1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hyperlink" Target="#&#12399;&#12376;&#12417;&#12395;!A1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hyperlink" Target="#&#12399;&#12376;&#12417;&#12395;!A1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hyperlink" Target="#&#12399;&#12376;&#12417;&#12395;!A1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hyperlink" Target="#&#12399;&#12376;&#12417;&#12395;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&#35211;&#26412;&#9314;!A1"/><Relationship Id="rId2" Type="http://schemas.openxmlformats.org/officeDocument/2006/relationships/hyperlink" Target="#&#35211;&#26412;&#9313;!A1"/><Relationship Id="rId1" Type="http://schemas.openxmlformats.org/officeDocument/2006/relationships/hyperlink" Target="#&#12399;&#12376;&#12417;&#12395;!A1"/><Relationship Id="rId4" Type="http://schemas.openxmlformats.org/officeDocument/2006/relationships/hyperlink" Target="#&#35211;&#26412;&#9315;!A1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hyperlink" Target="#&#12399;&#12376;&#12417;&#12395;!A1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hyperlink" Target="#&#12399;&#12376;&#12417;&#12395;!A1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hyperlink" Target="#&#12399;&#12376;&#12417;&#12395;!A1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hyperlink" Target="#&#12399;&#12376;&#12417;&#12395;!A1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hyperlink" Target="#&#12399;&#12376;&#12417;&#12395;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&#12399;&#12376;&#12417;&#12395;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&#12399;&#12376;&#12417;&#12395;!A1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hyperlink" Target="#&#30446;&#27425;!A1"/><Relationship Id="rId1" Type="http://schemas.openxmlformats.org/officeDocument/2006/relationships/hyperlink" Target="#&#12399;&#12376;&#12417;&#12395;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&#12399;&#12376;&#12417;&#12395;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&#12399;&#12376;&#12417;&#12395;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&#12399;&#12376;&#12417;&#12395;!A1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#&#12399;&#12376;&#12417;&#12395;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190500</xdr:colOff>
      <xdr:row>8</xdr:row>
      <xdr:rowOff>46090</xdr:rowOff>
    </xdr:from>
    <xdr:to>
      <xdr:col>11</xdr:col>
      <xdr:colOff>114300</xdr:colOff>
      <xdr:row>14</xdr:row>
      <xdr:rowOff>68580</xdr:rowOff>
    </xdr:to>
    <xdr:sp macro="" textlink="">
      <xdr:nvSpPr>
        <xdr:cNvPr id="2" name="四角形: 角を丸くする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DACE0CC-7B8C-4E4B-BEC1-63ECBADCE871}"/>
            </a:ext>
          </a:extLst>
        </xdr:cNvPr>
        <xdr:cNvSpPr/>
      </xdr:nvSpPr>
      <xdr:spPr>
        <a:xfrm>
          <a:off x="1619250" y="1912990"/>
          <a:ext cx="1638300" cy="1222640"/>
        </a:xfrm>
        <a:prstGeom prst="roundRect">
          <a:avLst/>
        </a:prstGeom>
        <a:solidFill>
          <a:srgbClr val="61FF61"/>
        </a:solidFill>
        <a:ln w="19050"/>
        <a:effectLst>
          <a:innerShdw blurRad="63500" dist="50800" dir="2700000">
            <a:prstClr val="black">
              <a:alpha val="50000"/>
            </a:prstClr>
          </a:innerShdw>
        </a:effectLst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ja-JP" altLang="en-US" sz="1600" b="1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見本①</a:t>
          </a:r>
          <a:endParaRPr kumimoji="1" lang="en-US" altLang="ja-JP" sz="1600" b="1">
            <a:solidFill>
              <a:schemeClr val="tx1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ctr"/>
          <a:r>
            <a:rPr kumimoji="1" lang="ja-JP" altLang="en-US" sz="1100" b="1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基本：</a:t>
          </a:r>
          <a:endParaRPr kumimoji="1" lang="en-US" altLang="ja-JP" sz="1100" b="1">
            <a:solidFill>
              <a:schemeClr val="tx1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ctr"/>
          <a:r>
            <a:rPr kumimoji="1" lang="ja-JP" altLang="en-US" sz="1100" b="1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予定入力方法</a:t>
          </a:r>
        </a:p>
      </xdr:txBody>
    </xdr:sp>
    <xdr:clientData/>
  </xdr:twoCellAnchor>
  <xdr:twoCellAnchor>
    <xdr:from>
      <xdr:col>11</xdr:col>
      <xdr:colOff>227447</xdr:colOff>
      <xdr:row>8</xdr:row>
      <xdr:rowOff>46090</xdr:rowOff>
    </xdr:from>
    <xdr:to>
      <xdr:col>17</xdr:col>
      <xdr:colOff>209550</xdr:colOff>
      <xdr:row>14</xdr:row>
      <xdr:rowOff>68580</xdr:rowOff>
    </xdr:to>
    <xdr:sp macro="" textlink="">
      <xdr:nvSpPr>
        <xdr:cNvPr id="3" name="四角形: 角を丸くする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02BF68C-1E7C-43B1-B57B-A0B410A7B7C1}"/>
            </a:ext>
          </a:extLst>
        </xdr:cNvPr>
        <xdr:cNvSpPr/>
      </xdr:nvSpPr>
      <xdr:spPr>
        <a:xfrm>
          <a:off x="3370697" y="1912990"/>
          <a:ext cx="1696603" cy="1222640"/>
        </a:xfrm>
        <a:prstGeom prst="roundRect">
          <a:avLst/>
        </a:prstGeom>
        <a:solidFill>
          <a:srgbClr val="61FF61"/>
        </a:solidFill>
        <a:ln w="19050"/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ja-JP" altLang="en-US" sz="1600" b="1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見本②</a:t>
          </a:r>
          <a:endParaRPr kumimoji="1" lang="en-US" altLang="ja-JP" sz="1600" b="1">
            <a:solidFill>
              <a:schemeClr val="tx1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ctr"/>
          <a:r>
            <a:rPr kumimoji="1" lang="ja-JP" altLang="en-US" sz="1100" b="1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基本：とちゅうの単元</a:t>
          </a:r>
          <a:endParaRPr kumimoji="1" lang="en-US" altLang="ja-JP" sz="1100" b="1">
            <a:solidFill>
              <a:schemeClr val="tx1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ctr"/>
          <a:r>
            <a:rPr kumimoji="1" lang="ja-JP" altLang="en-US" sz="1100" b="1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から始める方法</a:t>
          </a:r>
        </a:p>
      </xdr:txBody>
    </xdr:sp>
    <xdr:clientData/>
  </xdr:twoCellAnchor>
  <xdr:twoCellAnchor>
    <xdr:from>
      <xdr:col>18</xdr:col>
      <xdr:colOff>57150</xdr:colOff>
      <xdr:row>8</xdr:row>
      <xdr:rowOff>45841</xdr:rowOff>
    </xdr:from>
    <xdr:to>
      <xdr:col>23</xdr:col>
      <xdr:colOff>247649</xdr:colOff>
      <xdr:row>14</xdr:row>
      <xdr:rowOff>68802</xdr:rowOff>
    </xdr:to>
    <xdr:sp macro="" textlink="">
      <xdr:nvSpPr>
        <xdr:cNvPr id="4" name="四角形: 角を丸くする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49E48ACD-51D8-499A-B2BD-7C75A10A9F46}"/>
            </a:ext>
          </a:extLst>
        </xdr:cNvPr>
        <xdr:cNvSpPr/>
      </xdr:nvSpPr>
      <xdr:spPr>
        <a:xfrm>
          <a:off x="5200650" y="1912741"/>
          <a:ext cx="1619249" cy="1223111"/>
        </a:xfrm>
        <a:prstGeom prst="roundRect">
          <a:avLst/>
        </a:prstGeom>
        <a:solidFill>
          <a:srgbClr val="61FF61"/>
        </a:solidFill>
        <a:ln w="19050"/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ja-JP" altLang="en-US" sz="1600" b="1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見本③</a:t>
          </a:r>
          <a:endParaRPr kumimoji="1" lang="en-US" altLang="ja-JP" sz="1600" b="1">
            <a:solidFill>
              <a:schemeClr val="tx1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ctr"/>
          <a:r>
            <a:rPr kumimoji="1" lang="ja-JP" altLang="en-US" sz="1100" b="1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応用：教科の</a:t>
          </a:r>
          <a:endParaRPr kumimoji="1" lang="en-US" altLang="ja-JP" sz="1100" b="1">
            <a:solidFill>
              <a:schemeClr val="tx1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ctr"/>
          <a:r>
            <a:rPr kumimoji="1" lang="ja-JP" altLang="en-US" sz="1100" b="1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学習順の変更方法</a:t>
          </a:r>
        </a:p>
      </xdr:txBody>
    </xdr:sp>
    <xdr:clientData/>
  </xdr:twoCellAnchor>
  <xdr:twoCellAnchor>
    <xdr:from>
      <xdr:col>6</xdr:col>
      <xdr:colOff>182880</xdr:colOff>
      <xdr:row>20</xdr:row>
      <xdr:rowOff>41910</xdr:rowOff>
    </xdr:from>
    <xdr:to>
      <xdr:col>9</xdr:col>
      <xdr:colOff>152400</xdr:colOff>
      <xdr:row>22</xdr:row>
      <xdr:rowOff>64770</xdr:rowOff>
    </xdr:to>
    <xdr:sp macro="" textlink="">
      <xdr:nvSpPr>
        <xdr:cNvPr id="5" name="四角形: 角を丸くする 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E861E8A-B6B9-4877-825A-C8B0FDE384BE}"/>
            </a:ext>
          </a:extLst>
        </xdr:cNvPr>
        <xdr:cNvSpPr/>
      </xdr:nvSpPr>
      <xdr:spPr>
        <a:xfrm>
          <a:off x="1897380" y="4251960"/>
          <a:ext cx="826770" cy="422910"/>
        </a:xfrm>
        <a:prstGeom prst="roundRect">
          <a:avLst/>
        </a:prstGeom>
        <a:solidFill>
          <a:srgbClr val="61FF61"/>
        </a:solidFill>
        <a:ln w="19050"/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en-US" altLang="ja-JP" sz="1100" b="1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10</a:t>
          </a:r>
          <a:r>
            <a:rPr kumimoji="1" lang="ja-JP" altLang="en-US" sz="1100" b="1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月</a:t>
          </a:r>
        </a:p>
      </xdr:txBody>
    </xdr:sp>
    <xdr:clientData/>
  </xdr:twoCellAnchor>
  <xdr:twoCellAnchor>
    <xdr:from>
      <xdr:col>10</xdr:col>
      <xdr:colOff>182880</xdr:colOff>
      <xdr:row>20</xdr:row>
      <xdr:rowOff>41910</xdr:rowOff>
    </xdr:from>
    <xdr:to>
      <xdr:col>13</xdr:col>
      <xdr:colOff>152400</xdr:colOff>
      <xdr:row>22</xdr:row>
      <xdr:rowOff>64770</xdr:rowOff>
    </xdr:to>
    <xdr:sp macro="" textlink="">
      <xdr:nvSpPr>
        <xdr:cNvPr id="6" name="四角形: 角を丸くする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F4AF354-A54D-4DC6-8746-1DEE9C70A01A}"/>
            </a:ext>
          </a:extLst>
        </xdr:cNvPr>
        <xdr:cNvSpPr/>
      </xdr:nvSpPr>
      <xdr:spPr>
        <a:xfrm>
          <a:off x="3040380" y="4251960"/>
          <a:ext cx="826770" cy="422910"/>
        </a:xfrm>
        <a:prstGeom prst="roundRect">
          <a:avLst/>
        </a:prstGeom>
        <a:solidFill>
          <a:srgbClr val="61FF61"/>
        </a:solidFill>
        <a:ln w="19050"/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en-US" altLang="ja-JP" sz="1100" b="1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11</a:t>
          </a:r>
          <a:r>
            <a:rPr kumimoji="1" lang="ja-JP" altLang="en-US" sz="1100" b="1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月</a:t>
          </a:r>
        </a:p>
      </xdr:txBody>
    </xdr:sp>
    <xdr:clientData/>
  </xdr:twoCellAnchor>
  <xdr:twoCellAnchor>
    <xdr:from>
      <xdr:col>14</xdr:col>
      <xdr:colOff>182880</xdr:colOff>
      <xdr:row>20</xdr:row>
      <xdr:rowOff>41910</xdr:rowOff>
    </xdr:from>
    <xdr:to>
      <xdr:col>17</xdr:col>
      <xdr:colOff>152400</xdr:colOff>
      <xdr:row>22</xdr:row>
      <xdr:rowOff>64770</xdr:rowOff>
    </xdr:to>
    <xdr:sp macro="" textlink="">
      <xdr:nvSpPr>
        <xdr:cNvPr id="7" name="四角形: 角を丸くする 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E4B37A8-4924-40EA-86F2-4CADE914968B}"/>
            </a:ext>
          </a:extLst>
        </xdr:cNvPr>
        <xdr:cNvSpPr/>
      </xdr:nvSpPr>
      <xdr:spPr>
        <a:xfrm>
          <a:off x="4183380" y="4251960"/>
          <a:ext cx="826770" cy="422910"/>
        </a:xfrm>
        <a:prstGeom prst="roundRect">
          <a:avLst/>
        </a:prstGeom>
        <a:solidFill>
          <a:srgbClr val="61FF61"/>
        </a:solidFill>
        <a:ln w="19050"/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en-US" altLang="ja-JP" sz="1100" b="1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12</a:t>
          </a:r>
          <a:r>
            <a:rPr kumimoji="1" lang="ja-JP" altLang="en-US" sz="1100" b="1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月</a:t>
          </a:r>
        </a:p>
      </xdr:txBody>
    </xdr:sp>
    <xdr:clientData/>
  </xdr:twoCellAnchor>
  <xdr:twoCellAnchor>
    <xdr:from>
      <xdr:col>6</xdr:col>
      <xdr:colOff>182880</xdr:colOff>
      <xdr:row>24</xdr:row>
      <xdr:rowOff>45720</xdr:rowOff>
    </xdr:from>
    <xdr:to>
      <xdr:col>9</xdr:col>
      <xdr:colOff>152400</xdr:colOff>
      <xdr:row>26</xdr:row>
      <xdr:rowOff>68580</xdr:rowOff>
    </xdr:to>
    <xdr:sp macro="" textlink="">
      <xdr:nvSpPr>
        <xdr:cNvPr id="8" name="四角形: 角を丸くする 7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A2B6D68B-6A86-4BA5-9208-B7B2DAEECCED}"/>
            </a:ext>
          </a:extLst>
        </xdr:cNvPr>
        <xdr:cNvSpPr/>
      </xdr:nvSpPr>
      <xdr:spPr>
        <a:xfrm>
          <a:off x="1897380" y="5055870"/>
          <a:ext cx="826770" cy="422910"/>
        </a:xfrm>
        <a:prstGeom prst="roundRect">
          <a:avLst/>
        </a:prstGeom>
        <a:solidFill>
          <a:srgbClr val="61FF61"/>
        </a:solidFill>
        <a:ln w="19050"/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en-US" altLang="ja-JP" sz="1100" b="1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1</a:t>
          </a:r>
          <a:r>
            <a:rPr kumimoji="1" lang="ja-JP" altLang="en-US" sz="1100" b="1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月</a:t>
          </a:r>
        </a:p>
      </xdr:txBody>
    </xdr:sp>
    <xdr:clientData/>
  </xdr:twoCellAnchor>
  <xdr:twoCellAnchor>
    <xdr:from>
      <xdr:col>10</xdr:col>
      <xdr:colOff>182880</xdr:colOff>
      <xdr:row>24</xdr:row>
      <xdr:rowOff>45720</xdr:rowOff>
    </xdr:from>
    <xdr:to>
      <xdr:col>13</xdr:col>
      <xdr:colOff>152400</xdr:colOff>
      <xdr:row>26</xdr:row>
      <xdr:rowOff>68580</xdr:rowOff>
    </xdr:to>
    <xdr:sp macro="" textlink="">
      <xdr:nvSpPr>
        <xdr:cNvPr id="9" name="四角形: 角を丸くする 8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C537F768-D3B7-44E2-9405-3980FEFEE44B}"/>
            </a:ext>
          </a:extLst>
        </xdr:cNvPr>
        <xdr:cNvSpPr/>
      </xdr:nvSpPr>
      <xdr:spPr>
        <a:xfrm>
          <a:off x="3040380" y="5055870"/>
          <a:ext cx="826770" cy="422910"/>
        </a:xfrm>
        <a:prstGeom prst="roundRect">
          <a:avLst/>
        </a:prstGeom>
        <a:solidFill>
          <a:srgbClr val="61FF61"/>
        </a:solidFill>
        <a:ln w="19050"/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en-US" altLang="ja-JP" sz="1100" b="1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2</a:t>
          </a:r>
          <a:r>
            <a:rPr kumimoji="1" lang="ja-JP" altLang="en-US" sz="1100" b="1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月</a:t>
          </a:r>
        </a:p>
      </xdr:txBody>
    </xdr:sp>
    <xdr:clientData/>
  </xdr:twoCellAnchor>
  <xdr:twoCellAnchor>
    <xdr:from>
      <xdr:col>14</xdr:col>
      <xdr:colOff>182880</xdr:colOff>
      <xdr:row>24</xdr:row>
      <xdr:rowOff>45720</xdr:rowOff>
    </xdr:from>
    <xdr:to>
      <xdr:col>17</xdr:col>
      <xdr:colOff>152400</xdr:colOff>
      <xdr:row>26</xdr:row>
      <xdr:rowOff>68580</xdr:rowOff>
    </xdr:to>
    <xdr:sp macro="" textlink="">
      <xdr:nvSpPr>
        <xdr:cNvPr id="10" name="四角形: 角を丸くする 9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D63AA006-5834-4281-B109-9761DA3929C8}"/>
            </a:ext>
          </a:extLst>
        </xdr:cNvPr>
        <xdr:cNvSpPr/>
      </xdr:nvSpPr>
      <xdr:spPr>
        <a:xfrm>
          <a:off x="4183380" y="5055870"/>
          <a:ext cx="826770" cy="422910"/>
        </a:xfrm>
        <a:prstGeom prst="roundRect">
          <a:avLst/>
        </a:prstGeom>
        <a:solidFill>
          <a:srgbClr val="61FF61"/>
        </a:solidFill>
        <a:ln w="19050"/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en-US" altLang="ja-JP" sz="1100" b="1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3</a:t>
          </a:r>
          <a:r>
            <a:rPr kumimoji="1" lang="ja-JP" altLang="en-US" sz="1100" b="1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月</a:t>
          </a:r>
        </a:p>
      </xdr:txBody>
    </xdr:sp>
    <xdr:clientData/>
  </xdr:twoCellAnchor>
  <xdr:twoCellAnchor>
    <xdr:from>
      <xdr:col>18</xdr:col>
      <xdr:colOff>182880</xdr:colOff>
      <xdr:row>24</xdr:row>
      <xdr:rowOff>45720</xdr:rowOff>
    </xdr:from>
    <xdr:to>
      <xdr:col>21</xdr:col>
      <xdr:colOff>152400</xdr:colOff>
      <xdr:row>26</xdr:row>
      <xdr:rowOff>68580</xdr:rowOff>
    </xdr:to>
    <xdr:sp macro="" textlink="">
      <xdr:nvSpPr>
        <xdr:cNvPr id="11" name="四角形: 角を丸くする 10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3B42A6E1-01E9-4989-A383-23418783E78B}"/>
            </a:ext>
          </a:extLst>
        </xdr:cNvPr>
        <xdr:cNvSpPr/>
      </xdr:nvSpPr>
      <xdr:spPr>
        <a:xfrm>
          <a:off x="5326380" y="5055870"/>
          <a:ext cx="826770" cy="422910"/>
        </a:xfrm>
        <a:prstGeom prst="roundRect">
          <a:avLst/>
        </a:prstGeom>
        <a:solidFill>
          <a:srgbClr val="61FF61"/>
        </a:solidFill>
        <a:ln w="19050"/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en-US" altLang="ja-JP" sz="1100" b="1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4</a:t>
          </a:r>
          <a:r>
            <a:rPr kumimoji="1" lang="ja-JP" altLang="en-US" sz="1100" b="1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月</a:t>
          </a:r>
        </a:p>
      </xdr:txBody>
    </xdr:sp>
    <xdr:clientData/>
  </xdr:twoCellAnchor>
  <xdr:twoCellAnchor>
    <xdr:from>
      <xdr:col>22</xdr:col>
      <xdr:colOff>182880</xdr:colOff>
      <xdr:row>24</xdr:row>
      <xdr:rowOff>45720</xdr:rowOff>
    </xdr:from>
    <xdr:to>
      <xdr:col>25</xdr:col>
      <xdr:colOff>152400</xdr:colOff>
      <xdr:row>26</xdr:row>
      <xdr:rowOff>68580</xdr:rowOff>
    </xdr:to>
    <xdr:sp macro="" textlink="">
      <xdr:nvSpPr>
        <xdr:cNvPr id="12" name="四角形: 角を丸くする 11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D8B0EF16-591A-4DA5-9815-92FE9ACB3042}"/>
            </a:ext>
          </a:extLst>
        </xdr:cNvPr>
        <xdr:cNvSpPr/>
      </xdr:nvSpPr>
      <xdr:spPr>
        <a:xfrm>
          <a:off x="6469380" y="5055870"/>
          <a:ext cx="826770" cy="422910"/>
        </a:xfrm>
        <a:prstGeom prst="roundRect">
          <a:avLst/>
        </a:prstGeom>
        <a:solidFill>
          <a:srgbClr val="61FF61"/>
        </a:solidFill>
        <a:ln w="19050"/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en-US" altLang="ja-JP" sz="1100" b="1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5</a:t>
          </a:r>
          <a:r>
            <a:rPr kumimoji="1" lang="ja-JP" altLang="en-US" sz="1100" b="1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月</a:t>
          </a:r>
        </a:p>
      </xdr:txBody>
    </xdr:sp>
    <xdr:clientData/>
  </xdr:twoCellAnchor>
  <xdr:twoCellAnchor>
    <xdr:from>
      <xdr:col>26</xdr:col>
      <xdr:colOff>182880</xdr:colOff>
      <xdr:row>24</xdr:row>
      <xdr:rowOff>45720</xdr:rowOff>
    </xdr:from>
    <xdr:to>
      <xdr:col>29</xdr:col>
      <xdr:colOff>152400</xdr:colOff>
      <xdr:row>26</xdr:row>
      <xdr:rowOff>68580</xdr:rowOff>
    </xdr:to>
    <xdr:sp macro="" textlink="">
      <xdr:nvSpPr>
        <xdr:cNvPr id="13" name="四角形: 角を丸くする 12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18CFE51D-69B1-4AF0-A437-92D9FB4599F9}"/>
            </a:ext>
          </a:extLst>
        </xdr:cNvPr>
        <xdr:cNvSpPr/>
      </xdr:nvSpPr>
      <xdr:spPr>
        <a:xfrm>
          <a:off x="7612380" y="5055870"/>
          <a:ext cx="826770" cy="422910"/>
        </a:xfrm>
        <a:prstGeom prst="roundRect">
          <a:avLst/>
        </a:prstGeom>
        <a:solidFill>
          <a:srgbClr val="61FF61"/>
        </a:solidFill>
        <a:ln w="19050"/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en-US" altLang="ja-JP" sz="1100" b="1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6</a:t>
          </a:r>
          <a:r>
            <a:rPr kumimoji="1" lang="ja-JP" altLang="en-US" sz="1100" b="1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月</a:t>
          </a:r>
        </a:p>
      </xdr:txBody>
    </xdr:sp>
    <xdr:clientData/>
  </xdr:twoCellAnchor>
  <xdr:twoCellAnchor>
    <xdr:from>
      <xdr:col>6</xdr:col>
      <xdr:colOff>182880</xdr:colOff>
      <xdr:row>27</xdr:row>
      <xdr:rowOff>106680</xdr:rowOff>
    </xdr:from>
    <xdr:to>
      <xdr:col>9</xdr:col>
      <xdr:colOff>152400</xdr:colOff>
      <xdr:row>29</xdr:row>
      <xdr:rowOff>129540</xdr:rowOff>
    </xdr:to>
    <xdr:sp macro="" textlink="">
      <xdr:nvSpPr>
        <xdr:cNvPr id="14" name="四角形: 角を丸くする 13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AFF09794-D367-43B6-85DB-86D2E97BD0DC}"/>
            </a:ext>
          </a:extLst>
        </xdr:cNvPr>
        <xdr:cNvSpPr/>
      </xdr:nvSpPr>
      <xdr:spPr>
        <a:xfrm>
          <a:off x="1897380" y="5716905"/>
          <a:ext cx="826770" cy="422910"/>
        </a:xfrm>
        <a:prstGeom prst="roundRect">
          <a:avLst/>
        </a:prstGeom>
        <a:solidFill>
          <a:srgbClr val="61FF61"/>
        </a:solidFill>
        <a:ln w="19050"/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en-US" altLang="ja-JP" sz="1100" b="1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7</a:t>
          </a:r>
          <a:r>
            <a:rPr kumimoji="1" lang="ja-JP" altLang="en-US" sz="1100" b="1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月</a:t>
          </a:r>
        </a:p>
      </xdr:txBody>
    </xdr:sp>
    <xdr:clientData/>
  </xdr:twoCellAnchor>
  <xdr:twoCellAnchor>
    <xdr:from>
      <xdr:col>10</xdr:col>
      <xdr:colOff>182880</xdr:colOff>
      <xdr:row>27</xdr:row>
      <xdr:rowOff>106680</xdr:rowOff>
    </xdr:from>
    <xdr:to>
      <xdr:col>13</xdr:col>
      <xdr:colOff>152400</xdr:colOff>
      <xdr:row>29</xdr:row>
      <xdr:rowOff>129540</xdr:rowOff>
    </xdr:to>
    <xdr:sp macro="" textlink="">
      <xdr:nvSpPr>
        <xdr:cNvPr id="15" name="四角形: 角を丸くする 14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2492FB9E-5DD6-4DC8-A2E8-BD27A027A284}"/>
            </a:ext>
          </a:extLst>
        </xdr:cNvPr>
        <xdr:cNvSpPr/>
      </xdr:nvSpPr>
      <xdr:spPr>
        <a:xfrm>
          <a:off x="3040380" y="5716905"/>
          <a:ext cx="826770" cy="422910"/>
        </a:xfrm>
        <a:prstGeom prst="roundRect">
          <a:avLst/>
        </a:prstGeom>
        <a:solidFill>
          <a:srgbClr val="61FF61"/>
        </a:solidFill>
        <a:ln w="19050"/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en-US" altLang="ja-JP" sz="1100" b="1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8</a:t>
          </a:r>
          <a:r>
            <a:rPr kumimoji="1" lang="ja-JP" altLang="en-US" sz="1100" b="1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月</a:t>
          </a:r>
        </a:p>
      </xdr:txBody>
    </xdr:sp>
    <xdr:clientData/>
  </xdr:twoCellAnchor>
  <xdr:twoCellAnchor>
    <xdr:from>
      <xdr:col>14</xdr:col>
      <xdr:colOff>182880</xdr:colOff>
      <xdr:row>27</xdr:row>
      <xdr:rowOff>106680</xdr:rowOff>
    </xdr:from>
    <xdr:to>
      <xdr:col>17</xdr:col>
      <xdr:colOff>152400</xdr:colOff>
      <xdr:row>29</xdr:row>
      <xdr:rowOff>129540</xdr:rowOff>
    </xdr:to>
    <xdr:sp macro="" textlink="">
      <xdr:nvSpPr>
        <xdr:cNvPr id="16" name="四角形: 角を丸くする 15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0CA20658-12E5-4BE5-808B-81BDE607A1DB}"/>
            </a:ext>
          </a:extLst>
        </xdr:cNvPr>
        <xdr:cNvSpPr/>
      </xdr:nvSpPr>
      <xdr:spPr>
        <a:xfrm>
          <a:off x="4183380" y="5716905"/>
          <a:ext cx="826770" cy="422910"/>
        </a:xfrm>
        <a:prstGeom prst="roundRect">
          <a:avLst/>
        </a:prstGeom>
        <a:solidFill>
          <a:srgbClr val="61FF61"/>
        </a:solidFill>
        <a:ln w="19050"/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en-US" altLang="ja-JP" sz="1100" b="1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9</a:t>
          </a:r>
          <a:r>
            <a:rPr kumimoji="1" lang="ja-JP" altLang="en-US" sz="1100" b="1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月</a:t>
          </a:r>
        </a:p>
      </xdr:txBody>
    </xdr:sp>
    <xdr:clientData/>
  </xdr:twoCellAnchor>
  <xdr:twoCellAnchor>
    <xdr:from>
      <xdr:col>18</xdr:col>
      <xdr:colOff>182880</xdr:colOff>
      <xdr:row>27</xdr:row>
      <xdr:rowOff>106680</xdr:rowOff>
    </xdr:from>
    <xdr:to>
      <xdr:col>21</xdr:col>
      <xdr:colOff>152400</xdr:colOff>
      <xdr:row>29</xdr:row>
      <xdr:rowOff>129540</xdr:rowOff>
    </xdr:to>
    <xdr:sp macro="" textlink="">
      <xdr:nvSpPr>
        <xdr:cNvPr id="17" name="四角形: 角を丸くする 16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C1A0FB8C-74D1-44FA-8B72-66A3C444477B}"/>
            </a:ext>
          </a:extLst>
        </xdr:cNvPr>
        <xdr:cNvSpPr/>
      </xdr:nvSpPr>
      <xdr:spPr>
        <a:xfrm>
          <a:off x="5326380" y="5716905"/>
          <a:ext cx="826770" cy="422910"/>
        </a:xfrm>
        <a:prstGeom prst="roundRect">
          <a:avLst/>
        </a:prstGeom>
        <a:solidFill>
          <a:srgbClr val="61FF61"/>
        </a:solidFill>
        <a:ln w="19050"/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en-US" altLang="ja-JP" sz="1100" b="1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10</a:t>
          </a:r>
          <a:r>
            <a:rPr kumimoji="1" lang="ja-JP" altLang="en-US" sz="1100" b="1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月</a:t>
          </a:r>
        </a:p>
      </xdr:txBody>
    </xdr:sp>
    <xdr:clientData/>
  </xdr:twoCellAnchor>
  <xdr:twoCellAnchor>
    <xdr:from>
      <xdr:col>22</xdr:col>
      <xdr:colOff>182880</xdr:colOff>
      <xdr:row>27</xdr:row>
      <xdr:rowOff>106680</xdr:rowOff>
    </xdr:from>
    <xdr:to>
      <xdr:col>25</xdr:col>
      <xdr:colOff>152400</xdr:colOff>
      <xdr:row>29</xdr:row>
      <xdr:rowOff>129540</xdr:rowOff>
    </xdr:to>
    <xdr:sp macro="" textlink="">
      <xdr:nvSpPr>
        <xdr:cNvPr id="18" name="四角形: 角を丸くする 17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331A4548-A956-45B5-BB32-3399A8F85FAF}"/>
            </a:ext>
          </a:extLst>
        </xdr:cNvPr>
        <xdr:cNvSpPr/>
      </xdr:nvSpPr>
      <xdr:spPr>
        <a:xfrm>
          <a:off x="6469380" y="5716905"/>
          <a:ext cx="826770" cy="422910"/>
        </a:xfrm>
        <a:prstGeom prst="roundRect">
          <a:avLst/>
        </a:prstGeom>
        <a:solidFill>
          <a:srgbClr val="61FF61"/>
        </a:solidFill>
        <a:ln w="19050"/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en-US" altLang="ja-JP" sz="1100" b="1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11</a:t>
          </a:r>
          <a:r>
            <a:rPr kumimoji="1" lang="ja-JP" altLang="en-US" sz="1100" b="1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月</a:t>
          </a:r>
        </a:p>
      </xdr:txBody>
    </xdr:sp>
    <xdr:clientData/>
  </xdr:twoCellAnchor>
  <xdr:twoCellAnchor>
    <xdr:from>
      <xdr:col>26</xdr:col>
      <xdr:colOff>182880</xdr:colOff>
      <xdr:row>27</xdr:row>
      <xdr:rowOff>106680</xdr:rowOff>
    </xdr:from>
    <xdr:to>
      <xdr:col>29</xdr:col>
      <xdr:colOff>152400</xdr:colOff>
      <xdr:row>29</xdr:row>
      <xdr:rowOff>129540</xdr:rowOff>
    </xdr:to>
    <xdr:sp macro="" textlink="">
      <xdr:nvSpPr>
        <xdr:cNvPr id="19" name="四角形: 角を丸くする 18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EBCE4459-076A-4A00-948A-CAC5BC06FAE5}"/>
            </a:ext>
          </a:extLst>
        </xdr:cNvPr>
        <xdr:cNvSpPr/>
      </xdr:nvSpPr>
      <xdr:spPr>
        <a:xfrm>
          <a:off x="7612380" y="5716905"/>
          <a:ext cx="826770" cy="422910"/>
        </a:xfrm>
        <a:prstGeom prst="roundRect">
          <a:avLst/>
        </a:prstGeom>
        <a:solidFill>
          <a:srgbClr val="61FF61"/>
        </a:solidFill>
        <a:ln w="19050"/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en-US" altLang="ja-JP" sz="1100" b="1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12</a:t>
          </a:r>
          <a:r>
            <a:rPr kumimoji="1" lang="ja-JP" altLang="en-US" sz="1100" b="1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月</a:t>
          </a:r>
        </a:p>
      </xdr:txBody>
    </xdr:sp>
    <xdr:clientData/>
  </xdr:twoCellAnchor>
  <xdr:twoCellAnchor>
    <xdr:from>
      <xdr:col>10</xdr:col>
      <xdr:colOff>182880</xdr:colOff>
      <xdr:row>31</xdr:row>
      <xdr:rowOff>76200</xdr:rowOff>
    </xdr:from>
    <xdr:to>
      <xdr:col>13</xdr:col>
      <xdr:colOff>152400</xdr:colOff>
      <xdr:row>33</xdr:row>
      <xdr:rowOff>99060</xdr:rowOff>
    </xdr:to>
    <xdr:sp macro="" textlink="">
      <xdr:nvSpPr>
        <xdr:cNvPr id="20" name="四角形: 角を丸くする 19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18585F65-4C3A-466C-8C19-92B8DF56F8C2}"/>
            </a:ext>
          </a:extLst>
        </xdr:cNvPr>
        <xdr:cNvSpPr/>
      </xdr:nvSpPr>
      <xdr:spPr>
        <a:xfrm>
          <a:off x="3040380" y="6486525"/>
          <a:ext cx="826770" cy="422910"/>
        </a:xfrm>
        <a:prstGeom prst="roundRect">
          <a:avLst/>
        </a:prstGeom>
        <a:solidFill>
          <a:srgbClr val="61FF61"/>
        </a:solidFill>
        <a:ln w="19050"/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en-US" altLang="ja-JP" sz="1100" b="1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2</a:t>
          </a:r>
          <a:r>
            <a:rPr kumimoji="1" lang="ja-JP" altLang="en-US" sz="1100" b="1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月</a:t>
          </a:r>
        </a:p>
      </xdr:txBody>
    </xdr:sp>
    <xdr:clientData/>
  </xdr:twoCellAnchor>
  <xdr:twoCellAnchor>
    <xdr:from>
      <xdr:col>14</xdr:col>
      <xdr:colOff>182880</xdr:colOff>
      <xdr:row>31</xdr:row>
      <xdr:rowOff>76200</xdr:rowOff>
    </xdr:from>
    <xdr:to>
      <xdr:col>17</xdr:col>
      <xdr:colOff>152400</xdr:colOff>
      <xdr:row>33</xdr:row>
      <xdr:rowOff>99060</xdr:rowOff>
    </xdr:to>
    <xdr:sp macro="" textlink="">
      <xdr:nvSpPr>
        <xdr:cNvPr id="21" name="四角形: 角を丸くする 20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1FAD495C-59D2-4979-88D7-96FBB1B063DF}"/>
            </a:ext>
          </a:extLst>
        </xdr:cNvPr>
        <xdr:cNvSpPr/>
      </xdr:nvSpPr>
      <xdr:spPr>
        <a:xfrm>
          <a:off x="4183380" y="6486525"/>
          <a:ext cx="826770" cy="422910"/>
        </a:xfrm>
        <a:prstGeom prst="roundRect">
          <a:avLst/>
        </a:prstGeom>
        <a:solidFill>
          <a:srgbClr val="61FF61"/>
        </a:solidFill>
        <a:ln w="19050"/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en-US" altLang="ja-JP" sz="1100" b="1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3</a:t>
          </a:r>
          <a:r>
            <a:rPr kumimoji="1" lang="ja-JP" altLang="en-US" sz="1100" b="1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月</a:t>
          </a:r>
        </a:p>
      </xdr:txBody>
    </xdr:sp>
    <xdr:clientData/>
  </xdr:twoCellAnchor>
  <xdr:twoCellAnchor>
    <xdr:from>
      <xdr:col>6</xdr:col>
      <xdr:colOff>182880</xdr:colOff>
      <xdr:row>31</xdr:row>
      <xdr:rowOff>76200</xdr:rowOff>
    </xdr:from>
    <xdr:to>
      <xdr:col>9</xdr:col>
      <xdr:colOff>152400</xdr:colOff>
      <xdr:row>33</xdr:row>
      <xdr:rowOff>99060</xdr:rowOff>
    </xdr:to>
    <xdr:sp macro="" textlink="">
      <xdr:nvSpPr>
        <xdr:cNvPr id="23" name="四角形: 角を丸くする 22">
          <a:hlinkClick xmlns:r="http://schemas.openxmlformats.org/officeDocument/2006/relationships" r:id="rId21"/>
          <a:extLst>
            <a:ext uri="{FF2B5EF4-FFF2-40B4-BE49-F238E27FC236}">
              <a16:creationId xmlns:a16="http://schemas.microsoft.com/office/drawing/2014/main" id="{7CD3C6BD-DD15-4BD6-9AC3-44841E0168A3}"/>
            </a:ext>
          </a:extLst>
        </xdr:cNvPr>
        <xdr:cNvSpPr/>
      </xdr:nvSpPr>
      <xdr:spPr>
        <a:xfrm>
          <a:off x="1897380" y="6486525"/>
          <a:ext cx="826770" cy="422910"/>
        </a:xfrm>
        <a:prstGeom prst="roundRect">
          <a:avLst/>
        </a:prstGeom>
        <a:solidFill>
          <a:srgbClr val="61FF61"/>
        </a:solidFill>
        <a:ln w="19050"/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en-US" altLang="ja-JP" sz="1100" b="1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1</a:t>
          </a:r>
          <a:r>
            <a:rPr kumimoji="1" lang="ja-JP" altLang="en-US" sz="1100" b="1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月</a:t>
          </a:r>
        </a:p>
      </xdr:txBody>
    </xdr:sp>
    <xdr:clientData/>
  </xdr:twoCellAnchor>
  <xdr:twoCellAnchor>
    <xdr:from>
      <xdr:col>0</xdr:col>
      <xdr:colOff>91440</xdr:colOff>
      <xdr:row>5</xdr:row>
      <xdr:rowOff>121920</xdr:rowOff>
    </xdr:from>
    <xdr:to>
      <xdr:col>3</xdr:col>
      <xdr:colOff>152400</xdr:colOff>
      <xdr:row>8</xdr:row>
      <xdr:rowOff>190500</xdr:rowOff>
    </xdr:to>
    <xdr:sp macro="" textlink="">
      <xdr:nvSpPr>
        <xdr:cNvPr id="24" name="四角形: 角を丸くする 23">
          <a:hlinkClick xmlns:r="http://schemas.openxmlformats.org/officeDocument/2006/relationships" r:id="rId22"/>
          <a:extLst>
            <a:ext uri="{FF2B5EF4-FFF2-40B4-BE49-F238E27FC236}">
              <a16:creationId xmlns:a16="http://schemas.microsoft.com/office/drawing/2014/main" id="{EE82F61E-93ED-4FDE-A31E-5DA2FFAEBE58}"/>
            </a:ext>
          </a:extLst>
        </xdr:cNvPr>
        <xdr:cNvSpPr/>
      </xdr:nvSpPr>
      <xdr:spPr>
        <a:xfrm>
          <a:off x="91440" y="1388745"/>
          <a:ext cx="918210" cy="668655"/>
        </a:xfrm>
        <a:prstGeom prst="roundRect">
          <a:avLst/>
        </a:prstGeom>
        <a:solidFill>
          <a:srgbClr val="FF99FF"/>
        </a:solidFill>
        <a:ln w="19050"/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ja-JP" altLang="en-US" sz="1100" b="1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目次</a:t>
          </a:r>
        </a:p>
      </xdr:txBody>
    </xdr:sp>
    <xdr:clientData/>
  </xdr:twoCellAnchor>
  <xdr:twoCellAnchor>
    <xdr:from>
      <xdr:col>24</xdr:col>
      <xdr:colOff>95250</xdr:colOff>
      <xdr:row>8</xdr:row>
      <xdr:rowOff>47625</xdr:rowOff>
    </xdr:from>
    <xdr:to>
      <xdr:col>30</xdr:col>
      <xdr:colOff>38099</xdr:colOff>
      <xdr:row>14</xdr:row>
      <xdr:rowOff>70586</xdr:rowOff>
    </xdr:to>
    <xdr:sp macro="" textlink="">
      <xdr:nvSpPr>
        <xdr:cNvPr id="26" name="四角形: 角を丸くする 3">
          <a:hlinkClick xmlns:r="http://schemas.openxmlformats.org/officeDocument/2006/relationships" r:id="rId23"/>
          <a:extLst>
            <a:ext uri="{FF2B5EF4-FFF2-40B4-BE49-F238E27FC236}">
              <a16:creationId xmlns:a16="http://schemas.microsoft.com/office/drawing/2014/main" id="{49E48ACD-51D8-499A-B2BD-7C75A10A9F46}"/>
            </a:ext>
          </a:extLst>
        </xdr:cNvPr>
        <xdr:cNvSpPr/>
      </xdr:nvSpPr>
      <xdr:spPr>
        <a:xfrm>
          <a:off x="6953250" y="1914525"/>
          <a:ext cx="1657349" cy="1223111"/>
        </a:xfrm>
        <a:prstGeom prst="roundRect">
          <a:avLst/>
        </a:prstGeom>
        <a:solidFill>
          <a:srgbClr val="61FF61"/>
        </a:solidFill>
        <a:ln w="19050"/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ja-JP" altLang="en-US" sz="1600" b="1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見本④</a:t>
          </a:r>
          <a:endParaRPr kumimoji="1" lang="en-US" altLang="ja-JP" sz="1600" b="1">
            <a:solidFill>
              <a:schemeClr val="tx1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ctr"/>
          <a:r>
            <a:rPr kumimoji="1" lang="ja-JP" altLang="en-US" sz="1100" b="1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応用：１日に学習するページの量の変更方法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76200</xdr:colOff>
      <xdr:row>35</xdr:row>
      <xdr:rowOff>38100</xdr:rowOff>
    </xdr:from>
    <xdr:to>
      <xdr:col>11</xdr:col>
      <xdr:colOff>123825</xdr:colOff>
      <xdr:row>38</xdr:row>
      <xdr:rowOff>28575</xdr:rowOff>
    </xdr:to>
    <xdr:sp macro="" textlink="">
      <xdr:nvSpPr>
        <xdr:cNvPr id="20863" name="AutoShape 1">
          <a:extLst>
            <a:ext uri="{FF2B5EF4-FFF2-40B4-BE49-F238E27FC236}">
              <a16:creationId xmlns:a16="http://schemas.microsoft.com/office/drawing/2014/main" id="{00000000-0008-0000-0900-00007F510000}"/>
            </a:ext>
          </a:extLst>
        </xdr:cNvPr>
        <xdr:cNvSpPr>
          <a:spLocks/>
        </xdr:cNvSpPr>
      </xdr:nvSpPr>
      <xdr:spPr bwMode="auto">
        <a:xfrm>
          <a:off x="5981700" y="9153525"/>
          <a:ext cx="47625" cy="933450"/>
        </a:xfrm>
        <a:prstGeom prst="rightBrace">
          <a:avLst>
            <a:gd name="adj1" fmla="val 163333"/>
            <a:gd name="adj2" fmla="val 50000"/>
          </a:avLst>
        </a:prstGeom>
        <a:noFill/>
        <a:ln w="158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5</xdr:col>
      <xdr:colOff>81646</xdr:colOff>
      <xdr:row>1</xdr:row>
      <xdr:rowOff>340178</xdr:rowOff>
    </xdr:from>
    <xdr:to>
      <xdr:col>9</xdr:col>
      <xdr:colOff>476250</xdr:colOff>
      <xdr:row>1</xdr:row>
      <xdr:rowOff>447675</xdr:rowOff>
    </xdr:to>
    <xdr:sp macro="" textlink="">
      <xdr:nvSpPr>
        <xdr:cNvPr id="20864" name="AutoShape 2">
          <a:extLst>
            <a:ext uri="{FF2B5EF4-FFF2-40B4-BE49-F238E27FC236}">
              <a16:creationId xmlns:a16="http://schemas.microsoft.com/office/drawing/2014/main" id="{00000000-0008-0000-0900-000080510000}"/>
            </a:ext>
          </a:extLst>
        </xdr:cNvPr>
        <xdr:cNvSpPr>
          <a:spLocks/>
        </xdr:cNvSpPr>
      </xdr:nvSpPr>
      <xdr:spPr bwMode="auto">
        <a:xfrm rot="-5400000">
          <a:off x="3885521" y="-524554"/>
          <a:ext cx="107497" cy="2735033"/>
        </a:xfrm>
        <a:prstGeom prst="rightBrace">
          <a:avLst>
            <a:gd name="adj1" fmla="val 138426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0</xdr:row>
      <xdr:rowOff>0</xdr:rowOff>
    </xdr:from>
    <xdr:to>
      <xdr:col>21</xdr:col>
      <xdr:colOff>122465</xdr:colOff>
      <xdr:row>1</xdr:row>
      <xdr:rowOff>81643</xdr:rowOff>
    </xdr:to>
    <xdr:sp macro="" textlink="">
      <xdr:nvSpPr>
        <xdr:cNvPr id="4" name="四角形: 角を丸くする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8558FD9-B7E2-45A8-B049-2906C90696B9}"/>
            </a:ext>
          </a:extLst>
        </xdr:cNvPr>
        <xdr:cNvSpPr/>
      </xdr:nvSpPr>
      <xdr:spPr>
        <a:xfrm>
          <a:off x="7198179" y="0"/>
          <a:ext cx="2476500" cy="530679"/>
        </a:xfrm>
        <a:prstGeom prst="roundRect">
          <a:avLst/>
        </a:prstGeom>
        <a:solidFill>
          <a:srgbClr val="1F497D">
            <a:lumMod val="60000"/>
            <a:lumOff val="40000"/>
          </a:srgbClr>
        </a:solidFill>
        <a:ln w="19050" cap="flat" cmpd="sng" algn="ctr">
          <a:solidFill>
            <a:srgbClr val="4F81BD">
              <a:shade val="15000"/>
              <a:shade val="75000"/>
              <a:satMod val="125000"/>
              <a:lumMod val="75000"/>
            </a:srgbClr>
          </a:solidFill>
          <a:prstDash val="solid"/>
        </a:ln>
        <a:effectLst/>
        <a:scene3d>
          <a:camera prst="orthographicFront"/>
          <a:lightRig rig="threePt" dir="t"/>
        </a:scene3d>
        <a:sp3d>
          <a:bevelT/>
        </a:sp3d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「はじめに」の画面に戻る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76200</xdr:colOff>
      <xdr:row>32</xdr:row>
      <xdr:rowOff>38100</xdr:rowOff>
    </xdr:from>
    <xdr:to>
      <xdr:col>11</xdr:col>
      <xdr:colOff>123825</xdr:colOff>
      <xdr:row>35</xdr:row>
      <xdr:rowOff>28575</xdr:rowOff>
    </xdr:to>
    <xdr:sp macro="" textlink="">
      <xdr:nvSpPr>
        <xdr:cNvPr id="21887" name="AutoShape 1">
          <a:extLst>
            <a:ext uri="{FF2B5EF4-FFF2-40B4-BE49-F238E27FC236}">
              <a16:creationId xmlns:a16="http://schemas.microsoft.com/office/drawing/2014/main" id="{00000000-0008-0000-0A00-00007F550000}"/>
            </a:ext>
          </a:extLst>
        </xdr:cNvPr>
        <xdr:cNvSpPr>
          <a:spLocks/>
        </xdr:cNvSpPr>
      </xdr:nvSpPr>
      <xdr:spPr bwMode="auto">
        <a:xfrm>
          <a:off x="5981700" y="8439150"/>
          <a:ext cx="47625" cy="704850"/>
        </a:xfrm>
        <a:prstGeom prst="rightBrace">
          <a:avLst>
            <a:gd name="adj1" fmla="val 123333"/>
            <a:gd name="adj2" fmla="val 50000"/>
          </a:avLst>
        </a:prstGeom>
        <a:noFill/>
        <a:ln w="158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5</xdr:col>
      <xdr:colOff>13610</xdr:colOff>
      <xdr:row>1</xdr:row>
      <xdr:rowOff>312964</xdr:rowOff>
    </xdr:from>
    <xdr:to>
      <xdr:col>9</xdr:col>
      <xdr:colOff>547009</xdr:colOff>
      <xdr:row>1</xdr:row>
      <xdr:rowOff>447674</xdr:rowOff>
    </xdr:to>
    <xdr:sp macro="" textlink="">
      <xdr:nvSpPr>
        <xdr:cNvPr id="21888" name="AutoShape 2">
          <a:extLst>
            <a:ext uri="{FF2B5EF4-FFF2-40B4-BE49-F238E27FC236}">
              <a16:creationId xmlns:a16="http://schemas.microsoft.com/office/drawing/2014/main" id="{00000000-0008-0000-0A00-000080550000}"/>
            </a:ext>
          </a:extLst>
        </xdr:cNvPr>
        <xdr:cNvSpPr>
          <a:spLocks/>
        </xdr:cNvSpPr>
      </xdr:nvSpPr>
      <xdr:spPr bwMode="auto">
        <a:xfrm rot="-5400000">
          <a:off x="3873276" y="-607559"/>
          <a:ext cx="134710" cy="2873828"/>
        </a:xfrm>
        <a:prstGeom prst="rightBrace">
          <a:avLst>
            <a:gd name="adj1" fmla="val 138426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0</xdr:row>
      <xdr:rowOff>0</xdr:rowOff>
    </xdr:from>
    <xdr:to>
      <xdr:col>21</xdr:col>
      <xdr:colOff>122465</xdr:colOff>
      <xdr:row>1</xdr:row>
      <xdr:rowOff>81643</xdr:rowOff>
    </xdr:to>
    <xdr:sp macro="" textlink="">
      <xdr:nvSpPr>
        <xdr:cNvPr id="5" name="四角形: 角を丸くする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8558FD9-B7E2-45A8-B049-2906C90696B9}"/>
            </a:ext>
          </a:extLst>
        </xdr:cNvPr>
        <xdr:cNvSpPr/>
      </xdr:nvSpPr>
      <xdr:spPr>
        <a:xfrm>
          <a:off x="7198179" y="0"/>
          <a:ext cx="2476500" cy="530679"/>
        </a:xfrm>
        <a:prstGeom prst="roundRect">
          <a:avLst/>
        </a:prstGeom>
        <a:solidFill>
          <a:srgbClr val="1F497D">
            <a:lumMod val="60000"/>
            <a:lumOff val="40000"/>
          </a:srgbClr>
        </a:solidFill>
        <a:ln w="19050" cap="flat" cmpd="sng" algn="ctr">
          <a:solidFill>
            <a:srgbClr val="4F81BD">
              <a:shade val="15000"/>
              <a:shade val="75000"/>
              <a:satMod val="125000"/>
              <a:lumMod val="75000"/>
            </a:srgbClr>
          </a:solidFill>
          <a:prstDash val="solid"/>
        </a:ln>
        <a:effectLst/>
        <a:scene3d>
          <a:camera prst="orthographicFront"/>
          <a:lightRig rig="threePt" dir="t"/>
        </a:scene3d>
        <a:sp3d>
          <a:bevelT/>
        </a:sp3d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「はじめに」の画面に戻る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76200</xdr:colOff>
      <xdr:row>35</xdr:row>
      <xdr:rowOff>38100</xdr:rowOff>
    </xdr:from>
    <xdr:to>
      <xdr:col>11</xdr:col>
      <xdr:colOff>123825</xdr:colOff>
      <xdr:row>38</xdr:row>
      <xdr:rowOff>28575</xdr:rowOff>
    </xdr:to>
    <xdr:sp macro="" textlink="">
      <xdr:nvSpPr>
        <xdr:cNvPr id="22912" name="AutoShape 1">
          <a:extLst>
            <a:ext uri="{FF2B5EF4-FFF2-40B4-BE49-F238E27FC236}">
              <a16:creationId xmlns:a16="http://schemas.microsoft.com/office/drawing/2014/main" id="{00000000-0008-0000-0B00-000080590000}"/>
            </a:ext>
          </a:extLst>
        </xdr:cNvPr>
        <xdr:cNvSpPr>
          <a:spLocks/>
        </xdr:cNvSpPr>
      </xdr:nvSpPr>
      <xdr:spPr bwMode="auto">
        <a:xfrm>
          <a:off x="5981700" y="9153525"/>
          <a:ext cx="47625" cy="933450"/>
        </a:xfrm>
        <a:prstGeom prst="rightBrace">
          <a:avLst>
            <a:gd name="adj1" fmla="val 163333"/>
            <a:gd name="adj2" fmla="val 50000"/>
          </a:avLst>
        </a:prstGeom>
        <a:noFill/>
        <a:ln w="158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5</xdr:col>
      <xdr:colOff>68036</xdr:colOff>
      <xdr:row>1</xdr:row>
      <xdr:rowOff>326571</xdr:rowOff>
    </xdr:from>
    <xdr:to>
      <xdr:col>10</xdr:col>
      <xdr:colOff>43545</xdr:colOff>
      <xdr:row>1</xdr:row>
      <xdr:rowOff>447675</xdr:rowOff>
    </xdr:to>
    <xdr:sp macro="" textlink="">
      <xdr:nvSpPr>
        <xdr:cNvPr id="22913" name="AutoShape 2">
          <a:extLst>
            <a:ext uri="{FF2B5EF4-FFF2-40B4-BE49-F238E27FC236}">
              <a16:creationId xmlns:a16="http://schemas.microsoft.com/office/drawing/2014/main" id="{00000000-0008-0000-0B00-000081590000}"/>
            </a:ext>
          </a:extLst>
        </xdr:cNvPr>
        <xdr:cNvSpPr>
          <a:spLocks/>
        </xdr:cNvSpPr>
      </xdr:nvSpPr>
      <xdr:spPr bwMode="auto">
        <a:xfrm rot="-5400000">
          <a:off x="3948114" y="-614364"/>
          <a:ext cx="121104" cy="2901045"/>
        </a:xfrm>
        <a:prstGeom prst="rightBrace">
          <a:avLst>
            <a:gd name="adj1" fmla="val 138426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0</xdr:row>
      <xdr:rowOff>0</xdr:rowOff>
    </xdr:from>
    <xdr:to>
      <xdr:col>21</xdr:col>
      <xdr:colOff>122465</xdr:colOff>
      <xdr:row>1</xdr:row>
      <xdr:rowOff>81643</xdr:rowOff>
    </xdr:to>
    <xdr:sp macro="" textlink="">
      <xdr:nvSpPr>
        <xdr:cNvPr id="4" name="四角形: 角を丸くする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8558FD9-B7E2-45A8-B049-2906C90696B9}"/>
            </a:ext>
          </a:extLst>
        </xdr:cNvPr>
        <xdr:cNvSpPr/>
      </xdr:nvSpPr>
      <xdr:spPr>
        <a:xfrm>
          <a:off x="7198179" y="0"/>
          <a:ext cx="2476500" cy="530679"/>
        </a:xfrm>
        <a:prstGeom prst="roundRect">
          <a:avLst/>
        </a:prstGeom>
        <a:solidFill>
          <a:srgbClr val="1F497D">
            <a:lumMod val="60000"/>
            <a:lumOff val="40000"/>
          </a:srgbClr>
        </a:solidFill>
        <a:ln w="19050" cap="flat" cmpd="sng" algn="ctr">
          <a:solidFill>
            <a:srgbClr val="4F81BD">
              <a:shade val="15000"/>
              <a:shade val="75000"/>
              <a:satMod val="125000"/>
              <a:lumMod val="75000"/>
            </a:srgbClr>
          </a:solidFill>
          <a:prstDash val="solid"/>
        </a:ln>
        <a:effectLst/>
        <a:scene3d>
          <a:camera prst="orthographicFront"/>
          <a:lightRig rig="threePt" dir="t"/>
        </a:scene3d>
        <a:sp3d>
          <a:bevelT/>
        </a:sp3d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「はじめに」の画面に戻る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47625</xdr:colOff>
      <xdr:row>34</xdr:row>
      <xdr:rowOff>85725</xdr:rowOff>
    </xdr:from>
    <xdr:to>
      <xdr:col>11</xdr:col>
      <xdr:colOff>95250</xdr:colOff>
      <xdr:row>36</xdr:row>
      <xdr:rowOff>238125</xdr:rowOff>
    </xdr:to>
    <xdr:sp macro="" textlink="">
      <xdr:nvSpPr>
        <xdr:cNvPr id="32111" name="AutoShape 1">
          <a:extLst>
            <a:ext uri="{FF2B5EF4-FFF2-40B4-BE49-F238E27FC236}">
              <a16:creationId xmlns:a16="http://schemas.microsoft.com/office/drawing/2014/main" id="{00000000-0008-0000-0C00-00006F7D0000}"/>
            </a:ext>
          </a:extLst>
        </xdr:cNvPr>
        <xdr:cNvSpPr>
          <a:spLocks/>
        </xdr:cNvSpPr>
      </xdr:nvSpPr>
      <xdr:spPr bwMode="auto">
        <a:xfrm>
          <a:off x="5953125" y="8963025"/>
          <a:ext cx="47625" cy="704850"/>
        </a:xfrm>
        <a:prstGeom prst="rightBrace">
          <a:avLst>
            <a:gd name="adj1" fmla="val 163348"/>
            <a:gd name="adj2" fmla="val 50000"/>
          </a:avLst>
        </a:prstGeom>
        <a:noFill/>
        <a:ln w="158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</xdr:row>
      <xdr:rowOff>367393</xdr:rowOff>
    </xdr:from>
    <xdr:to>
      <xdr:col>9</xdr:col>
      <xdr:colOff>574223</xdr:colOff>
      <xdr:row>1</xdr:row>
      <xdr:rowOff>447675</xdr:rowOff>
    </xdr:to>
    <xdr:sp macro="" textlink="">
      <xdr:nvSpPr>
        <xdr:cNvPr id="32112" name="AutoShape 2">
          <a:extLst>
            <a:ext uri="{FF2B5EF4-FFF2-40B4-BE49-F238E27FC236}">
              <a16:creationId xmlns:a16="http://schemas.microsoft.com/office/drawing/2014/main" id="{00000000-0008-0000-0C00-0000707D0000}"/>
            </a:ext>
          </a:extLst>
        </xdr:cNvPr>
        <xdr:cNvSpPr>
          <a:spLocks/>
        </xdr:cNvSpPr>
      </xdr:nvSpPr>
      <xdr:spPr bwMode="auto">
        <a:xfrm rot="-5400000">
          <a:off x="3907292" y="-600756"/>
          <a:ext cx="80282" cy="2914652"/>
        </a:xfrm>
        <a:prstGeom prst="rightBrace">
          <a:avLst>
            <a:gd name="adj1" fmla="val 138426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0</xdr:row>
      <xdr:rowOff>0</xdr:rowOff>
    </xdr:from>
    <xdr:to>
      <xdr:col>21</xdr:col>
      <xdr:colOff>122465</xdr:colOff>
      <xdr:row>1</xdr:row>
      <xdr:rowOff>81643</xdr:rowOff>
    </xdr:to>
    <xdr:sp macro="" textlink="">
      <xdr:nvSpPr>
        <xdr:cNvPr id="4" name="四角形: 角を丸くする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8558FD9-B7E2-45A8-B049-2906C90696B9}"/>
            </a:ext>
          </a:extLst>
        </xdr:cNvPr>
        <xdr:cNvSpPr/>
      </xdr:nvSpPr>
      <xdr:spPr>
        <a:xfrm>
          <a:off x="7198179" y="0"/>
          <a:ext cx="2476500" cy="530679"/>
        </a:xfrm>
        <a:prstGeom prst="roundRect">
          <a:avLst/>
        </a:prstGeom>
        <a:solidFill>
          <a:srgbClr val="1F497D">
            <a:lumMod val="60000"/>
            <a:lumOff val="40000"/>
          </a:srgbClr>
        </a:solidFill>
        <a:ln w="19050" cap="flat" cmpd="sng" algn="ctr">
          <a:solidFill>
            <a:srgbClr val="4F81BD">
              <a:shade val="15000"/>
              <a:shade val="75000"/>
              <a:satMod val="125000"/>
              <a:lumMod val="75000"/>
            </a:srgbClr>
          </a:solidFill>
          <a:prstDash val="solid"/>
        </a:ln>
        <a:effectLst/>
        <a:scene3d>
          <a:camera prst="orthographicFront"/>
          <a:lightRig rig="threePt" dir="t"/>
        </a:scene3d>
        <a:sp3d>
          <a:bevelT/>
        </a:sp3d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「はじめに」の画面に戻る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76200</xdr:colOff>
      <xdr:row>35</xdr:row>
      <xdr:rowOff>47625</xdr:rowOff>
    </xdr:from>
    <xdr:to>
      <xdr:col>11</xdr:col>
      <xdr:colOff>123825</xdr:colOff>
      <xdr:row>37</xdr:row>
      <xdr:rowOff>180975</xdr:rowOff>
    </xdr:to>
    <xdr:sp macro="" textlink="">
      <xdr:nvSpPr>
        <xdr:cNvPr id="31087" name="AutoShape 1">
          <a:extLst>
            <a:ext uri="{FF2B5EF4-FFF2-40B4-BE49-F238E27FC236}">
              <a16:creationId xmlns:a16="http://schemas.microsoft.com/office/drawing/2014/main" id="{00000000-0008-0000-0D00-00006F790000}"/>
            </a:ext>
          </a:extLst>
        </xdr:cNvPr>
        <xdr:cNvSpPr>
          <a:spLocks/>
        </xdr:cNvSpPr>
      </xdr:nvSpPr>
      <xdr:spPr bwMode="auto">
        <a:xfrm>
          <a:off x="5981700" y="9163050"/>
          <a:ext cx="47625" cy="762000"/>
        </a:xfrm>
        <a:prstGeom prst="rightBrace">
          <a:avLst>
            <a:gd name="adj1" fmla="val 163333"/>
            <a:gd name="adj2" fmla="val 50000"/>
          </a:avLst>
        </a:prstGeom>
        <a:noFill/>
        <a:ln w="158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5</xdr:col>
      <xdr:colOff>68039</xdr:colOff>
      <xdr:row>1</xdr:row>
      <xdr:rowOff>312964</xdr:rowOff>
    </xdr:from>
    <xdr:to>
      <xdr:col>9</xdr:col>
      <xdr:colOff>574223</xdr:colOff>
      <xdr:row>1</xdr:row>
      <xdr:rowOff>447675</xdr:rowOff>
    </xdr:to>
    <xdr:sp macro="" textlink="">
      <xdr:nvSpPr>
        <xdr:cNvPr id="31088" name="AutoShape 2">
          <a:extLst>
            <a:ext uri="{FF2B5EF4-FFF2-40B4-BE49-F238E27FC236}">
              <a16:creationId xmlns:a16="http://schemas.microsoft.com/office/drawing/2014/main" id="{00000000-0008-0000-0D00-000070790000}"/>
            </a:ext>
          </a:extLst>
        </xdr:cNvPr>
        <xdr:cNvSpPr>
          <a:spLocks/>
        </xdr:cNvSpPr>
      </xdr:nvSpPr>
      <xdr:spPr bwMode="auto">
        <a:xfrm rot="-5400000">
          <a:off x="3914097" y="-593951"/>
          <a:ext cx="134711" cy="2846613"/>
        </a:xfrm>
        <a:prstGeom prst="rightBrace">
          <a:avLst>
            <a:gd name="adj1" fmla="val 138426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0</xdr:row>
      <xdr:rowOff>0</xdr:rowOff>
    </xdr:from>
    <xdr:to>
      <xdr:col>21</xdr:col>
      <xdr:colOff>122465</xdr:colOff>
      <xdr:row>1</xdr:row>
      <xdr:rowOff>81643</xdr:rowOff>
    </xdr:to>
    <xdr:sp macro="" textlink="">
      <xdr:nvSpPr>
        <xdr:cNvPr id="4" name="四角形: 角を丸くする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8558FD9-B7E2-45A8-B049-2906C90696B9}"/>
            </a:ext>
          </a:extLst>
        </xdr:cNvPr>
        <xdr:cNvSpPr/>
      </xdr:nvSpPr>
      <xdr:spPr>
        <a:xfrm>
          <a:off x="7198179" y="0"/>
          <a:ext cx="2476500" cy="530679"/>
        </a:xfrm>
        <a:prstGeom prst="roundRect">
          <a:avLst/>
        </a:prstGeom>
        <a:solidFill>
          <a:srgbClr val="1F497D">
            <a:lumMod val="60000"/>
            <a:lumOff val="40000"/>
          </a:srgbClr>
        </a:solidFill>
        <a:ln w="19050" cap="flat" cmpd="sng" algn="ctr">
          <a:solidFill>
            <a:srgbClr val="4F81BD">
              <a:shade val="15000"/>
              <a:shade val="75000"/>
              <a:satMod val="125000"/>
              <a:lumMod val="75000"/>
            </a:srgbClr>
          </a:solidFill>
          <a:prstDash val="solid"/>
        </a:ln>
        <a:effectLst/>
        <a:scene3d>
          <a:camera prst="orthographicFront"/>
          <a:lightRig rig="threePt" dir="t"/>
        </a:scene3d>
        <a:sp3d>
          <a:bevelT/>
        </a:sp3d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「はじめに」の画面に戻る</a:t>
          </a: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114300</xdr:colOff>
      <xdr:row>35</xdr:row>
      <xdr:rowOff>66675</xdr:rowOff>
    </xdr:from>
    <xdr:to>
      <xdr:col>13</xdr:col>
      <xdr:colOff>161925</xdr:colOff>
      <xdr:row>38</xdr:row>
      <xdr:rowOff>57150</xdr:rowOff>
    </xdr:to>
    <xdr:sp macro="" textlink="">
      <xdr:nvSpPr>
        <xdr:cNvPr id="33135" name="AutoShape 1">
          <a:extLst>
            <a:ext uri="{FF2B5EF4-FFF2-40B4-BE49-F238E27FC236}">
              <a16:creationId xmlns:a16="http://schemas.microsoft.com/office/drawing/2014/main" id="{00000000-0008-0000-0E00-00006F810000}"/>
            </a:ext>
          </a:extLst>
        </xdr:cNvPr>
        <xdr:cNvSpPr>
          <a:spLocks/>
        </xdr:cNvSpPr>
      </xdr:nvSpPr>
      <xdr:spPr bwMode="auto">
        <a:xfrm>
          <a:off x="6019800" y="8943975"/>
          <a:ext cx="47625" cy="857250"/>
        </a:xfrm>
        <a:prstGeom prst="rightBrace">
          <a:avLst>
            <a:gd name="adj1" fmla="val 163333"/>
            <a:gd name="adj2" fmla="val 50000"/>
          </a:avLst>
        </a:prstGeom>
        <a:noFill/>
        <a:ln w="158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5</xdr:col>
      <xdr:colOff>9525</xdr:colOff>
      <xdr:row>1</xdr:row>
      <xdr:rowOff>276225</xdr:rowOff>
    </xdr:from>
    <xdr:to>
      <xdr:col>9</xdr:col>
      <xdr:colOff>533400</xdr:colOff>
      <xdr:row>1</xdr:row>
      <xdr:rowOff>447675</xdr:rowOff>
    </xdr:to>
    <xdr:sp macro="" textlink="">
      <xdr:nvSpPr>
        <xdr:cNvPr id="33136" name="AutoShape 2">
          <a:extLst>
            <a:ext uri="{FF2B5EF4-FFF2-40B4-BE49-F238E27FC236}">
              <a16:creationId xmlns:a16="http://schemas.microsoft.com/office/drawing/2014/main" id="{00000000-0008-0000-0E00-000070810000}"/>
            </a:ext>
          </a:extLst>
        </xdr:cNvPr>
        <xdr:cNvSpPr>
          <a:spLocks/>
        </xdr:cNvSpPr>
      </xdr:nvSpPr>
      <xdr:spPr bwMode="auto">
        <a:xfrm rot="-5400000">
          <a:off x="3662363" y="-614363"/>
          <a:ext cx="171450" cy="2847975"/>
        </a:xfrm>
        <a:prstGeom prst="rightBrace">
          <a:avLst>
            <a:gd name="adj1" fmla="val 138426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0</xdr:row>
      <xdr:rowOff>0</xdr:rowOff>
    </xdr:from>
    <xdr:to>
      <xdr:col>21</xdr:col>
      <xdr:colOff>122465</xdr:colOff>
      <xdr:row>1</xdr:row>
      <xdr:rowOff>81643</xdr:rowOff>
    </xdr:to>
    <xdr:sp macro="" textlink="">
      <xdr:nvSpPr>
        <xdr:cNvPr id="4" name="四角形: 角を丸くする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8558FD9-B7E2-45A8-B049-2906C90696B9}"/>
            </a:ext>
          </a:extLst>
        </xdr:cNvPr>
        <xdr:cNvSpPr/>
      </xdr:nvSpPr>
      <xdr:spPr>
        <a:xfrm>
          <a:off x="7198179" y="0"/>
          <a:ext cx="2476500" cy="530679"/>
        </a:xfrm>
        <a:prstGeom prst="roundRect">
          <a:avLst/>
        </a:prstGeom>
        <a:solidFill>
          <a:srgbClr val="1F497D">
            <a:lumMod val="60000"/>
            <a:lumOff val="40000"/>
          </a:srgbClr>
        </a:solidFill>
        <a:ln w="19050" cap="flat" cmpd="sng" algn="ctr">
          <a:solidFill>
            <a:srgbClr val="4F81BD">
              <a:shade val="15000"/>
              <a:shade val="75000"/>
              <a:satMod val="125000"/>
              <a:lumMod val="75000"/>
            </a:srgbClr>
          </a:solidFill>
          <a:prstDash val="solid"/>
        </a:ln>
        <a:effectLst/>
        <a:scene3d>
          <a:camera prst="orthographicFront"/>
          <a:lightRig rig="threePt" dir="t"/>
        </a:scene3d>
        <a:sp3d>
          <a:bevelT/>
        </a:sp3d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「はじめに」の画面に戻る</a:t>
          </a: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76200</xdr:colOff>
      <xdr:row>35</xdr:row>
      <xdr:rowOff>114300</xdr:rowOff>
    </xdr:from>
    <xdr:to>
      <xdr:col>11</xdr:col>
      <xdr:colOff>123825</xdr:colOff>
      <xdr:row>37</xdr:row>
      <xdr:rowOff>190500</xdr:rowOff>
    </xdr:to>
    <xdr:sp macro="" textlink="">
      <xdr:nvSpPr>
        <xdr:cNvPr id="34159" name="AutoShape 1">
          <a:extLst>
            <a:ext uri="{FF2B5EF4-FFF2-40B4-BE49-F238E27FC236}">
              <a16:creationId xmlns:a16="http://schemas.microsoft.com/office/drawing/2014/main" id="{00000000-0008-0000-0F00-00006F850000}"/>
            </a:ext>
          </a:extLst>
        </xdr:cNvPr>
        <xdr:cNvSpPr>
          <a:spLocks/>
        </xdr:cNvSpPr>
      </xdr:nvSpPr>
      <xdr:spPr bwMode="auto">
        <a:xfrm>
          <a:off x="5981700" y="9229725"/>
          <a:ext cx="47625" cy="704850"/>
        </a:xfrm>
        <a:prstGeom prst="rightBrace">
          <a:avLst>
            <a:gd name="adj1" fmla="val 163348"/>
            <a:gd name="adj2" fmla="val 50000"/>
          </a:avLst>
        </a:prstGeom>
        <a:noFill/>
        <a:ln w="158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5</xdr:col>
      <xdr:colOff>3</xdr:colOff>
      <xdr:row>1</xdr:row>
      <xdr:rowOff>326571</xdr:rowOff>
    </xdr:from>
    <xdr:to>
      <xdr:col>9</xdr:col>
      <xdr:colOff>438149</xdr:colOff>
      <xdr:row>1</xdr:row>
      <xdr:rowOff>447675</xdr:rowOff>
    </xdr:to>
    <xdr:sp macro="" textlink="">
      <xdr:nvSpPr>
        <xdr:cNvPr id="34160" name="AutoShape 2">
          <a:extLst>
            <a:ext uri="{FF2B5EF4-FFF2-40B4-BE49-F238E27FC236}">
              <a16:creationId xmlns:a16="http://schemas.microsoft.com/office/drawing/2014/main" id="{00000000-0008-0000-0F00-000070850000}"/>
            </a:ext>
          </a:extLst>
        </xdr:cNvPr>
        <xdr:cNvSpPr>
          <a:spLocks/>
        </xdr:cNvSpPr>
      </xdr:nvSpPr>
      <xdr:spPr bwMode="auto">
        <a:xfrm rot="-5400000">
          <a:off x="3818846" y="-553129"/>
          <a:ext cx="121104" cy="2778575"/>
        </a:xfrm>
        <a:prstGeom prst="rightBrace">
          <a:avLst>
            <a:gd name="adj1" fmla="val 138426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0</xdr:row>
      <xdr:rowOff>0</xdr:rowOff>
    </xdr:from>
    <xdr:to>
      <xdr:col>21</xdr:col>
      <xdr:colOff>122465</xdr:colOff>
      <xdr:row>1</xdr:row>
      <xdr:rowOff>81643</xdr:rowOff>
    </xdr:to>
    <xdr:sp macro="" textlink="">
      <xdr:nvSpPr>
        <xdr:cNvPr id="5" name="四角形: 角を丸くする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8558FD9-B7E2-45A8-B049-2906C90696B9}"/>
            </a:ext>
          </a:extLst>
        </xdr:cNvPr>
        <xdr:cNvSpPr/>
      </xdr:nvSpPr>
      <xdr:spPr>
        <a:xfrm>
          <a:off x="7198179" y="0"/>
          <a:ext cx="2476500" cy="530679"/>
        </a:xfrm>
        <a:prstGeom prst="roundRect">
          <a:avLst/>
        </a:prstGeom>
        <a:solidFill>
          <a:srgbClr val="1F497D">
            <a:lumMod val="60000"/>
            <a:lumOff val="40000"/>
          </a:srgbClr>
        </a:solidFill>
        <a:ln w="19050" cap="flat" cmpd="sng" algn="ctr">
          <a:solidFill>
            <a:srgbClr val="4F81BD">
              <a:shade val="15000"/>
              <a:shade val="75000"/>
              <a:satMod val="125000"/>
              <a:lumMod val="75000"/>
            </a:srgbClr>
          </a:solidFill>
          <a:prstDash val="solid"/>
        </a:ln>
        <a:effectLst/>
        <a:scene3d>
          <a:camera prst="orthographicFront"/>
          <a:lightRig rig="threePt" dir="t"/>
        </a:scene3d>
        <a:sp3d>
          <a:bevelT/>
        </a:sp3d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「はじめに」の画面に戻る</a:t>
          </a: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85725</xdr:colOff>
      <xdr:row>35</xdr:row>
      <xdr:rowOff>85725</xdr:rowOff>
    </xdr:from>
    <xdr:to>
      <xdr:col>11</xdr:col>
      <xdr:colOff>133350</xdr:colOff>
      <xdr:row>37</xdr:row>
      <xdr:rowOff>295275</xdr:rowOff>
    </xdr:to>
    <xdr:sp macro="" textlink="">
      <xdr:nvSpPr>
        <xdr:cNvPr id="35184" name="AutoShape 1">
          <a:extLst>
            <a:ext uri="{FF2B5EF4-FFF2-40B4-BE49-F238E27FC236}">
              <a16:creationId xmlns:a16="http://schemas.microsoft.com/office/drawing/2014/main" id="{00000000-0008-0000-1000-000070890000}"/>
            </a:ext>
          </a:extLst>
        </xdr:cNvPr>
        <xdr:cNvSpPr>
          <a:spLocks/>
        </xdr:cNvSpPr>
      </xdr:nvSpPr>
      <xdr:spPr bwMode="auto">
        <a:xfrm>
          <a:off x="5991225" y="9201150"/>
          <a:ext cx="47625" cy="838200"/>
        </a:xfrm>
        <a:prstGeom prst="rightBrace">
          <a:avLst>
            <a:gd name="adj1" fmla="val 163370"/>
            <a:gd name="adj2" fmla="val 50000"/>
          </a:avLst>
        </a:prstGeom>
        <a:noFill/>
        <a:ln w="158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5</xdr:col>
      <xdr:colOff>122467</xdr:colOff>
      <xdr:row>1</xdr:row>
      <xdr:rowOff>340178</xdr:rowOff>
    </xdr:from>
    <xdr:to>
      <xdr:col>9</xdr:col>
      <xdr:colOff>506186</xdr:colOff>
      <xdr:row>1</xdr:row>
      <xdr:rowOff>447675</xdr:rowOff>
    </xdr:to>
    <xdr:sp macro="" textlink="">
      <xdr:nvSpPr>
        <xdr:cNvPr id="35185" name="AutoShape 2">
          <a:extLst>
            <a:ext uri="{FF2B5EF4-FFF2-40B4-BE49-F238E27FC236}">
              <a16:creationId xmlns:a16="http://schemas.microsoft.com/office/drawing/2014/main" id="{00000000-0008-0000-1000-000071890000}"/>
            </a:ext>
          </a:extLst>
        </xdr:cNvPr>
        <xdr:cNvSpPr>
          <a:spLocks/>
        </xdr:cNvSpPr>
      </xdr:nvSpPr>
      <xdr:spPr bwMode="auto">
        <a:xfrm rot="-5400000">
          <a:off x="3920899" y="-519111"/>
          <a:ext cx="107497" cy="2724148"/>
        </a:xfrm>
        <a:prstGeom prst="rightBrace">
          <a:avLst>
            <a:gd name="adj1" fmla="val 138426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0</xdr:row>
      <xdr:rowOff>0</xdr:rowOff>
    </xdr:from>
    <xdr:to>
      <xdr:col>21</xdr:col>
      <xdr:colOff>122465</xdr:colOff>
      <xdr:row>1</xdr:row>
      <xdr:rowOff>81643</xdr:rowOff>
    </xdr:to>
    <xdr:sp macro="" textlink="">
      <xdr:nvSpPr>
        <xdr:cNvPr id="5" name="四角形: 角を丸くする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8558FD9-B7E2-45A8-B049-2906C90696B9}"/>
            </a:ext>
          </a:extLst>
        </xdr:cNvPr>
        <xdr:cNvSpPr/>
      </xdr:nvSpPr>
      <xdr:spPr>
        <a:xfrm>
          <a:off x="7198179" y="0"/>
          <a:ext cx="2476500" cy="530679"/>
        </a:xfrm>
        <a:prstGeom prst="roundRect">
          <a:avLst/>
        </a:prstGeom>
        <a:solidFill>
          <a:srgbClr val="1F497D">
            <a:lumMod val="60000"/>
            <a:lumOff val="40000"/>
          </a:srgbClr>
        </a:solidFill>
        <a:ln w="19050" cap="flat" cmpd="sng" algn="ctr">
          <a:solidFill>
            <a:srgbClr val="4F81BD">
              <a:shade val="15000"/>
              <a:shade val="75000"/>
              <a:satMod val="125000"/>
              <a:lumMod val="75000"/>
            </a:srgbClr>
          </a:solidFill>
          <a:prstDash val="solid"/>
        </a:ln>
        <a:effectLst/>
        <a:scene3d>
          <a:camera prst="orthographicFront"/>
          <a:lightRig rig="threePt" dir="t"/>
        </a:scene3d>
        <a:sp3d>
          <a:bevelT/>
        </a:sp3d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「はじめに」の画面に戻る</a:t>
          </a: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66675</xdr:colOff>
      <xdr:row>34</xdr:row>
      <xdr:rowOff>47625</xdr:rowOff>
    </xdr:from>
    <xdr:to>
      <xdr:col>11</xdr:col>
      <xdr:colOff>114300</xdr:colOff>
      <xdr:row>36</xdr:row>
      <xdr:rowOff>200025</xdr:rowOff>
    </xdr:to>
    <xdr:sp macro="" textlink="">
      <xdr:nvSpPr>
        <xdr:cNvPr id="36207" name="AutoShape 1">
          <a:extLst>
            <a:ext uri="{FF2B5EF4-FFF2-40B4-BE49-F238E27FC236}">
              <a16:creationId xmlns:a16="http://schemas.microsoft.com/office/drawing/2014/main" id="{00000000-0008-0000-1100-00006F8D0000}"/>
            </a:ext>
          </a:extLst>
        </xdr:cNvPr>
        <xdr:cNvSpPr>
          <a:spLocks/>
        </xdr:cNvSpPr>
      </xdr:nvSpPr>
      <xdr:spPr bwMode="auto">
        <a:xfrm>
          <a:off x="5972175" y="8924925"/>
          <a:ext cx="47625" cy="704850"/>
        </a:xfrm>
        <a:prstGeom prst="rightBrace">
          <a:avLst>
            <a:gd name="adj1" fmla="val 163348"/>
            <a:gd name="adj2" fmla="val 50000"/>
          </a:avLst>
        </a:prstGeom>
        <a:noFill/>
        <a:ln w="158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5</xdr:col>
      <xdr:colOff>54432</xdr:colOff>
      <xdr:row>1</xdr:row>
      <xdr:rowOff>326571</xdr:rowOff>
    </xdr:from>
    <xdr:to>
      <xdr:col>9</xdr:col>
      <xdr:colOff>547008</xdr:colOff>
      <xdr:row>1</xdr:row>
      <xdr:rowOff>447675</xdr:rowOff>
    </xdr:to>
    <xdr:sp macro="" textlink="">
      <xdr:nvSpPr>
        <xdr:cNvPr id="36208" name="AutoShape 2">
          <a:extLst>
            <a:ext uri="{FF2B5EF4-FFF2-40B4-BE49-F238E27FC236}">
              <a16:creationId xmlns:a16="http://schemas.microsoft.com/office/drawing/2014/main" id="{00000000-0008-0000-1100-0000708D0000}"/>
            </a:ext>
          </a:extLst>
        </xdr:cNvPr>
        <xdr:cNvSpPr>
          <a:spLocks/>
        </xdr:cNvSpPr>
      </xdr:nvSpPr>
      <xdr:spPr bwMode="auto">
        <a:xfrm rot="-5400000">
          <a:off x="3900490" y="-580344"/>
          <a:ext cx="121104" cy="2833005"/>
        </a:xfrm>
        <a:prstGeom prst="rightBrace">
          <a:avLst>
            <a:gd name="adj1" fmla="val 138426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0</xdr:row>
      <xdr:rowOff>0</xdr:rowOff>
    </xdr:from>
    <xdr:to>
      <xdr:col>21</xdr:col>
      <xdr:colOff>122465</xdr:colOff>
      <xdr:row>1</xdr:row>
      <xdr:rowOff>81643</xdr:rowOff>
    </xdr:to>
    <xdr:sp macro="" textlink="">
      <xdr:nvSpPr>
        <xdr:cNvPr id="4" name="四角形: 角を丸くする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8558FD9-B7E2-45A8-B049-2906C90696B9}"/>
            </a:ext>
          </a:extLst>
        </xdr:cNvPr>
        <xdr:cNvSpPr/>
      </xdr:nvSpPr>
      <xdr:spPr>
        <a:xfrm>
          <a:off x="7198179" y="0"/>
          <a:ext cx="2476500" cy="530679"/>
        </a:xfrm>
        <a:prstGeom prst="roundRect">
          <a:avLst/>
        </a:prstGeom>
        <a:solidFill>
          <a:srgbClr val="1F497D">
            <a:lumMod val="60000"/>
            <a:lumOff val="40000"/>
          </a:srgbClr>
        </a:solidFill>
        <a:ln w="19050" cap="flat" cmpd="sng" algn="ctr">
          <a:solidFill>
            <a:srgbClr val="4F81BD">
              <a:shade val="15000"/>
              <a:shade val="75000"/>
              <a:satMod val="125000"/>
              <a:lumMod val="75000"/>
            </a:srgbClr>
          </a:solidFill>
          <a:prstDash val="solid"/>
        </a:ln>
        <a:effectLst/>
        <a:scene3d>
          <a:camera prst="orthographicFront"/>
          <a:lightRig rig="threePt" dir="t"/>
        </a:scene3d>
        <a:sp3d>
          <a:bevelT/>
        </a:sp3d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「はじめに」の画面に戻る</a:t>
          </a:r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95250</xdr:colOff>
      <xdr:row>35</xdr:row>
      <xdr:rowOff>57150</xdr:rowOff>
    </xdr:from>
    <xdr:to>
      <xdr:col>11</xdr:col>
      <xdr:colOff>142875</xdr:colOff>
      <xdr:row>37</xdr:row>
      <xdr:rowOff>114300</xdr:rowOff>
    </xdr:to>
    <xdr:sp macro="" textlink="">
      <xdr:nvSpPr>
        <xdr:cNvPr id="37231" name="AutoShape 1">
          <a:extLst>
            <a:ext uri="{FF2B5EF4-FFF2-40B4-BE49-F238E27FC236}">
              <a16:creationId xmlns:a16="http://schemas.microsoft.com/office/drawing/2014/main" id="{00000000-0008-0000-1200-00006F910000}"/>
            </a:ext>
          </a:extLst>
        </xdr:cNvPr>
        <xdr:cNvSpPr>
          <a:spLocks/>
        </xdr:cNvSpPr>
      </xdr:nvSpPr>
      <xdr:spPr bwMode="auto">
        <a:xfrm>
          <a:off x="6000750" y="9172575"/>
          <a:ext cx="47625" cy="685800"/>
        </a:xfrm>
        <a:prstGeom prst="rightBrace">
          <a:avLst>
            <a:gd name="adj1" fmla="val 163333"/>
            <a:gd name="adj2" fmla="val 50000"/>
          </a:avLst>
        </a:prstGeom>
        <a:noFill/>
        <a:ln w="158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5</xdr:col>
      <xdr:colOff>3</xdr:colOff>
      <xdr:row>1</xdr:row>
      <xdr:rowOff>340178</xdr:rowOff>
    </xdr:from>
    <xdr:to>
      <xdr:col>9</xdr:col>
      <xdr:colOff>492578</xdr:colOff>
      <xdr:row>1</xdr:row>
      <xdr:rowOff>447675</xdr:rowOff>
    </xdr:to>
    <xdr:sp macro="" textlink="">
      <xdr:nvSpPr>
        <xdr:cNvPr id="37232" name="AutoShape 2">
          <a:extLst>
            <a:ext uri="{FF2B5EF4-FFF2-40B4-BE49-F238E27FC236}">
              <a16:creationId xmlns:a16="http://schemas.microsoft.com/office/drawing/2014/main" id="{00000000-0008-0000-1200-000070910000}"/>
            </a:ext>
          </a:extLst>
        </xdr:cNvPr>
        <xdr:cNvSpPr>
          <a:spLocks/>
        </xdr:cNvSpPr>
      </xdr:nvSpPr>
      <xdr:spPr bwMode="auto">
        <a:xfrm rot="-5400000">
          <a:off x="3852863" y="-573539"/>
          <a:ext cx="107497" cy="2833004"/>
        </a:xfrm>
        <a:prstGeom prst="rightBrace">
          <a:avLst>
            <a:gd name="adj1" fmla="val 138426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0</xdr:row>
      <xdr:rowOff>0</xdr:rowOff>
    </xdr:from>
    <xdr:to>
      <xdr:col>21</xdr:col>
      <xdr:colOff>122465</xdr:colOff>
      <xdr:row>1</xdr:row>
      <xdr:rowOff>81643</xdr:rowOff>
    </xdr:to>
    <xdr:sp macro="" textlink="">
      <xdr:nvSpPr>
        <xdr:cNvPr id="4" name="四角形: 角を丸くする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8558FD9-B7E2-45A8-B049-2906C90696B9}"/>
            </a:ext>
          </a:extLst>
        </xdr:cNvPr>
        <xdr:cNvSpPr/>
      </xdr:nvSpPr>
      <xdr:spPr>
        <a:xfrm>
          <a:off x="7198179" y="0"/>
          <a:ext cx="2476500" cy="530679"/>
        </a:xfrm>
        <a:prstGeom prst="roundRect">
          <a:avLst/>
        </a:prstGeom>
        <a:solidFill>
          <a:srgbClr val="1F497D">
            <a:lumMod val="60000"/>
            <a:lumOff val="40000"/>
          </a:srgbClr>
        </a:solidFill>
        <a:ln w="19050" cap="flat" cmpd="sng" algn="ctr">
          <a:solidFill>
            <a:srgbClr val="4F81BD">
              <a:shade val="15000"/>
              <a:shade val="75000"/>
              <a:satMod val="125000"/>
              <a:lumMod val="75000"/>
            </a:srgbClr>
          </a:solidFill>
          <a:prstDash val="solid"/>
        </a:ln>
        <a:effectLst/>
        <a:scene3d>
          <a:camera prst="orthographicFront"/>
          <a:lightRig rig="threePt" dir="t"/>
        </a:scene3d>
        <a:sp3d>
          <a:bevelT/>
        </a:sp3d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「はじめに」の画面に戻る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76200</xdr:colOff>
      <xdr:row>35</xdr:row>
      <xdr:rowOff>38100</xdr:rowOff>
    </xdr:from>
    <xdr:to>
      <xdr:col>11</xdr:col>
      <xdr:colOff>123825</xdr:colOff>
      <xdr:row>38</xdr:row>
      <xdr:rowOff>28575</xdr:rowOff>
    </xdr:to>
    <xdr:sp macro="" textlink="">
      <xdr:nvSpPr>
        <xdr:cNvPr id="1605" name="AutoShape 2">
          <a:extLst>
            <a:ext uri="{FF2B5EF4-FFF2-40B4-BE49-F238E27FC236}">
              <a16:creationId xmlns:a16="http://schemas.microsoft.com/office/drawing/2014/main" id="{00000000-0008-0000-0100-000045060000}"/>
            </a:ext>
          </a:extLst>
        </xdr:cNvPr>
        <xdr:cNvSpPr>
          <a:spLocks/>
        </xdr:cNvSpPr>
      </xdr:nvSpPr>
      <xdr:spPr bwMode="auto">
        <a:xfrm>
          <a:off x="6048375" y="8877300"/>
          <a:ext cx="47625" cy="933450"/>
        </a:xfrm>
        <a:prstGeom prst="rightBrace">
          <a:avLst>
            <a:gd name="adj1" fmla="val 163333"/>
            <a:gd name="adj2" fmla="val 50000"/>
          </a:avLst>
        </a:prstGeom>
        <a:noFill/>
        <a:ln w="158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9525</xdr:colOff>
      <xdr:row>1</xdr:row>
      <xdr:rowOff>200025</xdr:rowOff>
    </xdr:from>
    <xdr:to>
      <xdr:col>8</xdr:col>
      <xdr:colOff>533400</xdr:colOff>
      <xdr:row>2</xdr:row>
      <xdr:rowOff>0</xdr:rowOff>
    </xdr:to>
    <xdr:sp macro="" textlink="">
      <xdr:nvSpPr>
        <xdr:cNvPr id="1606" name="AutoShape 10">
          <a:extLst>
            <a:ext uri="{FF2B5EF4-FFF2-40B4-BE49-F238E27FC236}">
              <a16:creationId xmlns:a16="http://schemas.microsoft.com/office/drawing/2014/main" id="{00000000-0008-0000-0100-000046060000}"/>
            </a:ext>
          </a:extLst>
        </xdr:cNvPr>
        <xdr:cNvSpPr>
          <a:spLocks/>
        </xdr:cNvSpPr>
      </xdr:nvSpPr>
      <xdr:spPr bwMode="auto">
        <a:xfrm rot="-5400000">
          <a:off x="3757613" y="-833438"/>
          <a:ext cx="114300" cy="2847975"/>
        </a:xfrm>
        <a:prstGeom prst="rightBrace">
          <a:avLst>
            <a:gd name="adj1" fmla="val 207639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48</xdr:col>
      <xdr:colOff>190500</xdr:colOff>
      <xdr:row>4</xdr:row>
      <xdr:rowOff>38100</xdr:rowOff>
    </xdr:from>
    <xdr:to>
      <xdr:col>48</xdr:col>
      <xdr:colOff>447675</xdr:colOff>
      <xdr:row>5</xdr:row>
      <xdr:rowOff>104775</xdr:rowOff>
    </xdr:to>
    <xdr:sp macro="" textlink="">
      <xdr:nvSpPr>
        <xdr:cNvPr id="1607" name="Line 12">
          <a:extLst>
            <a:ext uri="{FF2B5EF4-FFF2-40B4-BE49-F238E27FC236}">
              <a16:creationId xmlns:a16="http://schemas.microsoft.com/office/drawing/2014/main" id="{00000000-0008-0000-0100-000047060000}"/>
            </a:ext>
          </a:extLst>
        </xdr:cNvPr>
        <xdr:cNvSpPr>
          <a:spLocks noChangeShapeType="1"/>
        </xdr:cNvSpPr>
      </xdr:nvSpPr>
      <xdr:spPr bwMode="auto">
        <a:xfrm flipV="1">
          <a:off x="9801225" y="1495425"/>
          <a:ext cx="0" cy="30480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152400</xdr:colOff>
      <xdr:row>0</xdr:row>
      <xdr:rowOff>323850</xdr:rowOff>
    </xdr:from>
    <xdr:to>
      <xdr:col>19</xdr:col>
      <xdr:colOff>285750</xdr:colOff>
      <xdr:row>2</xdr:row>
      <xdr:rowOff>206829</xdr:rowOff>
    </xdr:to>
    <xdr:sp macro="" textlink="">
      <xdr:nvSpPr>
        <xdr:cNvPr id="5" name="四角形: 角を丸くする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8558FD9-B7E2-45A8-B049-2906C90696B9}"/>
            </a:ext>
          </a:extLst>
        </xdr:cNvPr>
        <xdr:cNvSpPr/>
      </xdr:nvSpPr>
      <xdr:spPr>
        <a:xfrm>
          <a:off x="7200900" y="323850"/>
          <a:ext cx="2476500" cy="530679"/>
        </a:xfrm>
        <a:prstGeom prst="roundRect">
          <a:avLst/>
        </a:prstGeom>
        <a:solidFill>
          <a:srgbClr val="1F497D">
            <a:lumMod val="60000"/>
            <a:lumOff val="40000"/>
          </a:srgbClr>
        </a:solidFill>
        <a:ln w="19050" cap="flat" cmpd="sng" algn="ctr">
          <a:solidFill>
            <a:srgbClr val="4F81BD">
              <a:shade val="15000"/>
              <a:shade val="75000"/>
              <a:satMod val="125000"/>
              <a:lumMod val="75000"/>
            </a:srgbClr>
          </a:solidFill>
          <a:prstDash val="solid"/>
        </a:ln>
        <a:effectLst/>
        <a:scene3d>
          <a:camera prst="orthographicFront"/>
          <a:lightRig rig="threePt" dir="t"/>
        </a:scene3d>
        <a:sp3d>
          <a:bevelT/>
        </a:sp3d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「はじめに」の画面に戻る</a:t>
          </a:r>
        </a:p>
      </xdr:txBody>
    </xdr:sp>
    <xdr:clientData/>
  </xdr:twoCellAnchor>
  <xdr:twoCellAnchor>
    <xdr:from>
      <xdr:col>52</xdr:col>
      <xdr:colOff>28575</xdr:colOff>
      <xdr:row>11</xdr:row>
      <xdr:rowOff>85725</xdr:rowOff>
    </xdr:from>
    <xdr:to>
      <xdr:col>57</xdr:col>
      <xdr:colOff>590550</xdr:colOff>
      <xdr:row>13</xdr:row>
      <xdr:rowOff>9525</xdr:rowOff>
    </xdr:to>
    <xdr:sp macro="" textlink="">
      <xdr:nvSpPr>
        <xdr:cNvPr id="7" name="四角形: 角を丸くする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02BF68C-1E7C-43B1-B57B-A0B410A7B7C1}"/>
            </a:ext>
          </a:extLst>
        </xdr:cNvPr>
        <xdr:cNvSpPr/>
      </xdr:nvSpPr>
      <xdr:spPr>
        <a:xfrm>
          <a:off x="9829800" y="3209925"/>
          <a:ext cx="3486150" cy="400050"/>
        </a:xfrm>
        <a:prstGeom prst="roundRect">
          <a:avLst/>
        </a:prstGeom>
        <a:solidFill>
          <a:srgbClr val="61FF61"/>
        </a:solidFill>
        <a:ln w="19050"/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ja-JP" altLang="en-US" sz="1600" b="1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見本②</a:t>
          </a:r>
          <a:r>
            <a:rPr kumimoji="1" lang="ja-JP" altLang="en-US" sz="1400" b="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基本：とちゅうの単元から始める方法</a:t>
          </a:r>
        </a:p>
      </xdr:txBody>
    </xdr:sp>
    <xdr:clientData/>
  </xdr:twoCellAnchor>
  <xdr:twoCellAnchor>
    <xdr:from>
      <xdr:col>52</xdr:col>
      <xdr:colOff>28575</xdr:colOff>
      <xdr:row>14</xdr:row>
      <xdr:rowOff>66675</xdr:rowOff>
    </xdr:from>
    <xdr:to>
      <xdr:col>57</xdr:col>
      <xdr:colOff>504825</xdr:colOff>
      <xdr:row>15</xdr:row>
      <xdr:rowOff>219075</xdr:rowOff>
    </xdr:to>
    <xdr:sp macro="" textlink="">
      <xdr:nvSpPr>
        <xdr:cNvPr id="8" name="四角形: 角を丸くする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49E48ACD-51D8-499A-B2BD-7C75A10A9F46}"/>
            </a:ext>
          </a:extLst>
        </xdr:cNvPr>
        <xdr:cNvSpPr/>
      </xdr:nvSpPr>
      <xdr:spPr>
        <a:xfrm>
          <a:off x="9829800" y="3905250"/>
          <a:ext cx="3400425" cy="390525"/>
        </a:xfrm>
        <a:prstGeom prst="roundRect">
          <a:avLst/>
        </a:prstGeom>
        <a:solidFill>
          <a:srgbClr val="61FF61"/>
        </a:solidFill>
        <a:ln w="19050"/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ja-JP" altLang="en-US" sz="1600" b="1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見本③</a:t>
          </a:r>
          <a:r>
            <a:rPr kumimoji="1" lang="ja-JP" altLang="en-US" sz="1400" b="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応用：教科の学習順の変更方法</a:t>
          </a:r>
        </a:p>
      </xdr:txBody>
    </xdr:sp>
    <xdr:clientData/>
  </xdr:twoCellAnchor>
  <xdr:twoCellAnchor>
    <xdr:from>
      <xdr:col>52</xdr:col>
      <xdr:colOff>76200</xdr:colOff>
      <xdr:row>17</xdr:row>
      <xdr:rowOff>66675</xdr:rowOff>
    </xdr:from>
    <xdr:to>
      <xdr:col>58</xdr:col>
      <xdr:colOff>571500</xdr:colOff>
      <xdr:row>18</xdr:row>
      <xdr:rowOff>219075</xdr:rowOff>
    </xdr:to>
    <xdr:sp macro="" textlink="">
      <xdr:nvSpPr>
        <xdr:cNvPr id="10" name="四角形: 角を丸くする 3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9E48ACD-51D8-499A-B2BD-7C75A10A9F46}"/>
            </a:ext>
          </a:extLst>
        </xdr:cNvPr>
        <xdr:cNvSpPr/>
      </xdr:nvSpPr>
      <xdr:spPr>
        <a:xfrm>
          <a:off x="9877425" y="4619625"/>
          <a:ext cx="4105275" cy="390525"/>
        </a:xfrm>
        <a:prstGeom prst="roundRect">
          <a:avLst/>
        </a:prstGeom>
        <a:solidFill>
          <a:srgbClr val="61FF61"/>
        </a:solidFill>
        <a:ln w="19050"/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ja-JP" altLang="en-US" sz="1600" b="1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見本④</a:t>
          </a:r>
          <a:r>
            <a:rPr kumimoji="1" lang="ja-JP" altLang="en-US" sz="1400" b="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応用：１日に学習するページの量の変更方法</a:t>
          </a:r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104775</xdr:colOff>
      <xdr:row>34</xdr:row>
      <xdr:rowOff>19050</xdr:rowOff>
    </xdr:from>
    <xdr:to>
      <xdr:col>11</xdr:col>
      <xdr:colOff>152400</xdr:colOff>
      <xdr:row>37</xdr:row>
      <xdr:rowOff>85725</xdr:rowOff>
    </xdr:to>
    <xdr:sp macro="" textlink="">
      <xdr:nvSpPr>
        <xdr:cNvPr id="38255" name="AutoShape 1">
          <a:extLst>
            <a:ext uri="{FF2B5EF4-FFF2-40B4-BE49-F238E27FC236}">
              <a16:creationId xmlns:a16="http://schemas.microsoft.com/office/drawing/2014/main" id="{00000000-0008-0000-1300-00006F950000}"/>
            </a:ext>
          </a:extLst>
        </xdr:cNvPr>
        <xdr:cNvSpPr>
          <a:spLocks/>
        </xdr:cNvSpPr>
      </xdr:nvSpPr>
      <xdr:spPr bwMode="auto">
        <a:xfrm>
          <a:off x="6010275" y="8896350"/>
          <a:ext cx="47625" cy="933450"/>
        </a:xfrm>
        <a:prstGeom prst="rightBrace">
          <a:avLst>
            <a:gd name="adj1" fmla="val 163333"/>
            <a:gd name="adj2" fmla="val 50000"/>
          </a:avLst>
        </a:prstGeom>
        <a:noFill/>
        <a:ln w="158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5</xdr:col>
      <xdr:colOff>27214</xdr:colOff>
      <xdr:row>1</xdr:row>
      <xdr:rowOff>326571</xdr:rowOff>
    </xdr:from>
    <xdr:to>
      <xdr:col>10</xdr:col>
      <xdr:colOff>29937</xdr:colOff>
      <xdr:row>1</xdr:row>
      <xdr:rowOff>447675</xdr:rowOff>
    </xdr:to>
    <xdr:sp macro="" textlink="">
      <xdr:nvSpPr>
        <xdr:cNvPr id="38256" name="AutoShape 2">
          <a:extLst>
            <a:ext uri="{FF2B5EF4-FFF2-40B4-BE49-F238E27FC236}">
              <a16:creationId xmlns:a16="http://schemas.microsoft.com/office/drawing/2014/main" id="{00000000-0008-0000-1300-000070950000}"/>
            </a:ext>
          </a:extLst>
        </xdr:cNvPr>
        <xdr:cNvSpPr>
          <a:spLocks/>
        </xdr:cNvSpPr>
      </xdr:nvSpPr>
      <xdr:spPr bwMode="auto">
        <a:xfrm rot="-5400000">
          <a:off x="3920899" y="-627971"/>
          <a:ext cx="121104" cy="2928259"/>
        </a:xfrm>
        <a:prstGeom prst="rightBrace">
          <a:avLst>
            <a:gd name="adj1" fmla="val 138426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0</xdr:row>
      <xdr:rowOff>0</xdr:rowOff>
    </xdr:from>
    <xdr:to>
      <xdr:col>21</xdr:col>
      <xdr:colOff>122465</xdr:colOff>
      <xdr:row>1</xdr:row>
      <xdr:rowOff>81643</xdr:rowOff>
    </xdr:to>
    <xdr:sp macro="" textlink="">
      <xdr:nvSpPr>
        <xdr:cNvPr id="4" name="四角形: 角を丸くする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8558FD9-B7E2-45A8-B049-2906C90696B9}"/>
            </a:ext>
          </a:extLst>
        </xdr:cNvPr>
        <xdr:cNvSpPr/>
      </xdr:nvSpPr>
      <xdr:spPr>
        <a:xfrm>
          <a:off x="7198179" y="0"/>
          <a:ext cx="2476500" cy="530679"/>
        </a:xfrm>
        <a:prstGeom prst="roundRect">
          <a:avLst/>
        </a:prstGeom>
        <a:solidFill>
          <a:srgbClr val="1F497D">
            <a:lumMod val="60000"/>
            <a:lumOff val="40000"/>
          </a:srgbClr>
        </a:solidFill>
        <a:ln w="19050" cap="flat" cmpd="sng" algn="ctr">
          <a:solidFill>
            <a:srgbClr val="4F81BD">
              <a:shade val="15000"/>
              <a:shade val="75000"/>
              <a:satMod val="125000"/>
              <a:lumMod val="75000"/>
            </a:srgbClr>
          </a:solidFill>
          <a:prstDash val="solid"/>
        </a:ln>
        <a:effectLst/>
        <a:scene3d>
          <a:camera prst="orthographicFront"/>
          <a:lightRig rig="threePt" dir="t"/>
        </a:scene3d>
        <a:sp3d>
          <a:bevelT/>
        </a:sp3d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「はじめに」の画面に戻る</a:t>
          </a:r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47625</xdr:colOff>
      <xdr:row>35</xdr:row>
      <xdr:rowOff>76200</xdr:rowOff>
    </xdr:from>
    <xdr:to>
      <xdr:col>11</xdr:col>
      <xdr:colOff>95250</xdr:colOff>
      <xdr:row>37</xdr:row>
      <xdr:rowOff>152400</xdr:rowOff>
    </xdr:to>
    <xdr:sp macro="" textlink="">
      <xdr:nvSpPr>
        <xdr:cNvPr id="39279" name="AutoShape 1">
          <a:extLst>
            <a:ext uri="{FF2B5EF4-FFF2-40B4-BE49-F238E27FC236}">
              <a16:creationId xmlns:a16="http://schemas.microsoft.com/office/drawing/2014/main" id="{00000000-0008-0000-1400-00006F990000}"/>
            </a:ext>
          </a:extLst>
        </xdr:cNvPr>
        <xdr:cNvSpPr>
          <a:spLocks/>
        </xdr:cNvSpPr>
      </xdr:nvSpPr>
      <xdr:spPr bwMode="auto">
        <a:xfrm>
          <a:off x="5953125" y="9191625"/>
          <a:ext cx="47625" cy="704850"/>
        </a:xfrm>
        <a:prstGeom prst="rightBrace">
          <a:avLst>
            <a:gd name="adj1" fmla="val 163348"/>
            <a:gd name="adj2" fmla="val 50000"/>
          </a:avLst>
        </a:prstGeom>
        <a:noFill/>
        <a:ln w="158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5</xdr:col>
      <xdr:colOff>27217</xdr:colOff>
      <xdr:row>1</xdr:row>
      <xdr:rowOff>285750</xdr:rowOff>
    </xdr:from>
    <xdr:to>
      <xdr:col>9</xdr:col>
      <xdr:colOff>533400</xdr:colOff>
      <xdr:row>1</xdr:row>
      <xdr:rowOff>447675</xdr:rowOff>
    </xdr:to>
    <xdr:sp macro="" textlink="">
      <xdr:nvSpPr>
        <xdr:cNvPr id="39280" name="AutoShape 2">
          <a:extLst>
            <a:ext uri="{FF2B5EF4-FFF2-40B4-BE49-F238E27FC236}">
              <a16:creationId xmlns:a16="http://schemas.microsoft.com/office/drawing/2014/main" id="{00000000-0008-0000-1400-000070990000}"/>
            </a:ext>
          </a:extLst>
        </xdr:cNvPr>
        <xdr:cNvSpPr>
          <a:spLocks/>
        </xdr:cNvSpPr>
      </xdr:nvSpPr>
      <xdr:spPr bwMode="auto">
        <a:xfrm rot="-5400000">
          <a:off x="3859667" y="-607557"/>
          <a:ext cx="161925" cy="2846612"/>
        </a:xfrm>
        <a:prstGeom prst="rightBrace">
          <a:avLst>
            <a:gd name="adj1" fmla="val 138426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0</xdr:row>
      <xdr:rowOff>0</xdr:rowOff>
    </xdr:from>
    <xdr:to>
      <xdr:col>21</xdr:col>
      <xdr:colOff>122465</xdr:colOff>
      <xdr:row>1</xdr:row>
      <xdr:rowOff>81643</xdr:rowOff>
    </xdr:to>
    <xdr:sp macro="" textlink="">
      <xdr:nvSpPr>
        <xdr:cNvPr id="4" name="四角形: 角を丸くする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8558FD9-B7E2-45A8-B049-2906C90696B9}"/>
            </a:ext>
          </a:extLst>
        </xdr:cNvPr>
        <xdr:cNvSpPr/>
      </xdr:nvSpPr>
      <xdr:spPr>
        <a:xfrm>
          <a:off x="7198179" y="0"/>
          <a:ext cx="2476500" cy="530679"/>
        </a:xfrm>
        <a:prstGeom prst="roundRect">
          <a:avLst/>
        </a:prstGeom>
        <a:solidFill>
          <a:srgbClr val="1F497D">
            <a:lumMod val="60000"/>
            <a:lumOff val="40000"/>
          </a:srgbClr>
        </a:solidFill>
        <a:ln w="19050" cap="flat" cmpd="sng" algn="ctr">
          <a:solidFill>
            <a:srgbClr val="4F81BD">
              <a:shade val="15000"/>
              <a:shade val="75000"/>
              <a:satMod val="125000"/>
              <a:lumMod val="75000"/>
            </a:srgbClr>
          </a:solidFill>
          <a:prstDash val="solid"/>
        </a:ln>
        <a:effectLst/>
        <a:scene3d>
          <a:camera prst="orthographicFront"/>
          <a:lightRig rig="threePt" dir="t"/>
        </a:scene3d>
        <a:sp3d>
          <a:bevelT/>
        </a:sp3d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「はじめに」の画面に戻る</a:t>
          </a:r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85725</xdr:colOff>
      <xdr:row>35</xdr:row>
      <xdr:rowOff>19050</xdr:rowOff>
    </xdr:from>
    <xdr:to>
      <xdr:col>11</xdr:col>
      <xdr:colOff>133350</xdr:colOff>
      <xdr:row>37</xdr:row>
      <xdr:rowOff>152400</xdr:rowOff>
    </xdr:to>
    <xdr:sp macro="" textlink="">
      <xdr:nvSpPr>
        <xdr:cNvPr id="40303" name="AutoShape 1">
          <a:extLst>
            <a:ext uri="{FF2B5EF4-FFF2-40B4-BE49-F238E27FC236}">
              <a16:creationId xmlns:a16="http://schemas.microsoft.com/office/drawing/2014/main" id="{00000000-0008-0000-1500-00006F9D0000}"/>
            </a:ext>
          </a:extLst>
        </xdr:cNvPr>
        <xdr:cNvSpPr>
          <a:spLocks/>
        </xdr:cNvSpPr>
      </xdr:nvSpPr>
      <xdr:spPr bwMode="auto">
        <a:xfrm>
          <a:off x="5991225" y="9134475"/>
          <a:ext cx="47625" cy="762000"/>
        </a:xfrm>
        <a:prstGeom prst="rightBrace">
          <a:avLst>
            <a:gd name="adj1" fmla="val 163333"/>
            <a:gd name="adj2" fmla="val 50000"/>
          </a:avLst>
        </a:prstGeom>
        <a:noFill/>
        <a:ln w="158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5</xdr:col>
      <xdr:colOff>27217</xdr:colOff>
      <xdr:row>1</xdr:row>
      <xdr:rowOff>285750</xdr:rowOff>
    </xdr:from>
    <xdr:to>
      <xdr:col>9</xdr:col>
      <xdr:colOff>533400</xdr:colOff>
      <xdr:row>1</xdr:row>
      <xdr:rowOff>447675</xdr:rowOff>
    </xdr:to>
    <xdr:sp macro="" textlink="">
      <xdr:nvSpPr>
        <xdr:cNvPr id="40304" name="AutoShape 2">
          <a:extLst>
            <a:ext uri="{FF2B5EF4-FFF2-40B4-BE49-F238E27FC236}">
              <a16:creationId xmlns:a16="http://schemas.microsoft.com/office/drawing/2014/main" id="{00000000-0008-0000-1500-0000709D0000}"/>
            </a:ext>
          </a:extLst>
        </xdr:cNvPr>
        <xdr:cNvSpPr>
          <a:spLocks/>
        </xdr:cNvSpPr>
      </xdr:nvSpPr>
      <xdr:spPr bwMode="auto">
        <a:xfrm rot="-5400000">
          <a:off x="3859667" y="-607557"/>
          <a:ext cx="161925" cy="2846612"/>
        </a:xfrm>
        <a:prstGeom prst="rightBrace">
          <a:avLst>
            <a:gd name="adj1" fmla="val 138426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0</xdr:row>
      <xdr:rowOff>0</xdr:rowOff>
    </xdr:from>
    <xdr:to>
      <xdr:col>21</xdr:col>
      <xdr:colOff>122465</xdr:colOff>
      <xdr:row>1</xdr:row>
      <xdr:rowOff>81643</xdr:rowOff>
    </xdr:to>
    <xdr:sp macro="" textlink="">
      <xdr:nvSpPr>
        <xdr:cNvPr id="4" name="四角形: 角を丸くする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8558FD9-B7E2-45A8-B049-2906C90696B9}"/>
            </a:ext>
          </a:extLst>
        </xdr:cNvPr>
        <xdr:cNvSpPr/>
      </xdr:nvSpPr>
      <xdr:spPr>
        <a:xfrm>
          <a:off x="7198179" y="0"/>
          <a:ext cx="2476500" cy="530679"/>
        </a:xfrm>
        <a:prstGeom prst="roundRect">
          <a:avLst/>
        </a:prstGeom>
        <a:solidFill>
          <a:srgbClr val="1F497D">
            <a:lumMod val="60000"/>
            <a:lumOff val="40000"/>
          </a:srgbClr>
        </a:solidFill>
        <a:ln w="19050" cap="flat" cmpd="sng" algn="ctr">
          <a:solidFill>
            <a:srgbClr val="4F81BD">
              <a:shade val="15000"/>
              <a:shade val="75000"/>
              <a:satMod val="125000"/>
              <a:lumMod val="75000"/>
            </a:srgbClr>
          </a:solidFill>
          <a:prstDash val="solid"/>
        </a:ln>
        <a:effectLst/>
        <a:scene3d>
          <a:camera prst="orthographicFront"/>
          <a:lightRig rig="threePt" dir="t"/>
        </a:scene3d>
        <a:sp3d>
          <a:bevelT/>
        </a:sp3d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「はじめに」の画面に戻る</a:t>
          </a:r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38100</xdr:colOff>
      <xdr:row>32</xdr:row>
      <xdr:rowOff>66675</xdr:rowOff>
    </xdr:from>
    <xdr:to>
      <xdr:col>11</xdr:col>
      <xdr:colOff>85725</xdr:colOff>
      <xdr:row>35</xdr:row>
      <xdr:rowOff>38100</xdr:rowOff>
    </xdr:to>
    <xdr:sp macro="" textlink="">
      <xdr:nvSpPr>
        <xdr:cNvPr id="41328" name="AutoShape 1">
          <a:extLst>
            <a:ext uri="{FF2B5EF4-FFF2-40B4-BE49-F238E27FC236}">
              <a16:creationId xmlns:a16="http://schemas.microsoft.com/office/drawing/2014/main" id="{00000000-0008-0000-1600-000070A10000}"/>
            </a:ext>
          </a:extLst>
        </xdr:cNvPr>
        <xdr:cNvSpPr>
          <a:spLocks/>
        </xdr:cNvSpPr>
      </xdr:nvSpPr>
      <xdr:spPr bwMode="auto">
        <a:xfrm>
          <a:off x="5943600" y="8467725"/>
          <a:ext cx="47625" cy="685800"/>
        </a:xfrm>
        <a:prstGeom prst="rightBrace">
          <a:avLst>
            <a:gd name="adj1" fmla="val 120000"/>
            <a:gd name="adj2" fmla="val 50000"/>
          </a:avLst>
        </a:prstGeom>
        <a:noFill/>
        <a:ln w="158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1850571</xdr:colOff>
      <xdr:row>1</xdr:row>
      <xdr:rowOff>326571</xdr:rowOff>
    </xdr:from>
    <xdr:to>
      <xdr:col>9</xdr:col>
      <xdr:colOff>533403</xdr:colOff>
      <xdr:row>1</xdr:row>
      <xdr:rowOff>447675</xdr:rowOff>
    </xdr:to>
    <xdr:sp macro="" textlink="">
      <xdr:nvSpPr>
        <xdr:cNvPr id="41329" name="AutoShape 2">
          <a:extLst>
            <a:ext uri="{FF2B5EF4-FFF2-40B4-BE49-F238E27FC236}">
              <a16:creationId xmlns:a16="http://schemas.microsoft.com/office/drawing/2014/main" id="{00000000-0008-0000-1600-000071A10000}"/>
            </a:ext>
          </a:extLst>
        </xdr:cNvPr>
        <xdr:cNvSpPr>
          <a:spLocks/>
        </xdr:cNvSpPr>
      </xdr:nvSpPr>
      <xdr:spPr bwMode="auto">
        <a:xfrm rot="-5400000">
          <a:off x="3859668" y="-607561"/>
          <a:ext cx="121104" cy="2887439"/>
        </a:xfrm>
        <a:prstGeom prst="rightBrace">
          <a:avLst>
            <a:gd name="adj1" fmla="val 138426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0</xdr:row>
      <xdr:rowOff>0</xdr:rowOff>
    </xdr:from>
    <xdr:to>
      <xdr:col>21</xdr:col>
      <xdr:colOff>122465</xdr:colOff>
      <xdr:row>1</xdr:row>
      <xdr:rowOff>81643</xdr:rowOff>
    </xdr:to>
    <xdr:sp macro="" textlink="">
      <xdr:nvSpPr>
        <xdr:cNvPr id="4" name="四角形: 角を丸くする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8558FD9-B7E2-45A8-B049-2906C90696B9}"/>
            </a:ext>
          </a:extLst>
        </xdr:cNvPr>
        <xdr:cNvSpPr/>
      </xdr:nvSpPr>
      <xdr:spPr>
        <a:xfrm>
          <a:off x="7198179" y="0"/>
          <a:ext cx="2476500" cy="530679"/>
        </a:xfrm>
        <a:prstGeom prst="roundRect">
          <a:avLst/>
        </a:prstGeom>
        <a:solidFill>
          <a:srgbClr val="1F497D">
            <a:lumMod val="60000"/>
            <a:lumOff val="40000"/>
          </a:srgbClr>
        </a:solidFill>
        <a:ln w="19050" cap="flat" cmpd="sng" algn="ctr">
          <a:solidFill>
            <a:srgbClr val="4F81BD">
              <a:shade val="15000"/>
              <a:shade val="75000"/>
              <a:satMod val="125000"/>
              <a:lumMod val="75000"/>
            </a:srgbClr>
          </a:solidFill>
          <a:prstDash val="solid"/>
        </a:ln>
        <a:effectLst/>
        <a:scene3d>
          <a:camera prst="orthographicFront"/>
          <a:lightRig rig="threePt" dir="t"/>
        </a:scene3d>
        <a:sp3d>
          <a:bevelT/>
        </a:sp3d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「はじめに」の画面に戻る</a:t>
          </a:r>
        </a:p>
      </xdr:txBody>
    </xdr: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76200</xdr:colOff>
      <xdr:row>35</xdr:row>
      <xdr:rowOff>38100</xdr:rowOff>
    </xdr:from>
    <xdr:to>
      <xdr:col>11</xdr:col>
      <xdr:colOff>123825</xdr:colOff>
      <xdr:row>38</xdr:row>
      <xdr:rowOff>28575</xdr:rowOff>
    </xdr:to>
    <xdr:sp macro="" textlink="">
      <xdr:nvSpPr>
        <xdr:cNvPr id="43356" name="AutoShape 1">
          <a:extLst>
            <a:ext uri="{FF2B5EF4-FFF2-40B4-BE49-F238E27FC236}">
              <a16:creationId xmlns:a16="http://schemas.microsoft.com/office/drawing/2014/main" id="{00000000-0008-0000-1700-00005CA90000}"/>
            </a:ext>
          </a:extLst>
        </xdr:cNvPr>
        <xdr:cNvSpPr>
          <a:spLocks/>
        </xdr:cNvSpPr>
      </xdr:nvSpPr>
      <xdr:spPr bwMode="auto">
        <a:xfrm>
          <a:off x="5981700" y="9153525"/>
          <a:ext cx="47625" cy="933450"/>
        </a:xfrm>
        <a:prstGeom prst="rightBrace">
          <a:avLst>
            <a:gd name="adj1" fmla="val 163333"/>
            <a:gd name="adj2" fmla="val 50000"/>
          </a:avLst>
        </a:prstGeom>
        <a:noFill/>
        <a:ln w="158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5</xdr:col>
      <xdr:colOff>40825</xdr:colOff>
      <xdr:row>1</xdr:row>
      <xdr:rowOff>326571</xdr:rowOff>
    </xdr:from>
    <xdr:to>
      <xdr:col>9</xdr:col>
      <xdr:colOff>533398</xdr:colOff>
      <xdr:row>1</xdr:row>
      <xdr:rowOff>447675</xdr:rowOff>
    </xdr:to>
    <xdr:sp macro="" textlink="">
      <xdr:nvSpPr>
        <xdr:cNvPr id="43357" name="AutoShape 2">
          <a:extLst>
            <a:ext uri="{FF2B5EF4-FFF2-40B4-BE49-F238E27FC236}">
              <a16:creationId xmlns:a16="http://schemas.microsoft.com/office/drawing/2014/main" id="{00000000-0008-0000-1700-00005DA90000}"/>
            </a:ext>
          </a:extLst>
        </xdr:cNvPr>
        <xdr:cNvSpPr>
          <a:spLocks/>
        </xdr:cNvSpPr>
      </xdr:nvSpPr>
      <xdr:spPr bwMode="auto">
        <a:xfrm rot="-5400000">
          <a:off x="3886881" y="-580342"/>
          <a:ext cx="121104" cy="2833002"/>
        </a:xfrm>
        <a:prstGeom prst="rightBrace">
          <a:avLst>
            <a:gd name="adj1" fmla="val 138426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0</xdr:row>
      <xdr:rowOff>0</xdr:rowOff>
    </xdr:from>
    <xdr:to>
      <xdr:col>21</xdr:col>
      <xdr:colOff>122465</xdr:colOff>
      <xdr:row>1</xdr:row>
      <xdr:rowOff>81643</xdr:rowOff>
    </xdr:to>
    <xdr:sp macro="" textlink="">
      <xdr:nvSpPr>
        <xdr:cNvPr id="4" name="四角形: 角を丸くする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8558FD9-B7E2-45A8-B049-2906C90696B9}"/>
            </a:ext>
          </a:extLst>
        </xdr:cNvPr>
        <xdr:cNvSpPr/>
      </xdr:nvSpPr>
      <xdr:spPr>
        <a:xfrm>
          <a:off x="7198179" y="0"/>
          <a:ext cx="2476500" cy="530679"/>
        </a:xfrm>
        <a:prstGeom prst="roundRect">
          <a:avLst/>
        </a:prstGeom>
        <a:solidFill>
          <a:srgbClr val="1F497D">
            <a:lumMod val="60000"/>
            <a:lumOff val="40000"/>
          </a:srgbClr>
        </a:solidFill>
        <a:ln w="19050" cap="flat" cmpd="sng" algn="ctr">
          <a:solidFill>
            <a:srgbClr val="4F81BD">
              <a:shade val="15000"/>
              <a:shade val="75000"/>
              <a:satMod val="125000"/>
              <a:lumMod val="75000"/>
            </a:srgbClr>
          </a:solidFill>
          <a:prstDash val="solid"/>
        </a:ln>
        <a:effectLst/>
        <a:scene3d>
          <a:camera prst="orthographicFront"/>
          <a:lightRig rig="threePt" dir="t"/>
        </a:scene3d>
        <a:sp3d>
          <a:bevelT/>
        </a:sp3d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「はじめに」の画面に戻る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76200</xdr:colOff>
      <xdr:row>6</xdr:row>
      <xdr:rowOff>219075</xdr:rowOff>
    </xdr:from>
    <xdr:to>
      <xdr:col>43</xdr:col>
      <xdr:colOff>142875</xdr:colOff>
      <xdr:row>23</xdr:row>
      <xdr:rowOff>0</xdr:rowOff>
    </xdr:to>
    <xdr:sp macro="" textlink="">
      <xdr:nvSpPr>
        <xdr:cNvPr id="27010" name="Line 4">
          <a:extLst>
            <a:ext uri="{FF2B5EF4-FFF2-40B4-BE49-F238E27FC236}">
              <a16:creationId xmlns:a16="http://schemas.microsoft.com/office/drawing/2014/main" id="{00000000-0008-0000-0200-000082690000}"/>
            </a:ext>
          </a:extLst>
        </xdr:cNvPr>
        <xdr:cNvSpPr>
          <a:spLocks noChangeShapeType="1"/>
        </xdr:cNvSpPr>
      </xdr:nvSpPr>
      <xdr:spPr bwMode="auto">
        <a:xfrm flipV="1">
          <a:off x="9296400" y="2152650"/>
          <a:ext cx="495300" cy="382905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266700</xdr:colOff>
      <xdr:row>1</xdr:row>
      <xdr:rowOff>238125</xdr:rowOff>
    </xdr:from>
    <xdr:to>
      <xdr:col>17</xdr:col>
      <xdr:colOff>409575</xdr:colOff>
      <xdr:row>18</xdr:row>
      <xdr:rowOff>114300</xdr:rowOff>
    </xdr:to>
    <xdr:sp macro="" textlink="">
      <xdr:nvSpPr>
        <xdr:cNvPr id="27011" name="AutoShape 7">
          <a:extLst>
            <a:ext uri="{FF2B5EF4-FFF2-40B4-BE49-F238E27FC236}">
              <a16:creationId xmlns:a16="http://schemas.microsoft.com/office/drawing/2014/main" id="{00000000-0008-0000-0200-000083690000}"/>
            </a:ext>
          </a:extLst>
        </xdr:cNvPr>
        <xdr:cNvSpPr>
          <a:spLocks noChangeArrowheads="1"/>
        </xdr:cNvSpPr>
      </xdr:nvSpPr>
      <xdr:spPr bwMode="auto">
        <a:xfrm rot="594001">
          <a:off x="8105775" y="571500"/>
          <a:ext cx="552450" cy="4333875"/>
        </a:xfrm>
        <a:prstGeom prst="downArrow">
          <a:avLst>
            <a:gd name="adj1" fmla="val 37935"/>
            <a:gd name="adj2" fmla="val 73146"/>
          </a:avLst>
        </a:prstGeom>
        <a:solidFill>
          <a:srgbClr xmlns:mc="http://schemas.openxmlformats.org/markup-compatibility/2006" xmlns:a14="http://schemas.microsoft.com/office/drawing/2010/main" val="FF99CC" mc:Ignorable="a14" a14:legacySpreadsheetColorIndex="4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552450</xdr:colOff>
      <xdr:row>0</xdr:row>
      <xdr:rowOff>0</xdr:rowOff>
    </xdr:from>
    <xdr:to>
      <xdr:col>11</xdr:col>
      <xdr:colOff>19050</xdr:colOff>
      <xdr:row>1</xdr:row>
      <xdr:rowOff>197304</xdr:rowOff>
    </xdr:to>
    <xdr:sp macro="" textlink="">
      <xdr:nvSpPr>
        <xdr:cNvPr id="4" name="四角形: 角を丸くする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8558FD9-B7E2-45A8-B049-2906C90696B9}"/>
            </a:ext>
          </a:extLst>
        </xdr:cNvPr>
        <xdr:cNvSpPr/>
      </xdr:nvSpPr>
      <xdr:spPr>
        <a:xfrm>
          <a:off x="3486150" y="0"/>
          <a:ext cx="2476500" cy="530679"/>
        </a:xfrm>
        <a:prstGeom prst="roundRect">
          <a:avLst/>
        </a:prstGeom>
        <a:solidFill>
          <a:srgbClr val="1F497D">
            <a:lumMod val="60000"/>
            <a:lumOff val="40000"/>
          </a:srgbClr>
        </a:solidFill>
        <a:ln w="19050" cap="flat" cmpd="sng" algn="ctr">
          <a:solidFill>
            <a:srgbClr val="4F81BD">
              <a:shade val="15000"/>
              <a:shade val="75000"/>
              <a:satMod val="125000"/>
              <a:lumMod val="75000"/>
            </a:srgbClr>
          </a:solidFill>
          <a:prstDash val="solid"/>
        </a:ln>
        <a:effectLst/>
        <a:scene3d>
          <a:camera prst="orthographicFront"/>
          <a:lightRig rig="threePt" dir="t"/>
        </a:scene3d>
        <a:sp3d>
          <a:bevelT/>
        </a:sp3d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「はじめに」の画面に戻る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180975</xdr:colOff>
      <xdr:row>5</xdr:row>
      <xdr:rowOff>66675</xdr:rowOff>
    </xdr:from>
    <xdr:to>
      <xdr:col>17</xdr:col>
      <xdr:colOff>152400</xdr:colOff>
      <xdr:row>6</xdr:row>
      <xdr:rowOff>228600</xdr:rowOff>
    </xdr:to>
    <xdr:sp macro="" textlink="">
      <xdr:nvSpPr>
        <xdr:cNvPr id="28032" name="AutoShape 4">
          <a:extLst>
            <a:ext uri="{FF2B5EF4-FFF2-40B4-BE49-F238E27FC236}">
              <a16:creationId xmlns:a16="http://schemas.microsoft.com/office/drawing/2014/main" id="{00000000-0008-0000-0300-0000806D0000}"/>
            </a:ext>
          </a:extLst>
        </xdr:cNvPr>
        <xdr:cNvSpPr>
          <a:spLocks noChangeArrowheads="1"/>
        </xdr:cNvSpPr>
      </xdr:nvSpPr>
      <xdr:spPr bwMode="auto">
        <a:xfrm rot="2982336">
          <a:off x="7681913" y="1595437"/>
          <a:ext cx="552450" cy="885825"/>
        </a:xfrm>
        <a:prstGeom prst="downArrow">
          <a:avLst>
            <a:gd name="adj1" fmla="val 27231"/>
            <a:gd name="adj2" fmla="val 60515"/>
          </a:avLst>
        </a:prstGeom>
        <a:solidFill>
          <a:srgbClr xmlns:mc="http://schemas.openxmlformats.org/markup-compatibility/2006" xmlns:a14="http://schemas.microsoft.com/office/drawing/2010/main" val="FF99CC" mc:Ignorable="a14" a14:legacySpreadsheetColorIndex="4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18</xdr:col>
      <xdr:colOff>390525</xdr:colOff>
      <xdr:row>4</xdr:row>
      <xdr:rowOff>295275</xdr:rowOff>
    </xdr:from>
    <xdr:to>
      <xdr:col>20</xdr:col>
      <xdr:colOff>47625</xdr:colOff>
      <xdr:row>7</xdr:row>
      <xdr:rowOff>133350</xdr:rowOff>
    </xdr:to>
    <xdr:sp macro="" textlink="">
      <xdr:nvSpPr>
        <xdr:cNvPr id="28033" name="AutoShape 5">
          <a:extLst>
            <a:ext uri="{FF2B5EF4-FFF2-40B4-BE49-F238E27FC236}">
              <a16:creationId xmlns:a16="http://schemas.microsoft.com/office/drawing/2014/main" id="{00000000-0008-0000-0300-0000816D0000}"/>
            </a:ext>
          </a:extLst>
        </xdr:cNvPr>
        <xdr:cNvSpPr>
          <a:spLocks noChangeArrowheads="1"/>
        </xdr:cNvSpPr>
      </xdr:nvSpPr>
      <xdr:spPr bwMode="auto">
        <a:xfrm rot="-2268291">
          <a:off x="9124950" y="1571625"/>
          <a:ext cx="552450" cy="885825"/>
        </a:xfrm>
        <a:prstGeom prst="downArrow">
          <a:avLst>
            <a:gd name="adj1" fmla="val 27231"/>
            <a:gd name="adj2" fmla="val 60515"/>
          </a:avLst>
        </a:prstGeom>
        <a:solidFill>
          <a:srgbClr xmlns:mc="http://schemas.openxmlformats.org/markup-compatibility/2006" xmlns:a14="http://schemas.microsoft.com/office/drawing/2010/main" val="FF99CC" mc:Ignorable="a14" a14:legacySpreadsheetColorIndex="4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0</xdr:row>
      <xdr:rowOff>0</xdr:rowOff>
    </xdr:from>
    <xdr:to>
      <xdr:col>9</xdr:col>
      <xdr:colOff>152400</xdr:colOff>
      <xdr:row>1</xdr:row>
      <xdr:rowOff>197304</xdr:rowOff>
    </xdr:to>
    <xdr:sp macro="" textlink="">
      <xdr:nvSpPr>
        <xdr:cNvPr id="4" name="四角形: 角を丸くする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8558FD9-B7E2-45A8-B049-2906C90696B9}"/>
            </a:ext>
          </a:extLst>
        </xdr:cNvPr>
        <xdr:cNvSpPr/>
      </xdr:nvSpPr>
      <xdr:spPr>
        <a:xfrm>
          <a:off x="2933700" y="0"/>
          <a:ext cx="2476500" cy="530679"/>
        </a:xfrm>
        <a:prstGeom prst="roundRect">
          <a:avLst/>
        </a:prstGeom>
        <a:solidFill>
          <a:srgbClr val="1F497D">
            <a:lumMod val="60000"/>
            <a:lumOff val="40000"/>
          </a:srgbClr>
        </a:solidFill>
        <a:ln w="19050" cap="flat" cmpd="sng" algn="ctr">
          <a:solidFill>
            <a:srgbClr val="4F81BD">
              <a:shade val="15000"/>
              <a:shade val="75000"/>
              <a:satMod val="125000"/>
              <a:lumMod val="75000"/>
            </a:srgbClr>
          </a:solidFill>
          <a:prstDash val="solid"/>
        </a:ln>
        <a:effectLst/>
        <a:scene3d>
          <a:camera prst="orthographicFront"/>
          <a:lightRig rig="threePt" dir="t"/>
        </a:scene3d>
        <a:sp3d>
          <a:bevelT/>
        </a:sp3d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「はじめに」の画面に戻る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43</xdr:col>
      <xdr:colOff>228600</xdr:colOff>
      <xdr:row>4</xdr:row>
      <xdr:rowOff>295275</xdr:rowOff>
    </xdr:from>
    <xdr:to>
      <xdr:col>44</xdr:col>
      <xdr:colOff>152400</xdr:colOff>
      <xdr:row>7</xdr:row>
      <xdr:rowOff>133350</xdr:rowOff>
    </xdr:to>
    <xdr:sp macro="" textlink="">
      <xdr:nvSpPr>
        <xdr:cNvPr id="28865" name="AutoShape 2">
          <a:extLst>
            <a:ext uri="{FF2B5EF4-FFF2-40B4-BE49-F238E27FC236}">
              <a16:creationId xmlns:a16="http://schemas.microsoft.com/office/drawing/2014/main" id="{00000000-0008-0000-0400-0000C1700000}"/>
            </a:ext>
          </a:extLst>
        </xdr:cNvPr>
        <xdr:cNvSpPr>
          <a:spLocks noChangeArrowheads="1"/>
        </xdr:cNvSpPr>
      </xdr:nvSpPr>
      <xdr:spPr bwMode="auto">
        <a:xfrm rot="-2268291">
          <a:off x="11010900" y="1571625"/>
          <a:ext cx="552450" cy="885825"/>
        </a:xfrm>
        <a:prstGeom prst="downArrow">
          <a:avLst>
            <a:gd name="adj1" fmla="val 27231"/>
            <a:gd name="adj2" fmla="val 60515"/>
          </a:avLst>
        </a:prstGeom>
        <a:solidFill>
          <a:srgbClr xmlns:mc="http://schemas.openxmlformats.org/markup-compatibility/2006" xmlns:a14="http://schemas.microsoft.com/office/drawing/2010/main" val="FF99CC" mc:Ignorable="a14" a14:legacySpreadsheetColorIndex="4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0</xdr:row>
      <xdr:rowOff>0</xdr:rowOff>
    </xdr:from>
    <xdr:to>
      <xdr:col>9</xdr:col>
      <xdr:colOff>152400</xdr:colOff>
      <xdr:row>1</xdr:row>
      <xdr:rowOff>197304</xdr:rowOff>
    </xdr:to>
    <xdr:sp macro="" textlink="">
      <xdr:nvSpPr>
        <xdr:cNvPr id="3" name="四角形: 角を丸くする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8558FD9-B7E2-45A8-B049-2906C90696B9}"/>
            </a:ext>
          </a:extLst>
        </xdr:cNvPr>
        <xdr:cNvSpPr/>
      </xdr:nvSpPr>
      <xdr:spPr>
        <a:xfrm>
          <a:off x="3019425" y="0"/>
          <a:ext cx="2476500" cy="530679"/>
        </a:xfrm>
        <a:prstGeom prst="roundRect">
          <a:avLst/>
        </a:prstGeom>
        <a:solidFill>
          <a:srgbClr val="1F497D">
            <a:lumMod val="60000"/>
            <a:lumOff val="40000"/>
          </a:srgbClr>
        </a:solidFill>
        <a:ln w="19050" cap="flat" cmpd="sng" algn="ctr">
          <a:solidFill>
            <a:srgbClr val="4F81BD">
              <a:shade val="15000"/>
              <a:shade val="75000"/>
              <a:satMod val="125000"/>
              <a:lumMod val="75000"/>
            </a:srgbClr>
          </a:solidFill>
          <a:prstDash val="solid"/>
        </a:ln>
        <a:effectLst/>
        <a:scene3d>
          <a:camera prst="orthographicFront"/>
          <a:lightRig rig="threePt" dir="t"/>
        </a:scene3d>
        <a:sp3d>
          <a:bevelT/>
        </a:sp3d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「はじめに」の画面に戻る</a:t>
          </a:r>
        </a:p>
      </xdr:txBody>
    </xdr:sp>
    <xdr:clientData/>
  </xdr:twoCellAnchor>
  <xdr:twoCellAnchor>
    <xdr:from>
      <xdr:col>14</xdr:col>
      <xdr:colOff>114300</xdr:colOff>
      <xdr:row>5</xdr:row>
      <xdr:rowOff>0</xdr:rowOff>
    </xdr:from>
    <xdr:to>
      <xdr:col>17</xdr:col>
      <xdr:colOff>85725</xdr:colOff>
      <xdr:row>5</xdr:row>
      <xdr:rowOff>333375</xdr:rowOff>
    </xdr:to>
    <xdr:sp macro="" textlink="">
      <xdr:nvSpPr>
        <xdr:cNvPr id="4" name="四角形: 角を丸くする 2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E82F61E-93ED-4FDE-A31E-5DA2FFAEBE58}"/>
            </a:ext>
          </a:extLst>
        </xdr:cNvPr>
        <xdr:cNvSpPr/>
      </xdr:nvSpPr>
      <xdr:spPr>
        <a:xfrm>
          <a:off x="6915150" y="1695450"/>
          <a:ext cx="1343025" cy="333375"/>
        </a:xfrm>
        <a:prstGeom prst="roundRect">
          <a:avLst/>
        </a:prstGeom>
        <a:solidFill>
          <a:srgbClr val="FF99FF"/>
        </a:solidFill>
        <a:ln w="19050"/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ja-JP" altLang="en-US" sz="1100" b="1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目次へ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" textlink="">
      <xdr:nvSpPr>
        <xdr:cNvPr id="49280" name="AutoShape 1">
          <a:extLst>
            <a:ext uri="{FF2B5EF4-FFF2-40B4-BE49-F238E27FC236}">
              <a16:creationId xmlns:a16="http://schemas.microsoft.com/office/drawing/2014/main" id="{00000000-0008-0000-0500-000080C00000}"/>
            </a:ext>
          </a:extLst>
        </xdr:cNvPr>
        <xdr:cNvSpPr>
          <a:spLocks noChangeArrowheads="1"/>
        </xdr:cNvSpPr>
      </xdr:nvSpPr>
      <xdr:spPr bwMode="auto">
        <a:xfrm>
          <a:off x="876300" y="0"/>
          <a:ext cx="0" cy="0"/>
        </a:xfrm>
        <a:prstGeom prst="doubleWave">
          <a:avLst>
            <a:gd name="adj1" fmla="val 6500"/>
            <a:gd name="adj2" fmla="val 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" textlink="">
      <xdr:nvSpPr>
        <xdr:cNvPr id="49281" name="AutoShape 2">
          <a:extLst>
            <a:ext uri="{FF2B5EF4-FFF2-40B4-BE49-F238E27FC236}">
              <a16:creationId xmlns:a16="http://schemas.microsoft.com/office/drawing/2014/main" id="{00000000-0008-0000-0500-000081C00000}"/>
            </a:ext>
          </a:extLst>
        </xdr:cNvPr>
        <xdr:cNvSpPr>
          <a:spLocks noChangeArrowheads="1"/>
        </xdr:cNvSpPr>
      </xdr:nvSpPr>
      <xdr:spPr bwMode="auto">
        <a:xfrm>
          <a:off x="876300" y="0"/>
          <a:ext cx="0" cy="0"/>
        </a:xfrm>
        <a:prstGeom prst="doubleWave">
          <a:avLst>
            <a:gd name="adj1" fmla="val 6500"/>
            <a:gd name="adj2" fmla="val 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" textlink="">
      <xdr:nvSpPr>
        <xdr:cNvPr id="49282" name="AutoShape 3">
          <a:extLst>
            <a:ext uri="{FF2B5EF4-FFF2-40B4-BE49-F238E27FC236}">
              <a16:creationId xmlns:a16="http://schemas.microsoft.com/office/drawing/2014/main" id="{00000000-0008-0000-0500-000082C00000}"/>
            </a:ext>
          </a:extLst>
        </xdr:cNvPr>
        <xdr:cNvSpPr>
          <a:spLocks noChangeArrowheads="1"/>
        </xdr:cNvSpPr>
      </xdr:nvSpPr>
      <xdr:spPr bwMode="auto">
        <a:xfrm>
          <a:off x="876300" y="0"/>
          <a:ext cx="0" cy="0"/>
        </a:xfrm>
        <a:prstGeom prst="doubleWave">
          <a:avLst>
            <a:gd name="adj1" fmla="val 6500"/>
            <a:gd name="adj2" fmla="val 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" textlink="">
      <xdr:nvSpPr>
        <xdr:cNvPr id="49283" name="AutoShape 4">
          <a:extLst>
            <a:ext uri="{FF2B5EF4-FFF2-40B4-BE49-F238E27FC236}">
              <a16:creationId xmlns:a16="http://schemas.microsoft.com/office/drawing/2014/main" id="{00000000-0008-0000-0500-000083C00000}"/>
            </a:ext>
          </a:extLst>
        </xdr:cNvPr>
        <xdr:cNvSpPr>
          <a:spLocks noChangeArrowheads="1"/>
        </xdr:cNvSpPr>
      </xdr:nvSpPr>
      <xdr:spPr bwMode="auto">
        <a:xfrm>
          <a:off x="876300" y="0"/>
          <a:ext cx="0" cy="0"/>
        </a:xfrm>
        <a:prstGeom prst="doubleWave">
          <a:avLst>
            <a:gd name="adj1" fmla="val 6500"/>
            <a:gd name="adj2" fmla="val 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" textlink="">
      <xdr:nvSpPr>
        <xdr:cNvPr id="49284" name="AutoShape 5">
          <a:extLst>
            <a:ext uri="{FF2B5EF4-FFF2-40B4-BE49-F238E27FC236}">
              <a16:creationId xmlns:a16="http://schemas.microsoft.com/office/drawing/2014/main" id="{00000000-0008-0000-0500-000084C00000}"/>
            </a:ext>
          </a:extLst>
        </xdr:cNvPr>
        <xdr:cNvSpPr>
          <a:spLocks noChangeArrowheads="1"/>
        </xdr:cNvSpPr>
      </xdr:nvSpPr>
      <xdr:spPr bwMode="auto">
        <a:xfrm>
          <a:off x="876300" y="0"/>
          <a:ext cx="0" cy="0"/>
        </a:xfrm>
        <a:prstGeom prst="doubleWave">
          <a:avLst>
            <a:gd name="adj1" fmla="val 6500"/>
            <a:gd name="adj2" fmla="val 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" textlink="">
      <xdr:nvSpPr>
        <xdr:cNvPr id="49285" name="AutoShape 6">
          <a:extLst>
            <a:ext uri="{FF2B5EF4-FFF2-40B4-BE49-F238E27FC236}">
              <a16:creationId xmlns:a16="http://schemas.microsoft.com/office/drawing/2014/main" id="{00000000-0008-0000-0500-000085C00000}"/>
            </a:ext>
          </a:extLst>
        </xdr:cNvPr>
        <xdr:cNvSpPr>
          <a:spLocks noChangeArrowheads="1"/>
        </xdr:cNvSpPr>
      </xdr:nvSpPr>
      <xdr:spPr bwMode="auto">
        <a:xfrm>
          <a:off x="876300" y="0"/>
          <a:ext cx="0" cy="0"/>
        </a:xfrm>
        <a:prstGeom prst="doubleWave">
          <a:avLst>
            <a:gd name="adj1" fmla="val 6500"/>
            <a:gd name="adj2" fmla="val 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" textlink="">
      <xdr:nvSpPr>
        <xdr:cNvPr id="49286" name="AutoShape 7">
          <a:extLst>
            <a:ext uri="{FF2B5EF4-FFF2-40B4-BE49-F238E27FC236}">
              <a16:creationId xmlns:a16="http://schemas.microsoft.com/office/drawing/2014/main" id="{00000000-0008-0000-0500-000086C00000}"/>
            </a:ext>
          </a:extLst>
        </xdr:cNvPr>
        <xdr:cNvSpPr>
          <a:spLocks noChangeArrowheads="1"/>
        </xdr:cNvSpPr>
      </xdr:nvSpPr>
      <xdr:spPr bwMode="auto">
        <a:xfrm>
          <a:off x="876300" y="0"/>
          <a:ext cx="0" cy="0"/>
        </a:xfrm>
        <a:prstGeom prst="doubleWave">
          <a:avLst>
            <a:gd name="adj1" fmla="val 6500"/>
            <a:gd name="adj2" fmla="val 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0</xdr:colOff>
      <xdr:row>0</xdr:row>
      <xdr:rowOff>0</xdr:rowOff>
    </xdr:from>
    <xdr:to>
      <xdr:col>3</xdr:col>
      <xdr:colOff>333375</xdr:colOff>
      <xdr:row>0</xdr:row>
      <xdr:rowOff>0</xdr:rowOff>
    </xdr:to>
    <xdr:sp macro="" textlink="">
      <xdr:nvSpPr>
        <xdr:cNvPr id="49287" name="AutoShape 8">
          <a:extLst>
            <a:ext uri="{FF2B5EF4-FFF2-40B4-BE49-F238E27FC236}">
              <a16:creationId xmlns:a16="http://schemas.microsoft.com/office/drawing/2014/main" id="{00000000-0008-0000-0500-000087C00000}"/>
            </a:ext>
          </a:extLst>
        </xdr:cNvPr>
        <xdr:cNvSpPr>
          <a:spLocks noChangeArrowheads="1"/>
        </xdr:cNvSpPr>
      </xdr:nvSpPr>
      <xdr:spPr bwMode="auto">
        <a:xfrm>
          <a:off x="876300" y="0"/>
          <a:ext cx="333375" cy="0"/>
        </a:xfrm>
        <a:prstGeom prst="doubleWave">
          <a:avLst>
            <a:gd name="adj1" fmla="val 6500"/>
            <a:gd name="adj2" fmla="val 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885825</xdr:colOff>
      <xdr:row>0</xdr:row>
      <xdr:rowOff>0</xdr:rowOff>
    </xdr:from>
    <xdr:to>
      <xdr:col>3</xdr:col>
      <xdr:colOff>333375</xdr:colOff>
      <xdr:row>0</xdr:row>
      <xdr:rowOff>0</xdr:rowOff>
    </xdr:to>
    <xdr:sp macro="" textlink="">
      <xdr:nvSpPr>
        <xdr:cNvPr id="49288" name="AutoShape 9">
          <a:extLst>
            <a:ext uri="{FF2B5EF4-FFF2-40B4-BE49-F238E27FC236}">
              <a16:creationId xmlns:a16="http://schemas.microsoft.com/office/drawing/2014/main" id="{00000000-0008-0000-0500-000088C00000}"/>
            </a:ext>
          </a:extLst>
        </xdr:cNvPr>
        <xdr:cNvSpPr>
          <a:spLocks noChangeArrowheads="1"/>
        </xdr:cNvSpPr>
      </xdr:nvSpPr>
      <xdr:spPr bwMode="auto">
        <a:xfrm>
          <a:off x="1209675" y="0"/>
          <a:ext cx="0" cy="0"/>
        </a:xfrm>
        <a:prstGeom prst="doubleWave">
          <a:avLst>
            <a:gd name="adj1" fmla="val 6500"/>
            <a:gd name="adj2" fmla="val 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1838325</xdr:colOff>
      <xdr:row>0</xdr:row>
      <xdr:rowOff>0</xdr:rowOff>
    </xdr:from>
    <xdr:to>
      <xdr:col>3</xdr:col>
      <xdr:colOff>333375</xdr:colOff>
      <xdr:row>0</xdr:row>
      <xdr:rowOff>0</xdr:rowOff>
    </xdr:to>
    <xdr:sp macro="" textlink="">
      <xdr:nvSpPr>
        <xdr:cNvPr id="49289" name="AutoShape 10">
          <a:extLst>
            <a:ext uri="{FF2B5EF4-FFF2-40B4-BE49-F238E27FC236}">
              <a16:creationId xmlns:a16="http://schemas.microsoft.com/office/drawing/2014/main" id="{00000000-0008-0000-0500-000089C00000}"/>
            </a:ext>
          </a:extLst>
        </xdr:cNvPr>
        <xdr:cNvSpPr>
          <a:spLocks noChangeArrowheads="1"/>
        </xdr:cNvSpPr>
      </xdr:nvSpPr>
      <xdr:spPr bwMode="auto">
        <a:xfrm>
          <a:off x="1209675" y="0"/>
          <a:ext cx="0" cy="0"/>
        </a:xfrm>
        <a:prstGeom prst="doubleWave">
          <a:avLst>
            <a:gd name="adj1" fmla="val 6500"/>
            <a:gd name="adj2" fmla="val 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295275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49290" name="AutoShape 11">
          <a:extLst>
            <a:ext uri="{FF2B5EF4-FFF2-40B4-BE49-F238E27FC236}">
              <a16:creationId xmlns:a16="http://schemas.microsoft.com/office/drawing/2014/main" id="{00000000-0008-0000-0500-00008AC00000}"/>
            </a:ext>
          </a:extLst>
        </xdr:cNvPr>
        <xdr:cNvSpPr>
          <a:spLocks noChangeArrowheads="1"/>
        </xdr:cNvSpPr>
      </xdr:nvSpPr>
      <xdr:spPr bwMode="auto">
        <a:xfrm>
          <a:off x="1171575" y="0"/>
          <a:ext cx="38100" cy="0"/>
        </a:xfrm>
        <a:prstGeom prst="doubleWave">
          <a:avLst>
            <a:gd name="adj1" fmla="val 6500"/>
            <a:gd name="adj2" fmla="val 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26</xdr:col>
      <xdr:colOff>0</xdr:colOff>
      <xdr:row>0</xdr:row>
      <xdr:rowOff>0</xdr:rowOff>
    </xdr:from>
    <xdr:to>
      <xdr:col>26</xdr:col>
      <xdr:colOff>0</xdr:colOff>
      <xdr:row>0</xdr:row>
      <xdr:rowOff>0</xdr:rowOff>
    </xdr:to>
    <xdr:sp macro="" textlink="">
      <xdr:nvSpPr>
        <xdr:cNvPr id="49291" name="AutoShape 12">
          <a:extLst>
            <a:ext uri="{FF2B5EF4-FFF2-40B4-BE49-F238E27FC236}">
              <a16:creationId xmlns:a16="http://schemas.microsoft.com/office/drawing/2014/main" id="{00000000-0008-0000-0500-00008BC00000}"/>
            </a:ext>
          </a:extLst>
        </xdr:cNvPr>
        <xdr:cNvSpPr>
          <a:spLocks noChangeArrowheads="1"/>
        </xdr:cNvSpPr>
      </xdr:nvSpPr>
      <xdr:spPr bwMode="auto">
        <a:xfrm>
          <a:off x="23755350" y="0"/>
          <a:ext cx="0" cy="0"/>
        </a:xfrm>
        <a:prstGeom prst="doubleWave">
          <a:avLst>
            <a:gd name="adj1" fmla="val 6500"/>
            <a:gd name="adj2" fmla="val 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26</xdr:col>
      <xdr:colOff>0</xdr:colOff>
      <xdr:row>0</xdr:row>
      <xdr:rowOff>0</xdr:rowOff>
    </xdr:from>
    <xdr:to>
      <xdr:col>26</xdr:col>
      <xdr:colOff>0</xdr:colOff>
      <xdr:row>0</xdr:row>
      <xdr:rowOff>0</xdr:rowOff>
    </xdr:to>
    <xdr:sp macro="" textlink="">
      <xdr:nvSpPr>
        <xdr:cNvPr id="49292" name="AutoShape 13">
          <a:extLst>
            <a:ext uri="{FF2B5EF4-FFF2-40B4-BE49-F238E27FC236}">
              <a16:creationId xmlns:a16="http://schemas.microsoft.com/office/drawing/2014/main" id="{00000000-0008-0000-0500-00008CC00000}"/>
            </a:ext>
          </a:extLst>
        </xdr:cNvPr>
        <xdr:cNvSpPr>
          <a:spLocks noChangeArrowheads="1"/>
        </xdr:cNvSpPr>
      </xdr:nvSpPr>
      <xdr:spPr bwMode="auto">
        <a:xfrm>
          <a:off x="23755350" y="0"/>
          <a:ext cx="0" cy="0"/>
        </a:xfrm>
        <a:prstGeom prst="doubleWave">
          <a:avLst>
            <a:gd name="adj1" fmla="val 6500"/>
            <a:gd name="adj2" fmla="val 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26</xdr:col>
      <xdr:colOff>0</xdr:colOff>
      <xdr:row>0</xdr:row>
      <xdr:rowOff>0</xdr:rowOff>
    </xdr:from>
    <xdr:to>
      <xdr:col>26</xdr:col>
      <xdr:colOff>0</xdr:colOff>
      <xdr:row>0</xdr:row>
      <xdr:rowOff>0</xdr:rowOff>
    </xdr:to>
    <xdr:sp macro="" textlink="">
      <xdr:nvSpPr>
        <xdr:cNvPr id="49293" name="AutoShape 14">
          <a:extLst>
            <a:ext uri="{FF2B5EF4-FFF2-40B4-BE49-F238E27FC236}">
              <a16:creationId xmlns:a16="http://schemas.microsoft.com/office/drawing/2014/main" id="{00000000-0008-0000-0500-00008DC00000}"/>
            </a:ext>
          </a:extLst>
        </xdr:cNvPr>
        <xdr:cNvSpPr>
          <a:spLocks noChangeArrowheads="1"/>
        </xdr:cNvSpPr>
      </xdr:nvSpPr>
      <xdr:spPr bwMode="auto">
        <a:xfrm>
          <a:off x="23755350" y="0"/>
          <a:ext cx="0" cy="0"/>
        </a:xfrm>
        <a:prstGeom prst="doubleWave">
          <a:avLst>
            <a:gd name="adj1" fmla="val 6500"/>
            <a:gd name="adj2" fmla="val 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26</xdr:col>
      <xdr:colOff>0</xdr:colOff>
      <xdr:row>0</xdr:row>
      <xdr:rowOff>0</xdr:rowOff>
    </xdr:from>
    <xdr:to>
      <xdr:col>26</xdr:col>
      <xdr:colOff>0</xdr:colOff>
      <xdr:row>0</xdr:row>
      <xdr:rowOff>0</xdr:rowOff>
    </xdr:to>
    <xdr:sp macro="" textlink="">
      <xdr:nvSpPr>
        <xdr:cNvPr id="49294" name="AutoShape 15">
          <a:extLst>
            <a:ext uri="{FF2B5EF4-FFF2-40B4-BE49-F238E27FC236}">
              <a16:creationId xmlns:a16="http://schemas.microsoft.com/office/drawing/2014/main" id="{00000000-0008-0000-0500-00008EC00000}"/>
            </a:ext>
          </a:extLst>
        </xdr:cNvPr>
        <xdr:cNvSpPr>
          <a:spLocks noChangeArrowheads="1"/>
        </xdr:cNvSpPr>
      </xdr:nvSpPr>
      <xdr:spPr bwMode="auto">
        <a:xfrm>
          <a:off x="23755350" y="0"/>
          <a:ext cx="0" cy="0"/>
        </a:xfrm>
        <a:prstGeom prst="doubleWave">
          <a:avLst>
            <a:gd name="adj1" fmla="val 6500"/>
            <a:gd name="adj2" fmla="val 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26</xdr:col>
      <xdr:colOff>0</xdr:colOff>
      <xdr:row>0</xdr:row>
      <xdr:rowOff>0</xdr:rowOff>
    </xdr:from>
    <xdr:to>
      <xdr:col>26</xdr:col>
      <xdr:colOff>0</xdr:colOff>
      <xdr:row>0</xdr:row>
      <xdr:rowOff>0</xdr:rowOff>
    </xdr:to>
    <xdr:sp macro="" textlink="">
      <xdr:nvSpPr>
        <xdr:cNvPr id="49295" name="AutoShape 16">
          <a:extLst>
            <a:ext uri="{FF2B5EF4-FFF2-40B4-BE49-F238E27FC236}">
              <a16:creationId xmlns:a16="http://schemas.microsoft.com/office/drawing/2014/main" id="{00000000-0008-0000-0500-00008FC00000}"/>
            </a:ext>
          </a:extLst>
        </xdr:cNvPr>
        <xdr:cNvSpPr>
          <a:spLocks noChangeArrowheads="1"/>
        </xdr:cNvSpPr>
      </xdr:nvSpPr>
      <xdr:spPr bwMode="auto">
        <a:xfrm>
          <a:off x="23755350" y="0"/>
          <a:ext cx="0" cy="0"/>
        </a:xfrm>
        <a:prstGeom prst="doubleWave">
          <a:avLst>
            <a:gd name="adj1" fmla="val 6500"/>
            <a:gd name="adj2" fmla="val 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26</xdr:col>
      <xdr:colOff>0</xdr:colOff>
      <xdr:row>0</xdr:row>
      <xdr:rowOff>0</xdr:rowOff>
    </xdr:from>
    <xdr:to>
      <xdr:col>26</xdr:col>
      <xdr:colOff>0</xdr:colOff>
      <xdr:row>0</xdr:row>
      <xdr:rowOff>0</xdr:rowOff>
    </xdr:to>
    <xdr:sp macro="" textlink="">
      <xdr:nvSpPr>
        <xdr:cNvPr id="49296" name="AutoShape 17">
          <a:extLst>
            <a:ext uri="{FF2B5EF4-FFF2-40B4-BE49-F238E27FC236}">
              <a16:creationId xmlns:a16="http://schemas.microsoft.com/office/drawing/2014/main" id="{00000000-0008-0000-0500-000090C00000}"/>
            </a:ext>
          </a:extLst>
        </xdr:cNvPr>
        <xdr:cNvSpPr>
          <a:spLocks noChangeArrowheads="1"/>
        </xdr:cNvSpPr>
      </xdr:nvSpPr>
      <xdr:spPr bwMode="auto">
        <a:xfrm>
          <a:off x="23755350" y="0"/>
          <a:ext cx="0" cy="0"/>
        </a:xfrm>
        <a:prstGeom prst="doubleWave">
          <a:avLst>
            <a:gd name="adj1" fmla="val 6500"/>
            <a:gd name="adj2" fmla="val 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26</xdr:col>
      <xdr:colOff>0</xdr:colOff>
      <xdr:row>0</xdr:row>
      <xdr:rowOff>0</xdr:rowOff>
    </xdr:from>
    <xdr:to>
      <xdr:col>26</xdr:col>
      <xdr:colOff>0</xdr:colOff>
      <xdr:row>0</xdr:row>
      <xdr:rowOff>0</xdr:rowOff>
    </xdr:to>
    <xdr:sp macro="" textlink="">
      <xdr:nvSpPr>
        <xdr:cNvPr id="49297" name="AutoShape 18">
          <a:extLst>
            <a:ext uri="{FF2B5EF4-FFF2-40B4-BE49-F238E27FC236}">
              <a16:creationId xmlns:a16="http://schemas.microsoft.com/office/drawing/2014/main" id="{00000000-0008-0000-0500-000091C00000}"/>
            </a:ext>
          </a:extLst>
        </xdr:cNvPr>
        <xdr:cNvSpPr>
          <a:spLocks noChangeArrowheads="1"/>
        </xdr:cNvSpPr>
      </xdr:nvSpPr>
      <xdr:spPr bwMode="auto">
        <a:xfrm>
          <a:off x="23755350" y="0"/>
          <a:ext cx="0" cy="0"/>
        </a:xfrm>
        <a:prstGeom prst="doubleWave">
          <a:avLst>
            <a:gd name="adj1" fmla="val 6500"/>
            <a:gd name="adj2" fmla="val 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26</xdr:col>
      <xdr:colOff>0</xdr:colOff>
      <xdr:row>0</xdr:row>
      <xdr:rowOff>0</xdr:rowOff>
    </xdr:from>
    <xdr:to>
      <xdr:col>26</xdr:col>
      <xdr:colOff>352425</xdr:colOff>
      <xdr:row>0</xdr:row>
      <xdr:rowOff>0</xdr:rowOff>
    </xdr:to>
    <xdr:sp macro="" textlink="">
      <xdr:nvSpPr>
        <xdr:cNvPr id="49298" name="AutoShape 19">
          <a:extLst>
            <a:ext uri="{FF2B5EF4-FFF2-40B4-BE49-F238E27FC236}">
              <a16:creationId xmlns:a16="http://schemas.microsoft.com/office/drawing/2014/main" id="{00000000-0008-0000-0500-000092C00000}"/>
            </a:ext>
          </a:extLst>
        </xdr:cNvPr>
        <xdr:cNvSpPr>
          <a:spLocks noChangeArrowheads="1"/>
        </xdr:cNvSpPr>
      </xdr:nvSpPr>
      <xdr:spPr bwMode="auto">
        <a:xfrm>
          <a:off x="23755350" y="0"/>
          <a:ext cx="352425" cy="0"/>
        </a:xfrm>
        <a:prstGeom prst="doubleWave">
          <a:avLst>
            <a:gd name="adj1" fmla="val 6500"/>
            <a:gd name="adj2" fmla="val 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26</xdr:col>
      <xdr:colOff>885825</xdr:colOff>
      <xdr:row>0</xdr:row>
      <xdr:rowOff>0</xdr:rowOff>
    </xdr:from>
    <xdr:to>
      <xdr:col>26</xdr:col>
      <xdr:colOff>352425</xdr:colOff>
      <xdr:row>0</xdr:row>
      <xdr:rowOff>0</xdr:rowOff>
    </xdr:to>
    <xdr:sp macro="" textlink="">
      <xdr:nvSpPr>
        <xdr:cNvPr id="49299" name="AutoShape 20">
          <a:extLst>
            <a:ext uri="{FF2B5EF4-FFF2-40B4-BE49-F238E27FC236}">
              <a16:creationId xmlns:a16="http://schemas.microsoft.com/office/drawing/2014/main" id="{00000000-0008-0000-0500-000093C00000}"/>
            </a:ext>
          </a:extLst>
        </xdr:cNvPr>
        <xdr:cNvSpPr>
          <a:spLocks noChangeArrowheads="1"/>
        </xdr:cNvSpPr>
      </xdr:nvSpPr>
      <xdr:spPr bwMode="auto">
        <a:xfrm>
          <a:off x="24107775" y="0"/>
          <a:ext cx="0" cy="0"/>
        </a:xfrm>
        <a:prstGeom prst="doubleWave">
          <a:avLst>
            <a:gd name="adj1" fmla="val 6500"/>
            <a:gd name="adj2" fmla="val 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26</xdr:col>
      <xdr:colOff>1838325</xdr:colOff>
      <xdr:row>0</xdr:row>
      <xdr:rowOff>0</xdr:rowOff>
    </xdr:from>
    <xdr:to>
      <xdr:col>26</xdr:col>
      <xdr:colOff>352425</xdr:colOff>
      <xdr:row>0</xdr:row>
      <xdr:rowOff>0</xdr:rowOff>
    </xdr:to>
    <xdr:sp macro="" textlink="">
      <xdr:nvSpPr>
        <xdr:cNvPr id="49300" name="AutoShape 21">
          <a:extLst>
            <a:ext uri="{FF2B5EF4-FFF2-40B4-BE49-F238E27FC236}">
              <a16:creationId xmlns:a16="http://schemas.microsoft.com/office/drawing/2014/main" id="{00000000-0008-0000-0500-000094C00000}"/>
            </a:ext>
          </a:extLst>
        </xdr:cNvPr>
        <xdr:cNvSpPr>
          <a:spLocks noChangeArrowheads="1"/>
        </xdr:cNvSpPr>
      </xdr:nvSpPr>
      <xdr:spPr bwMode="auto">
        <a:xfrm>
          <a:off x="24107775" y="0"/>
          <a:ext cx="0" cy="0"/>
        </a:xfrm>
        <a:prstGeom prst="doubleWave">
          <a:avLst>
            <a:gd name="adj1" fmla="val 6500"/>
            <a:gd name="adj2" fmla="val 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26</xdr:col>
      <xdr:colOff>295275</xdr:colOff>
      <xdr:row>0</xdr:row>
      <xdr:rowOff>0</xdr:rowOff>
    </xdr:from>
    <xdr:to>
      <xdr:col>27</xdr:col>
      <xdr:colOff>0</xdr:colOff>
      <xdr:row>0</xdr:row>
      <xdr:rowOff>0</xdr:rowOff>
    </xdr:to>
    <xdr:sp macro="" textlink="">
      <xdr:nvSpPr>
        <xdr:cNvPr id="49301" name="AutoShape 22">
          <a:extLst>
            <a:ext uri="{FF2B5EF4-FFF2-40B4-BE49-F238E27FC236}">
              <a16:creationId xmlns:a16="http://schemas.microsoft.com/office/drawing/2014/main" id="{00000000-0008-0000-0500-000095C00000}"/>
            </a:ext>
          </a:extLst>
        </xdr:cNvPr>
        <xdr:cNvSpPr>
          <a:spLocks noChangeArrowheads="1"/>
        </xdr:cNvSpPr>
      </xdr:nvSpPr>
      <xdr:spPr bwMode="auto">
        <a:xfrm>
          <a:off x="24050625" y="0"/>
          <a:ext cx="57150" cy="0"/>
        </a:xfrm>
        <a:prstGeom prst="doubleWave">
          <a:avLst>
            <a:gd name="adj1" fmla="val 6500"/>
            <a:gd name="adj2" fmla="val 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37</xdr:col>
      <xdr:colOff>0</xdr:colOff>
      <xdr:row>0</xdr:row>
      <xdr:rowOff>0</xdr:rowOff>
    </xdr:from>
    <xdr:to>
      <xdr:col>37</xdr:col>
      <xdr:colOff>0</xdr:colOff>
      <xdr:row>0</xdr:row>
      <xdr:rowOff>0</xdr:rowOff>
    </xdr:to>
    <xdr:sp macro="" textlink="">
      <xdr:nvSpPr>
        <xdr:cNvPr id="49302" name="AutoShape 23">
          <a:extLst>
            <a:ext uri="{FF2B5EF4-FFF2-40B4-BE49-F238E27FC236}">
              <a16:creationId xmlns:a16="http://schemas.microsoft.com/office/drawing/2014/main" id="{00000000-0008-0000-0500-000096C00000}"/>
            </a:ext>
          </a:extLst>
        </xdr:cNvPr>
        <xdr:cNvSpPr>
          <a:spLocks noChangeArrowheads="1"/>
        </xdr:cNvSpPr>
      </xdr:nvSpPr>
      <xdr:spPr bwMode="auto">
        <a:xfrm>
          <a:off x="33823275" y="0"/>
          <a:ext cx="0" cy="0"/>
        </a:xfrm>
        <a:prstGeom prst="doubleWave">
          <a:avLst>
            <a:gd name="adj1" fmla="val 6500"/>
            <a:gd name="adj2" fmla="val 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37</xdr:col>
      <xdr:colOff>0</xdr:colOff>
      <xdr:row>0</xdr:row>
      <xdr:rowOff>0</xdr:rowOff>
    </xdr:from>
    <xdr:to>
      <xdr:col>37</xdr:col>
      <xdr:colOff>0</xdr:colOff>
      <xdr:row>0</xdr:row>
      <xdr:rowOff>0</xdr:rowOff>
    </xdr:to>
    <xdr:sp macro="" textlink="">
      <xdr:nvSpPr>
        <xdr:cNvPr id="49303" name="AutoShape 24">
          <a:extLst>
            <a:ext uri="{FF2B5EF4-FFF2-40B4-BE49-F238E27FC236}">
              <a16:creationId xmlns:a16="http://schemas.microsoft.com/office/drawing/2014/main" id="{00000000-0008-0000-0500-000097C00000}"/>
            </a:ext>
          </a:extLst>
        </xdr:cNvPr>
        <xdr:cNvSpPr>
          <a:spLocks noChangeArrowheads="1"/>
        </xdr:cNvSpPr>
      </xdr:nvSpPr>
      <xdr:spPr bwMode="auto">
        <a:xfrm>
          <a:off x="33823275" y="0"/>
          <a:ext cx="0" cy="0"/>
        </a:xfrm>
        <a:prstGeom prst="doubleWave">
          <a:avLst>
            <a:gd name="adj1" fmla="val 6500"/>
            <a:gd name="adj2" fmla="val 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37</xdr:col>
      <xdr:colOff>0</xdr:colOff>
      <xdr:row>0</xdr:row>
      <xdr:rowOff>0</xdr:rowOff>
    </xdr:from>
    <xdr:to>
      <xdr:col>37</xdr:col>
      <xdr:colOff>0</xdr:colOff>
      <xdr:row>0</xdr:row>
      <xdr:rowOff>0</xdr:rowOff>
    </xdr:to>
    <xdr:sp macro="" textlink="">
      <xdr:nvSpPr>
        <xdr:cNvPr id="49304" name="AutoShape 25">
          <a:extLst>
            <a:ext uri="{FF2B5EF4-FFF2-40B4-BE49-F238E27FC236}">
              <a16:creationId xmlns:a16="http://schemas.microsoft.com/office/drawing/2014/main" id="{00000000-0008-0000-0500-000098C00000}"/>
            </a:ext>
          </a:extLst>
        </xdr:cNvPr>
        <xdr:cNvSpPr>
          <a:spLocks noChangeArrowheads="1"/>
        </xdr:cNvSpPr>
      </xdr:nvSpPr>
      <xdr:spPr bwMode="auto">
        <a:xfrm>
          <a:off x="33823275" y="0"/>
          <a:ext cx="0" cy="0"/>
        </a:xfrm>
        <a:prstGeom prst="doubleWave">
          <a:avLst>
            <a:gd name="adj1" fmla="val 6500"/>
            <a:gd name="adj2" fmla="val 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37</xdr:col>
      <xdr:colOff>0</xdr:colOff>
      <xdr:row>0</xdr:row>
      <xdr:rowOff>0</xdr:rowOff>
    </xdr:from>
    <xdr:to>
      <xdr:col>37</xdr:col>
      <xdr:colOff>0</xdr:colOff>
      <xdr:row>0</xdr:row>
      <xdr:rowOff>0</xdr:rowOff>
    </xdr:to>
    <xdr:sp macro="" textlink="">
      <xdr:nvSpPr>
        <xdr:cNvPr id="49305" name="AutoShape 26">
          <a:extLst>
            <a:ext uri="{FF2B5EF4-FFF2-40B4-BE49-F238E27FC236}">
              <a16:creationId xmlns:a16="http://schemas.microsoft.com/office/drawing/2014/main" id="{00000000-0008-0000-0500-000099C00000}"/>
            </a:ext>
          </a:extLst>
        </xdr:cNvPr>
        <xdr:cNvSpPr>
          <a:spLocks noChangeArrowheads="1"/>
        </xdr:cNvSpPr>
      </xdr:nvSpPr>
      <xdr:spPr bwMode="auto">
        <a:xfrm>
          <a:off x="33823275" y="0"/>
          <a:ext cx="0" cy="0"/>
        </a:xfrm>
        <a:prstGeom prst="doubleWave">
          <a:avLst>
            <a:gd name="adj1" fmla="val 6500"/>
            <a:gd name="adj2" fmla="val 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37</xdr:col>
      <xdr:colOff>0</xdr:colOff>
      <xdr:row>0</xdr:row>
      <xdr:rowOff>0</xdr:rowOff>
    </xdr:from>
    <xdr:to>
      <xdr:col>37</xdr:col>
      <xdr:colOff>0</xdr:colOff>
      <xdr:row>0</xdr:row>
      <xdr:rowOff>0</xdr:rowOff>
    </xdr:to>
    <xdr:sp macro="" textlink="">
      <xdr:nvSpPr>
        <xdr:cNvPr id="49306" name="AutoShape 27">
          <a:extLst>
            <a:ext uri="{FF2B5EF4-FFF2-40B4-BE49-F238E27FC236}">
              <a16:creationId xmlns:a16="http://schemas.microsoft.com/office/drawing/2014/main" id="{00000000-0008-0000-0500-00009AC00000}"/>
            </a:ext>
          </a:extLst>
        </xdr:cNvPr>
        <xdr:cNvSpPr>
          <a:spLocks noChangeArrowheads="1"/>
        </xdr:cNvSpPr>
      </xdr:nvSpPr>
      <xdr:spPr bwMode="auto">
        <a:xfrm>
          <a:off x="33823275" y="0"/>
          <a:ext cx="0" cy="0"/>
        </a:xfrm>
        <a:prstGeom prst="doubleWave">
          <a:avLst>
            <a:gd name="adj1" fmla="val 6500"/>
            <a:gd name="adj2" fmla="val 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37</xdr:col>
      <xdr:colOff>0</xdr:colOff>
      <xdr:row>0</xdr:row>
      <xdr:rowOff>0</xdr:rowOff>
    </xdr:from>
    <xdr:to>
      <xdr:col>37</xdr:col>
      <xdr:colOff>0</xdr:colOff>
      <xdr:row>0</xdr:row>
      <xdr:rowOff>0</xdr:rowOff>
    </xdr:to>
    <xdr:sp macro="" textlink="">
      <xdr:nvSpPr>
        <xdr:cNvPr id="49307" name="AutoShape 28">
          <a:extLst>
            <a:ext uri="{FF2B5EF4-FFF2-40B4-BE49-F238E27FC236}">
              <a16:creationId xmlns:a16="http://schemas.microsoft.com/office/drawing/2014/main" id="{00000000-0008-0000-0500-00009BC00000}"/>
            </a:ext>
          </a:extLst>
        </xdr:cNvPr>
        <xdr:cNvSpPr>
          <a:spLocks noChangeArrowheads="1"/>
        </xdr:cNvSpPr>
      </xdr:nvSpPr>
      <xdr:spPr bwMode="auto">
        <a:xfrm>
          <a:off x="33823275" y="0"/>
          <a:ext cx="0" cy="0"/>
        </a:xfrm>
        <a:prstGeom prst="doubleWave">
          <a:avLst>
            <a:gd name="adj1" fmla="val 6500"/>
            <a:gd name="adj2" fmla="val 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37</xdr:col>
      <xdr:colOff>0</xdr:colOff>
      <xdr:row>0</xdr:row>
      <xdr:rowOff>0</xdr:rowOff>
    </xdr:from>
    <xdr:to>
      <xdr:col>37</xdr:col>
      <xdr:colOff>0</xdr:colOff>
      <xdr:row>0</xdr:row>
      <xdr:rowOff>0</xdr:rowOff>
    </xdr:to>
    <xdr:sp macro="" textlink="">
      <xdr:nvSpPr>
        <xdr:cNvPr id="49308" name="AutoShape 29">
          <a:extLst>
            <a:ext uri="{FF2B5EF4-FFF2-40B4-BE49-F238E27FC236}">
              <a16:creationId xmlns:a16="http://schemas.microsoft.com/office/drawing/2014/main" id="{00000000-0008-0000-0500-00009CC00000}"/>
            </a:ext>
          </a:extLst>
        </xdr:cNvPr>
        <xdr:cNvSpPr>
          <a:spLocks noChangeArrowheads="1"/>
        </xdr:cNvSpPr>
      </xdr:nvSpPr>
      <xdr:spPr bwMode="auto">
        <a:xfrm>
          <a:off x="33823275" y="0"/>
          <a:ext cx="0" cy="0"/>
        </a:xfrm>
        <a:prstGeom prst="doubleWave">
          <a:avLst>
            <a:gd name="adj1" fmla="val 6500"/>
            <a:gd name="adj2" fmla="val 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37</xdr:col>
      <xdr:colOff>0</xdr:colOff>
      <xdr:row>0</xdr:row>
      <xdr:rowOff>0</xdr:rowOff>
    </xdr:from>
    <xdr:to>
      <xdr:col>37</xdr:col>
      <xdr:colOff>685800</xdr:colOff>
      <xdr:row>0</xdr:row>
      <xdr:rowOff>0</xdr:rowOff>
    </xdr:to>
    <xdr:sp macro="" textlink="">
      <xdr:nvSpPr>
        <xdr:cNvPr id="49309" name="AutoShape 30">
          <a:extLst>
            <a:ext uri="{FF2B5EF4-FFF2-40B4-BE49-F238E27FC236}">
              <a16:creationId xmlns:a16="http://schemas.microsoft.com/office/drawing/2014/main" id="{00000000-0008-0000-0500-00009DC00000}"/>
            </a:ext>
          </a:extLst>
        </xdr:cNvPr>
        <xdr:cNvSpPr>
          <a:spLocks noChangeArrowheads="1"/>
        </xdr:cNvSpPr>
      </xdr:nvSpPr>
      <xdr:spPr bwMode="auto">
        <a:xfrm>
          <a:off x="33823275" y="0"/>
          <a:ext cx="685800" cy="0"/>
        </a:xfrm>
        <a:prstGeom prst="doubleWave">
          <a:avLst>
            <a:gd name="adj1" fmla="val 6500"/>
            <a:gd name="adj2" fmla="val 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37</xdr:col>
      <xdr:colOff>885825</xdr:colOff>
      <xdr:row>0</xdr:row>
      <xdr:rowOff>0</xdr:rowOff>
    </xdr:from>
    <xdr:to>
      <xdr:col>37</xdr:col>
      <xdr:colOff>685800</xdr:colOff>
      <xdr:row>0</xdr:row>
      <xdr:rowOff>0</xdr:rowOff>
    </xdr:to>
    <xdr:sp macro="" textlink="">
      <xdr:nvSpPr>
        <xdr:cNvPr id="49310" name="AutoShape 31">
          <a:extLst>
            <a:ext uri="{FF2B5EF4-FFF2-40B4-BE49-F238E27FC236}">
              <a16:creationId xmlns:a16="http://schemas.microsoft.com/office/drawing/2014/main" id="{00000000-0008-0000-0500-00009EC00000}"/>
            </a:ext>
          </a:extLst>
        </xdr:cNvPr>
        <xdr:cNvSpPr>
          <a:spLocks noChangeArrowheads="1"/>
        </xdr:cNvSpPr>
      </xdr:nvSpPr>
      <xdr:spPr bwMode="auto">
        <a:xfrm>
          <a:off x="34509075" y="0"/>
          <a:ext cx="0" cy="0"/>
        </a:xfrm>
        <a:prstGeom prst="doubleWave">
          <a:avLst>
            <a:gd name="adj1" fmla="val 6500"/>
            <a:gd name="adj2" fmla="val 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37</xdr:col>
      <xdr:colOff>1838325</xdr:colOff>
      <xdr:row>0</xdr:row>
      <xdr:rowOff>0</xdr:rowOff>
    </xdr:from>
    <xdr:to>
      <xdr:col>37</xdr:col>
      <xdr:colOff>685800</xdr:colOff>
      <xdr:row>0</xdr:row>
      <xdr:rowOff>0</xdr:rowOff>
    </xdr:to>
    <xdr:sp macro="" textlink="">
      <xdr:nvSpPr>
        <xdr:cNvPr id="49311" name="AutoShape 32">
          <a:extLst>
            <a:ext uri="{FF2B5EF4-FFF2-40B4-BE49-F238E27FC236}">
              <a16:creationId xmlns:a16="http://schemas.microsoft.com/office/drawing/2014/main" id="{00000000-0008-0000-0500-00009FC00000}"/>
            </a:ext>
          </a:extLst>
        </xdr:cNvPr>
        <xdr:cNvSpPr>
          <a:spLocks noChangeArrowheads="1"/>
        </xdr:cNvSpPr>
      </xdr:nvSpPr>
      <xdr:spPr bwMode="auto">
        <a:xfrm>
          <a:off x="34509075" y="0"/>
          <a:ext cx="0" cy="0"/>
        </a:xfrm>
        <a:prstGeom prst="doubleWave">
          <a:avLst>
            <a:gd name="adj1" fmla="val 6500"/>
            <a:gd name="adj2" fmla="val 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37</xdr:col>
      <xdr:colOff>295275</xdr:colOff>
      <xdr:row>0</xdr:row>
      <xdr:rowOff>0</xdr:rowOff>
    </xdr:from>
    <xdr:to>
      <xdr:col>38</xdr:col>
      <xdr:colOff>0</xdr:colOff>
      <xdr:row>0</xdr:row>
      <xdr:rowOff>0</xdr:rowOff>
    </xdr:to>
    <xdr:sp macro="" textlink="">
      <xdr:nvSpPr>
        <xdr:cNvPr id="49312" name="AutoShape 33">
          <a:extLst>
            <a:ext uri="{FF2B5EF4-FFF2-40B4-BE49-F238E27FC236}">
              <a16:creationId xmlns:a16="http://schemas.microsoft.com/office/drawing/2014/main" id="{00000000-0008-0000-0500-0000A0C00000}"/>
            </a:ext>
          </a:extLst>
        </xdr:cNvPr>
        <xdr:cNvSpPr>
          <a:spLocks noChangeArrowheads="1"/>
        </xdr:cNvSpPr>
      </xdr:nvSpPr>
      <xdr:spPr bwMode="auto">
        <a:xfrm>
          <a:off x="34118550" y="0"/>
          <a:ext cx="390525" cy="0"/>
        </a:xfrm>
        <a:prstGeom prst="doubleWave">
          <a:avLst>
            <a:gd name="adj1" fmla="val 6500"/>
            <a:gd name="adj2" fmla="val 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0</xdr:colOff>
      <xdr:row>0</xdr:row>
      <xdr:rowOff>0</xdr:rowOff>
    </xdr:from>
    <xdr:to>
      <xdr:col>4</xdr:col>
      <xdr:colOff>1792941</xdr:colOff>
      <xdr:row>1</xdr:row>
      <xdr:rowOff>4003</xdr:rowOff>
    </xdr:to>
    <xdr:sp macro="" textlink="">
      <xdr:nvSpPr>
        <xdr:cNvPr id="35" name="四角形: 角を丸くする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8558FD9-B7E2-45A8-B049-2906C90696B9}"/>
            </a:ext>
          </a:extLst>
        </xdr:cNvPr>
        <xdr:cNvSpPr/>
      </xdr:nvSpPr>
      <xdr:spPr>
        <a:xfrm>
          <a:off x="526676" y="0"/>
          <a:ext cx="2476500" cy="530679"/>
        </a:xfrm>
        <a:prstGeom prst="roundRect">
          <a:avLst/>
        </a:prstGeom>
        <a:solidFill>
          <a:srgbClr val="1F497D">
            <a:lumMod val="60000"/>
            <a:lumOff val="40000"/>
          </a:srgbClr>
        </a:solidFill>
        <a:ln w="19050" cap="flat" cmpd="sng" algn="ctr">
          <a:solidFill>
            <a:srgbClr val="4F81BD">
              <a:shade val="15000"/>
              <a:shade val="75000"/>
              <a:satMod val="125000"/>
              <a:lumMod val="75000"/>
            </a:srgbClr>
          </a:solidFill>
          <a:prstDash val="solid"/>
        </a:ln>
        <a:effectLst/>
        <a:scene3d>
          <a:camera prst="orthographicFront"/>
          <a:lightRig rig="threePt" dir="t"/>
        </a:scene3d>
        <a:sp3d>
          <a:bevelT/>
        </a:sp3d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「はじめに」の画面に戻る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76200</xdr:colOff>
      <xdr:row>36</xdr:row>
      <xdr:rowOff>38100</xdr:rowOff>
    </xdr:from>
    <xdr:to>
      <xdr:col>13</xdr:col>
      <xdr:colOff>123825</xdr:colOff>
      <xdr:row>39</xdr:row>
      <xdr:rowOff>28575</xdr:rowOff>
    </xdr:to>
    <xdr:sp macro="" textlink="">
      <xdr:nvSpPr>
        <xdr:cNvPr id="17792" name="AutoShape 1">
          <a:extLst>
            <a:ext uri="{FF2B5EF4-FFF2-40B4-BE49-F238E27FC236}">
              <a16:creationId xmlns:a16="http://schemas.microsoft.com/office/drawing/2014/main" id="{00000000-0008-0000-0600-000080450000}"/>
            </a:ext>
          </a:extLst>
        </xdr:cNvPr>
        <xdr:cNvSpPr>
          <a:spLocks/>
        </xdr:cNvSpPr>
      </xdr:nvSpPr>
      <xdr:spPr bwMode="auto">
        <a:xfrm>
          <a:off x="5981700" y="9153525"/>
          <a:ext cx="47625" cy="933450"/>
        </a:xfrm>
        <a:prstGeom prst="rightBrace">
          <a:avLst>
            <a:gd name="adj1" fmla="val 163333"/>
            <a:gd name="adj2" fmla="val 50000"/>
          </a:avLst>
        </a:prstGeom>
        <a:noFill/>
        <a:ln w="158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5</xdr:col>
      <xdr:colOff>9525</xdr:colOff>
      <xdr:row>1</xdr:row>
      <xdr:rowOff>276225</xdr:rowOff>
    </xdr:from>
    <xdr:to>
      <xdr:col>9</xdr:col>
      <xdr:colOff>533400</xdr:colOff>
      <xdr:row>1</xdr:row>
      <xdr:rowOff>447675</xdr:rowOff>
    </xdr:to>
    <xdr:sp macro="" textlink="">
      <xdr:nvSpPr>
        <xdr:cNvPr id="17793" name="AutoShape 2">
          <a:extLst>
            <a:ext uri="{FF2B5EF4-FFF2-40B4-BE49-F238E27FC236}">
              <a16:creationId xmlns:a16="http://schemas.microsoft.com/office/drawing/2014/main" id="{00000000-0008-0000-0600-000081450000}"/>
            </a:ext>
          </a:extLst>
        </xdr:cNvPr>
        <xdr:cNvSpPr>
          <a:spLocks/>
        </xdr:cNvSpPr>
      </xdr:nvSpPr>
      <xdr:spPr bwMode="auto">
        <a:xfrm rot="-5400000">
          <a:off x="3662363" y="-614363"/>
          <a:ext cx="171450" cy="2847975"/>
        </a:xfrm>
        <a:prstGeom prst="rightBrace">
          <a:avLst>
            <a:gd name="adj1" fmla="val 138426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16</xdr:col>
      <xdr:colOff>40822</xdr:colOff>
      <xdr:row>0</xdr:row>
      <xdr:rowOff>0</xdr:rowOff>
    </xdr:from>
    <xdr:to>
      <xdr:col>21</xdr:col>
      <xdr:colOff>163287</xdr:colOff>
      <xdr:row>1</xdr:row>
      <xdr:rowOff>81643</xdr:rowOff>
    </xdr:to>
    <xdr:sp macro="" textlink="">
      <xdr:nvSpPr>
        <xdr:cNvPr id="8" name="四角形: 角を丸くする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8558FD9-B7E2-45A8-B049-2906C90696B9}"/>
            </a:ext>
          </a:extLst>
        </xdr:cNvPr>
        <xdr:cNvSpPr/>
      </xdr:nvSpPr>
      <xdr:spPr>
        <a:xfrm>
          <a:off x="7239001" y="0"/>
          <a:ext cx="2476500" cy="530679"/>
        </a:xfrm>
        <a:prstGeom prst="roundRect">
          <a:avLst/>
        </a:prstGeom>
        <a:solidFill>
          <a:srgbClr val="1F497D">
            <a:lumMod val="60000"/>
            <a:lumOff val="40000"/>
          </a:srgbClr>
        </a:solidFill>
        <a:ln w="19050" cap="flat" cmpd="sng" algn="ctr">
          <a:solidFill>
            <a:srgbClr val="4F81BD">
              <a:shade val="15000"/>
              <a:shade val="75000"/>
              <a:satMod val="125000"/>
              <a:lumMod val="75000"/>
            </a:srgbClr>
          </a:solidFill>
          <a:prstDash val="solid"/>
        </a:ln>
        <a:effectLst/>
        <a:scene3d>
          <a:camera prst="orthographicFront"/>
          <a:lightRig rig="threePt" dir="t"/>
        </a:scene3d>
        <a:sp3d>
          <a:bevelT/>
        </a:sp3d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「はじめに」の画面に戻る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76200</xdr:colOff>
      <xdr:row>35</xdr:row>
      <xdr:rowOff>38100</xdr:rowOff>
    </xdr:from>
    <xdr:to>
      <xdr:col>13</xdr:col>
      <xdr:colOff>123825</xdr:colOff>
      <xdr:row>38</xdr:row>
      <xdr:rowOff>28575</xdr:rowOff>
    </xdr:to>
    <xdr:sp macro="" textlink="">
      <xdr:nvSpPr>
        <xdr:cNvPr id="18816" name="AutoShape 1">
          <a:extLst>
            <a:ext uri="{FF2B5EF4-FFF2-40B4-BE49-F238E27FC236}">
              <a16:creationId xmlns:a16="http://schemas.microsoft.com/office/drawing/2014/main" id="{00000000-0008-0000-0700-000080490000}"/>
            </a:ext>
          </a:extLst>
        </xdr:cNvPr>
        <xdr:cNvSpPr>
          <a:spLocks/>
        </xdr:cNvSpPr>
      </xdr:nvSpPr>
      <xdr:spPr bwMode="auto">
        <a:xfrm>
          <a:off x="5981700" y="8915400"/>
          <a:ext cx="47625" cy="857250"/>
        </a:xfrm>
        <a:prstGeom prst="rightBrace">
          <a:avLst>
            <a:gd name="adj1" fmla="val 150000"/>
            <a:gd name="adj2" fmla="val 50000"/>
          </a:avLst>
        </a:prstGeom>
        <a:noFill/>
        <a:ln w="158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5</xdr:col>
      <xdr:colOff>9525</xdr:colOff>
      <xdr:row>1</xdr:row>
      <xdr:rowOff>276225</xdr:rowOff>
    </xdr:from>
    <xdr:to>
      <xdr:col>9</xdr:col>
      <xdr:colOff>533400</xdr:colOff>
      <xdr:row>1</xdr:row>
      <xdr:rowOff>447675</xdr:rowOff>
    </xdr:to>
    <xdr:sp macro="" textlink="">
      <xdr:nvSpPr>
        <xdr:cNvPr id="18817" name="AutoShape 2">
          <a:extLst>
            <a:ext uri="{FF2B5EF4-FFF2-40B4-BE49-F238E27FC236}">
              <a16:creationId xmlns:a16="http://schemas.microsoft.com/office/drawing/2014/main" id="{00000000-0008-0000-0700-000081490000}"/>
            </a:ext>
          </a:extLst>
        </xdr:cNvPr>
        <xdr:cNvSpPr>
          <a:spLocks/>
        </xdr:cNvSpPr>
      </xdr:nvSpPr>
      <xdr:spPr bwMode="auto">
        <a:xfrm rot="-5400000">
          <a:off x="3662363" y="-614363"/>
          <a:ext cx="171450" cy="2847975"/>
        </a:xfrm>
        <a:prstGeom prst="rightBrace">
          <a:avLst>
            <a:gd name="adj1" fmla="val 138426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0</xdr:row>
      <xdr:rowOff>0</xdr:rowOff>
    </xdr:from>
    <xdr:to>
      <xdr:col>21</xdr:col>
      <xdr:colOff>122465</xdr:colOff>
      <xdr:row>1</xdr:row>
      <xdr:rowOff>81643</xdr:rowOff>
    </xdr:to>
    <xdr:sp macro="" textlink="">
      <xdr:nvSpPr>
        <xdr:cNvPr id="4" name="四角形: 角を丸くする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8558FD9-B7E2-45A8-B049-2906C90696B9}"/>
            </a:ext>
          </a:extLst>
        </xdr:cNvPr>
        <xdr:cNvSpPr/>
      </xdr:nvSpPr>
      <xdr:spPr>
        <a:xfrm>
          <a:off x="7198179" y="0"/>
          <a:ext cx="2476500" cy="530679"/>
        </a:xfrm>
        <a:prstGeom prst="roundRect">
          <a:avLst/>
        </a:prstGeom>
        <a:solidFill>
          <a:srgbClr val="1F497D">
            <a:lumMod val="60000"/>
            <a:lumOff val="40000"/>
          </a:srgbClr>
        </a:solidFill>
        <a:ln w="19050" cap="flat" cmpd="sng" algn="ctr">
          <a:solidFill>
            <a:srgbClr val="4F81BD">
              <a:shade val="15000"/>
              <a:shade val="75000"/>
              <a:satMod val="125000"/>
              <a:lumMod val="75000"/>
            </a:srgbClr>
          </a:solidFill>
          <a:prstDash val="solid"/>
        </a:ln>
        <a:effectLst/>
        <a:scene3d>
          <a:camera prst="orthographicFront"/>
          <a:lightRig rig="threePt" dir="t"/>
        </a:scene3d>
        <a:sp3d>
          <a:bevelT/>
        </a:sp3d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「はじめに」の画面に戻る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76200</xdr:colOff>
      <xdr:row>35</xdr:row>
      <xdr:rowOff>38100</xdr:rowOff>
    </xdr:from>
    <xdr:to>
      <xdr:col>11</xdr:col>
      <xdr:colOff>123825</xdr:colOff>
      <xdr:row>38</xdr:row>
      <xdr:rowOff>28575</xdr:rowOff>
    </xdr:to>
    <xdr:sp macro="" textlink="">
      <xdr:nvSpPr>
        <xdr:cNvPr id="19839" name="AutoShape 1">
          <a:extLst>
            <a:ext uri="{FF2B5EF4-FFF2-40B4-BE49-F238E27FC236}">
              <a16:creationId xmlns:a16="http://schemas.microsoft.com/office/drawing/2014/main" id="{00000000-0008-0000-0800-00007F4D0000}"/>
            </a:ext>
          </a:extLst>
        </xdr:cNvPr>
        <xdr:cNvSpPr>
          <a:spLocks/>
        </xdr:cNvSpPr>
      </xdr:nvSpPr>
      <xdr:spPr bwMode="auto">
        <a:xfrm>
          <a:off x="5981700" y="9153525"/>
          <a:ext cx="47625" cy="933450"/>
        </a:xfrm>
        <a:prstGeom prst="rightBrace">
          <a:avLst>
            <a:gd name="adj1" fmla="val 163333"/>
            <a:gd name="adj2" fmla="val 50000"/>
          </a:avLst>
        </a:prstGeom>
        <a:noFill/>
        <a:ln w="158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1850571</xdr:colOff>
      <xdr:row>1</xdr:row>
      <xdr:rowOff>276224</xdr:rowOff>
    </xdr:from>
    <xdr:to>
      <xdr:col>9</xdr:col>
      <xdr:colOff>530681</xdr:colOff>
      <xdr:row>2</xdr:row>
      <xdr:rowOff>-1</xdr:rowOff>
    </xdr:to>
    <xdr:sp macro="" textlink="">
      <xdr:nvSpPr>
        <xdr:cNvPr id="19840" name="AutoShape 2">
          <a:extLst>
            <a:ext uri="{FF2B5EF4-FFF2-40B4-BE49-F238E27FC236}">
              <a16:creationId xmlns:a16="http://schemas.microsoft.com/office/drawing/2014/main" id="{00000000-0008-0000-0800-0000804D0000}"/>
            </a:ext>
          </a:extLst>
        </xdr:cNvPr>
        <xdr:cNvSpPr>
          <a:spLocks/>
        </xdr:cNvSpPr>
      </xdr:nvSpPr>
      <xdr:spPr bwMode="auto">
        <a:xfrm rot="-5400000">
          <a:off x="3818846" y="-617086"/>
          <a:ext cx="200025" cy="2884717"/>
        </a:xfrm>
        <a:prstGeom prst="rightBrace">
          <a:avLst>
            <a:gd name="adj1" fmla="val 138426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0</xdr:row>
      <xdr:rowOff>0</xdr:rowOff>
    </xdr:from>
    <xdr:to>
      <xdr:col>21</xdr:col>
      <xdr:colOff>122465</xdr:colOff>
      <xdr:row>1</xdr:row>
      <xdr:rowOff>81643</xdr:rowOff>
    </xdr:to>
    <xdr:sp macro="" textlink="">
      <xdr:nvSpPr>
        <xdr:cNvPr id="4" name="四角形: 角を丸くする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8558FD9-B7E2-45A8-B049-2906C90696B9}"/>
            </a:ext>
          </a:extLst>
        </xdr:cNvPr>
        <xdr:cNvSpPr/>
      </xdr:nvSpPr>
      <xdr:spPr>
        <a:xfrm>
          <a:off x="7198179" y="0"/>
          <a:ext cx="2476500" cy="530679"/>
        </a:xfrm>
        <a:prstGeom prst="roundRect">
          <a:avLst/>
        </a:prstGeom>
        <a:solidFill>
          <a:srgbClr val="1F497D">
            <a:lumMod val="60000"/>
            <a:lumOff val="40000"/>
          </a:srgbClr>
        </a:solidFill>
        <a:ln w="19050" cap="flat" cmpd="sng" algn="ctr">
          <a:solidFill>
            <a:srgbClr val="4F81BD">
              <a:shade val="15000"/>
              <a:shade val="75000"/>
              <a:satMod val="125000"/>
              <a:lumMod val="75000"/>
            </a:srgbClr>
          </a:solidFill>
          <a:prstDash val="solid"/>
        </a:ln>
        <a:effectLst/>
        <a:scene3d>
          <a:camera prst="orthographicFront"/>
          <a:lightRig rig="threePt" dir="t"/>
        </a:scene3d>
        <a:sp3d>
          <a:bevelT/>
        </a:sp3d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「はじめに」の画面に戻る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40"/>
  <sheetViews>
    <sheetView showGridLines="0" showRowColHeaders="0" tabSelected="1" topLeftCell="A3" workbookViewId="0">
      <selection activeCell="X21" sqref="X21"/>
    </sheetView>
  </sheetViews>
  <sheetFormatPr defaultColWidth="0" defaultRowHeight="15" customHeight="1" zeroHeight="1" x14ac:dyDescent="0.15"/>
  <cols>
    <col min="1" max="32" width="3.75" style="190" customWidth="1"/>
    <col min="33" max="16384" width="8.875" style="190" hidden="1"/>
  </cols>
  <sheetData>
    <row r="1" spans="1:32" ht="15.75" x14ac:dyDescent="0.15">
      <c r="A1" s="189"/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  <c r="P1" s="189"/>
      <c r="Q1" s="189"/>
      <c r="R1" s="189"/>
      <c r="S1" s="189"/>
      <c r="T1" s="189"/>
      <c r="U1" s="189"/>
      <c r="V1" s="189"/>
      <c r="W1" s="189"/>
      <c r="X1" s="189"/>
      <c r="Y1" s="189"/>
      <c r="Z1" s="189"/>
      <c r="AA1" s="189"/>
      <c r="AB1" s="189"/>
      <c r="AC1" s="189"/>
      <c r="AD1" s="189"/>
      <c r="AE1" s="189"/>
      <c r="AF1" s="189"/>
    </row>
    <row r="2" spans="1:32" ht="26.45" customHeight="1" x14ac:dyDescent="0.15">
      <c r="A2" s="191" t="s">
        <v>792</v>
      </c>
      <c r="B2" s="191"/>
      <c r="C2" s="191"/>
      <c r="D2" s="191"/>
      <c r="E2" s="191"/>
      <c r="F2" s="191"/>
      <c r="G2" s="192"/>
      <c r="H2" s="192"/>
      <c r="I2" s="192"/>
      <c r="J2" s="192"/>
      <c r="K2" s="192"/>
      <c r="L2" s="192"/>
      <c r="M2" s="193"/>
      <c r="N2" s="192"/>
      <c r="O2" s="192"/>
      <c r="P2" s="192"/>
      <c r="Q2" s="192"/>
      <c r="R2" s="192"/>
      <c r="S2" s="192"/>
      <c r="T2" s="192"/>
      <c r="U2" s="192"/>
      <c r="V2" s="192"/>
      <c r="W2" s="192"/>
      <c r="X2" s="192"/>
      <c r="Y2" s="192"/>
      <c r="Z2" s="192"/>
      <c r="AA2" s="192"/>
      <c r="AB2" s="192"/>
      <c r="AC2" s="192"/>
      <c r="AD2" s="192"/>
      <c r="AE2" s="192"/>
      <c r="AF2" s="192"/>
    </row>
    <row r="3" spans="1:32" ht="21" customHeight="1" x14ac:dyDescent="0.15">
      <c r="A3" s="194" t="s">
        <v>793</v>
      </c>
      <c r="B3" s="194"/>
      <c r="C3" s="194"/>
      <c r="D3" s="194"/>
      <c r="E3" s="194"/>
      <c r="F3" s="194"/>
      <c r="G3" s="194"/>
      <c r="H3" s="194"/>
      <c r="I3" s="194"/>
      <c r="J3" s="194"/>
      <c r="K3" s="194"/>
      <c r="L3" s="194"/>
      <c r="M3" s="194"/>
      <c r="N3" s="194"/>
      <c r="O3" s="194"/>
      <c r="P3" s="194"/>
      <c r="Q3" s="194"/>
      <c r="R3" s="194"/>
      <c r="S3" s="194"/>
      <c r="T3" s="194"/>
      <c r="U3" s="194"/>
      <c r="V3" s="194"/>
      <c r="W3" s="194"/>
      <c r="X3" s="194"/>
      <c r="Y3" s="194"/>
      <c r="Z3" s="194"/>
      <c r="AA3" s="194"/>
      <c r="AB3" s="194"/>
      <c r="AC3" s="194"/>
      <c r="AD3" s="194"/>
      <c r="AE3" s="194"/>
      <c r="AF3" s="194"/>
    </row>
    <row r="4" spans="1:32" ht="15.75" x14ac:dyDescent="0.15">
      <c r="A4" s="221" t="s">
        <v>791</v>
      </c>
      <c r="B4" s="222"/>
      <c r="C4" s="222"/>
      <c r="D4" s="222"/>
      <c r="E4" s="195"/>
      <c r="F4" s="195"/>
      <c r="G4" s="195"/>
      <c r="H4" s="195"/>
      <c r="I4" s="195"/>
      <c r="J4" s="195"/>
      <c r="K4" s="195"/>
      <c r="L4" s="195"/>
      <c r="M4" s="195"/>
      <c r="N4" s="195"/>
      <c r="O4" s="195"/>
      <c r="P4" s="195"/>
      <c r="Q4" s="195"/>
      <c r="R4" s="195"/>
      <c r="S4" s="195"/>
      <c r="T4" s="195"/>
      <c r="U4" s="195"/>
      <c r="V4" s="195"/>
      <c r="W4" s="195"/>
      <c r="X4" s="195"/>
      <c r="Y4" s="195"/>
      <c r="Z4" s="195"/>
      <c r="AA4" s="195"/>
      <c r="AB4" s="195"/>
      <c r="AC4" s="195"/>
      <c r="AD4" s="195"/>
      <c r="AE4" s="195"/>
      <c r="AF4" s="195"/>
    </row>
    <row r="5" spans="1:32" ht="21" x14ac:dyDescent="0.15">
      <c r="A5" s="222"/>
      <c r="B5" s="222"/>
      <c r="C5" s="222"/>
      <c r="D5" s="222"/>
      <c r="E5" s="195"/>
      <c r="F5" s="196" t="s">
        <v>781</v>
      </c>
      <c r="G5" s="197"/>
      <c r="H5" s="197"/>
      <c r="I5" s="197"/>
      <c r="J5" s="197"/>
      <c r="K5" s="197"/>
      <c r="L5" s="197"/>
      <c r="M5" s="197"/>
      <c r="N5" s="197"/>
      <c r="O5" s="197"/>
      <c r="P5" s="197"/>
      <c r="Q5" s="197"/>
      <c r="R5" s="197"/>
      <c r="S5" s="197"/>
      <c r="T5" s="197"/>
      <c r="U5" s="197"/>
      <c r="V5" s="197"/>
      <c r="W5" s="197"/>
      <c r="X5" s="197"/>
      <c r="Y5" s="197"/>
      <c r="Z5" s="197"/>
      <c r="AA5" s="197"/>
      <c r="AB5" s="197"/>
      <c r="AC5" s="197"/>
      <c r="AD5" s="197"/>
      <c r="AE5" s="197"/>
      <c r="AF5" s="195"/>
    </row>
    <row r="6" spans="1:32" ht="15.75" x14ac:dyDescent="0.15">
      <c r="A6" s="198"/>
      <c r="B6" s="198"/>
      <c r="C6" s="198"/>
      <c r="D6" s="198"/>
      <c r="E6" s="195"/>
      <c r="F6" s="199" t="s">
        <v>794</v>
      </c>
      <c r="G6" s="199"/>
      <c r="H6" s="199"/>
      <c r="I6" s="199"/>
      <c r="J6" s="199"/>
      <c r="K6" s="199"/>
      <c r="L6" s="199"/>
      <c r="M6" s="199"/>
      <c r="N6" s="199"/>
      <c r="O6" s="199"/>
      <c r="P6" s="199"/>
      <c r="Q6" s="199"/>
      <c r="R6" s="199"/>
      <c r="S6" s="199"/>
      <c r="T6" s="199"/>
      <c r="U6" s="199"/>
      <c r="V6" s="199"/>
      <c r="W6" s="199"/>
      <c r="X6" s="199"/>
      <c r="Y6" s="199"/>
      <c r="Z6" s="199"/>
      <c r="AA6" s="199"/>
      <c r="AB6" s="199"/>
      <c r="AC6" s="199"/>
      <c r="AD6" s="199"/>
      <c r="AE6" s="199"/>
      <c r="AF6" s="195"/>
    </row>
    <row r="7" spans="1:32" ht="15.75" x14ac:dyDescent="0.15">
      <c r="A7" s="198"/>
      <c r="B7" s="198"/>
      <c r="C7" s="198"/>
      <c r="D7" s="198"/>
      <c r="E7" s="195"/>
      <c r="F7" s="199" t="s">
        <v>782</v>
      </c>
      <c r="G7" s="199"/>
      <c r="H7" s="199"/>
      <c r="I7" s="199"/>
      <c r="J7" s="199"/>
      <c r="K7" s="199"/>
      <c r="L7" s="199"/>
      <c r="M7" s="199"/>
      <c r="N7" s="199"/>
      <c r="O7" s="199"/>
      <c r="P7" s="199"/>
      <c r="Q7" s="199"/>
      <c r="R7" s="199"/>
      <c r="S7" s="199"/>
      <c r="T7" s="199"/>
      <c r="U7" s="199"/>
      <c r="V7" s="199"/>
      <c r="W7" s="199"/>
      <c r="X7" s="199"/>
      <c r="Y7" s="199"/>
      <c r="Z7" s="199"/>
      <c r="AA7" s="199"/>
      <c r="AB7" s="199"/>
      <c r="AC7" s="199"/>
      <c r="AD7" s="199"/>
      <c r="AE7" s="199"/>
      <c r="AF7" s="195"/>
    </row>
    <row r="8" spans="1:32" ht="15.75" x14ac:dyDescent="0.15">
      <c r="A8" s="198"/>
      <c r="B8" s="198"/>
      <c r="C8" s="198"/>
      <c r="D8" s="198"/>
      <c r="E8" s="195"/>
      <c r="F8" s="199" t="s">
        <v>795</v>
      </c>
      <c r="G8" s="199"/>
      <c r="H8" s="199"/>
      <c r="I8" s="199"/>
      <c r="J8" s="199"/>
      <c r="K8" s="199"/>
      <c r="L8" s="199"/>
      <c r="M8" s="199"/>
      <c r="N8" s="199"/>
      <c r="O8" s="199"/>
      <c r="P8" s="199"/>
      <c r="Q8" s="199"/>
      <c r="R8" s="199"/>
      <c r="S8" s="199"/>
      <c r="T8" s="199"/>
      <c r="U8" s="199"/>
      <c r="V8" s="199"/>
      <c r="W8" s="199"/>
      <c r="X8" s="199"/>
      <c r="Y8" s="199"/>
      <c r="Z8" s="199"/>
      <c r="AA8" s="199"/>
      <c r="AB8" s="199"/>
      <c r="AC8" s="199"/>
      <c r="AD8" s="199"/>
      <c r="AE8" s="199"/>
      <c r="AF8" s="195"/>
    </row>
    <row r="9" spans="1:32" ht="15.75" x14ac:dyDescent="0.15">
      <c r="A9" s="198"/>
      <c r="B9" s="198"/>
      <c r="C9" s="198"/>
      <c r="D9" s="198"/>
      <c r="E9" s="195"/>
      <c r="F9" s="199"/>
      <c r="G9" s="199"/>
      <c r="H9" s="199"/>
      <c r="I9" s="199"/>
      <c r="J9" s="199"/>
      <c r="K9" s="199"/>
      <c r="L9" s="199"/>
      <c r="M9" s="199"/>
      <c r="N9" s="199"/>
      <c r="O9" s="199"/>
      <c r="P9" s="199"/>
      <c r="Q9" s="199"/>
      <c r="R9" s="199"/>
      <c r="S9" s="199"/>
      <c r="T9" s="199"/>
      <c r="U9" s="199"/>
      <c r="V9" s="199"/>
      <c r="W9" s="199"/>
      <c r="X9" s="199"/>
      <c r="Y9" s="199"/>
      <c r="Z9" s="199"/>
      <c r="AA9" s="199"/>
      <c r="AB9" s="199"/>
      <c r="AC9" s="199"/>
      <c r="AD9" s="199"/>
      <c r="AE9" s="199"/>
      <c r="AF9" s="195"/>
    </row>
    <row r="10" spans="1:32" ht="15.75" x14ac:dyDescent="0.15">
      <c r="A10" s="198"/>
      <c r="B10" s="198"/>
      <c r="C10" s="198"/>
      <c r="D10" s="198"/>
      <c r="E10" s="195"/>
      <c r="F10" s="199"/>
      <c r="G10" s="199"/>
      <c r="H10" s="199"/>
      <c r="I10" s="199"/>
      <c r="J10" s="199"/>
      <c r="K10" s="199"/>
      <c r="L10" s="199"/>
      <c r="M10" s="199"/>
      <c r="N10" s="199"/>
      <c r="O10" s="199"/>
      <c r="P10" s="199"/>
      <c r="Q10" s="199"/>
      <c r="R10" s="199"/>
      <c r="S10" s="199"/>
      <c r="T10" s="199"/>
      <c r="U10" s="199"/>
      <c r="V10" s="199"/>
      <c r="W10" s="199"/>
      <c r="X10" s="199"/>
      <c r="Y10" s="199"/>
      <c r="Z10" s="199"/>
      <c r="AA10" s="199"/>
      <c r="AB10" s="199"/>
      <c r="AC10" s="199"/>
      <c r="AD10" s="199"/>
      <c r="AE10" s="199"/>
      <c r="AF10" s="195"/>
    </row>
    <row r="11" spans="1:32" ht="15.75" x14ac:dyDescent="0.15">
      <c r="A11" s="198"/>
      <c r="B11" s="198"/>
      <c r="C11" s="198"/>
      <c r="D11" s="198"/>
      <c r="E11" s="195"/>
      <c r="F11" s="199"/>
      <c r="G11" s="199"/>
      <c r="H11" s="199"/>
      <c r="I11" s="199"/>
      <c r="J11" s="199"/>
      <c r="K11" s="199"/>
      <c r="L11" s="199"/>
      <c r="M11" s="199"/>
      <c r="N11" s="199"/>
      <c r="O11" s="199"/>
      <c r="P11" s="199"/>
      <c r="Q11" s="199"/>
      <c r="R11" s="199"/>
      <c r="S11" s="199"/>
      <c r="T11" s="199"/>
      <c r="U11" s="199"/>
      <c r="V11" s="199"/>
      <c r="W11" s="199"/>
      <c r="X11" s="199"/>
      <c r="Y11" s="199"/>
      <c r="Z11" s="199"/>
      <c r="AA11" s="199"/>
      <c r="AB11" s="199"/>
      <c r="AC11" s="199"/>
      <c r="AD11" s="199"/>
      <c r="AE11" s="199"/>
      <c r="AF11" s="195"/>
    </row>
    <row r="12" spans="1:32" ht="15.75" x14ac:dyDescent="0.15">
      <c r="A12" s="198"/>
      <c r="B12" s="198"/>
      <c r="C12" s="198"/>
      <c r="D12" s="198"/>
      <c r="E12" s="195"/>
      <c r="F12" s="199"/>
      <c r="G12" s="199"/>
      <c r="H12" s="199"/>
      <c r="I12" s="199"/>
      <c r="J12" s="199"/>
      <c r="K12" s="199"/>
      <c r="L12" s="199"/>
      <c r="M12" s="199"/>
      <c r="N12" s="199"/>
      <c r="O12" s="199"/>
      <c r="P12" s="199"/>
      <c r="Q12" s="199"/>
      <c r="R12" s="199"/>
      <c r="S12" s="199"/>
      <c r="T12" s="199"/>
      <c r="U12" s="199"/>
      <c r="V12" s="199"/>
      <c r="W12" s="199"/>
      <c r="X12" s="199"/>
      <c r="Y12" s="199"/>
      <c r="Z12" s="199"/>
      <c r="AA12" s="199"/>
      <c r="AB12" s="199"/>
      <c r="AC12" s="199"/>
      <c r="AD12" s="199"/>
      <c r="AE12" s="199"/>
      <c r="AF12" s="195"/>
    </row>
    <row r="13" spans="1:32" ht="15.75" x14ac:dyDescent="0.15">
      <c r="A13" s="198"/>
      <c r="B13" s="198"/>
      <c r="C13" s="198"/>
      <c r="D13" s="198"/>
      <c r="E13" s="195"/>
      <c r="F13" s="199"/>
      <c r="G13" s="199"/>
      <c r="H13" s="199"/>
      <c r="I13" s="199"/>
      <c r="J13" s="199"/>
      <c r="K13" s="199"/>
      <c r="L13" s="199"/>
      <c r="M13" s="199"/>
      <c r="N13" s="199"/>
      <c r="O13" s="199"/>
      <c r="P13" s="199"/>
      <c r="Q13" s="199"/>
      <c r="R13" s="199"/>
      <c r="S13" s="199"/>
      <c r="T13" s="199"/>
      <c r="U13" s="199"/>
      <c r="V13" s="199"/>
      <c r="W13" s="199"/>
      <c r="X13" s="199"/>
      <c r="Y13" s="199"/>
      <c r="Z13" s="199"/>
      <c r="AA13" s="199"/>
      <c r="AB13" s="199"/>
      <c r="AC13" s="199"/>
      <c r="AD13" s="199"/>
      <c r="AE13" s="199"/>
      <c r="AF13" s="195"/>
    </row>
    <row r="14" spans="1:32" ht="15.75" x14ac:dyDescent="0.15">
      <c r="A14" s="198"/>
      <c r="B14" s="198"/>
      <c r="C14" s="198"/>
      <c r="D14" s="198"/>
      <c r="E14" s="195"/>
      <c r="F14" s="199"/>
      <c r="G14" s="199"/>
      <c r="H14" s="199"/>
      <c r="I14" s="199"/>
      <c r="J14" s="199"/>
      <c r="K14" s="199"/>
      <c r="L14" s="199"/>
      <c r="M14" s="199"/>
      <c r="N14" s="199"/>
      <c r="O14" s="199"/>
      <c r="P14" s="199"/>
      <c r="Q14" s="199"/>
      <c r="R14" s="199"/>
      <c r="S14" s="199"/>
      <c r="T14" s="199"/>
      <c r="U14" s="199"/>
      <c r="V14" s="199"/>
      <c r="W14" s="199"/>
      <c r="X14" s="199"/>
      <c r="Y14" s="199"/>
      <c r="Z14" s="199"/>
      <c r="AA14" s="199"/>
      <c r="AB14" s="199"/>
      <c r="AC14" s="199"/>
      <c r="AD14" s="199"/>
      <c r="AE14" s="199"/>
      <c r="AF14" s="195"/>
    </row>
    <row r="15" spans="1:32" ht="15.75" x14ac:dyDescent="0.15">
      <c r="A15" s="198"/>
      <c r="B15" s="198"/>
      <c r="C15" s="198"/>
      <c r="D15" s="198"/>
      <c r="E15" s="195"/>
      <c r="F15" s="199"/>
      <c r="G15" s="199"/>
      <c r="H15" s="199"/>
      <c r="I15" s="199"/>
      <c r="J15" s="199"/>
      <c r="K15" s="199"/>
      <c r="L15" s="199"/>
      <c r="M15" s="199"/>
      <c r="N15" s="199"/>
      <c r="O15" s="199"/>
      <c r="P15" s="199"/>
      <c r="Q15" s="199"/>
      <c r="R15" s="199"/>
      <c r="S15" s="199"/>
      <c r="T15" s="199"/>
      <c r="U15" s="199"/>
      <c r="V15" s="199"/>
      <c r="W15" s="199"/>
      <c r="X15" s="199"/>
      <c r="Y15" s="199"/>
      <c r="Z15" s="199"/>
      <c r="AA15" s="199"/>
      <c r="AB15" s="199"/>
      <c r="AC15" s="199"/>
      <c r="AD15" s="199"/>
      <c r="AE15" s="199"/>
      <c r="AF15" s="195"/>
    </row>
    <row r="16" spans="1:32" ht="15.75" x14ac:dyDescent="0.15">
      <c r="A16" s="198"/>
      <c r="B16" s="198"/>
      <c r="C16" s="198"/>
      <c r="D16" s="198"/>
      <c r="E16" s="195"/>
      <c r="F16" s="195"/>
      <c r="G16" s="195"/>
      <c r="H16" s="195"/>
      <c r="I16" s="195"/>
      <c r="J16" s="195"/>
      <c r="K16" s="195"/>
      <c r="L16" s="195"/>
      <c r="M16" s="195"/>
      <c r="N16" s="195"/>
      <c r="O16" s="195"/>
      <c r="P16" s="195"/>
      <c r="Q16" s="195"/>
      <c r="R16" s="195"/>
      <c r="S16" s="195"/>
      <c r="T16" s="195"/>
      <c r="U16" s="195"/>
      <c r="V16" s="195"/>
      <c r="W16" s="195"/>
      <c r="X16" s="195"/>
      <c r="Y16" s="195"/>
      <c r="Z16" s="195"/>
      <c r="AA16" s="195"/>
      <c r="AB16" s="195"/>
      <c r="AC16" s="195"/>
      <c r="AD16" s="195"/>
      <c r="AE16" s="195"/>
      <c r="AF16" s="195"/>
    </row>
    <row r="17" spans="1:32" ht="21" x14ac:dyDescent="0.15">
      <c r="A17" s="198"/>
      <c r="B17" s="198"/>
      <c r="C17" s="198"/>
      <c r="D17" s="198"/>
      <c r="E17" s="200"/>
      <c r="F17" s="196" t="s">
        <v>783</v>
      </c>
      <c r="G17" s="197"/>
      <c r="H17" s="197"/>
      <c r="I17" s="197"/>
      <c r="J17" s="197"/>
      <c r="K17" s="197"/>
      <c r="L17" s="197"/>
      <c r="M17" s="197"/>
      <c r="N17" s="197"/>
      <c r="O17" s="197"/>
      <c r="P17" s="197"/>
      <c r="Q17" s="197"/>
      <c r="R17" s="197"/>
      <c r="S17" s="197"/>
      <c r="T17" s="197"/>
      <c r="U17" s="197"/>
      <c r="V17" s="197"/>
      <c r="W17" s="197"/>
      <c r="X17" s="197"/>
      <c r="Y17" s="197"/>
      <c r="Z17" s="197"/>
      <c r="AA17" s="197"/>
      <c r="AB17" s="197"/>
      <c r="AC17" s="197"/>
      <c r="AD17" s="197"/>
      <c r="AE17" s="197"/>
      <c r="AF17" s="195"/>
    </row>
    <row r="18" spans="1:32" ht="15.75" x14ac:dyDescent="0.15">
      <c r="A18" s="198"/>
      <c r="B18" s="198"/>
      <c r="C18" s="198"/>
      <c r="D18" s="198"/>
      <c r="E18" s="195"/>
      <c r="F18" s="199" t="s">
        <v>790</v>
      </c>
      <c r="G18" s="199"/>
      <c r="H18" s="199"/>
      <c r="I18" s="199"/>
      <c r="J18" s="199"/>
      <c r="K18" s="199"/>
      <c r="L18" s="199"/>
      <c r="M18" s="199"/>
      <c r="N18" s="199"/>
      <c r="O18" s="199"/>
      <c r="P18" s="199"/>
      <c r="Q18" s="199"/>
      <c r="R18" s="199"/>
      <c r="S18" s="199"/>
      <c r="T18" s="199"/>
      <c r="U18" s="199"/>
      <c r="V18" s="199"/>
      <c r="W18" s="199"/>
      <c r="X18" s="199"/>
      <c r="Y18" s="199"/>
      <c r="Z18" s="199"/>
      <c r="AA18" s="199"/>
      <c r="AB18" s="199"/>
      <c r="AC18" s="199"/>
      <c r="AD18" s="199"/>
      <c r="AE18" s="199"/>
      <c r="AF18" s="195"/>
    </row>
    <row r="19" spans="1:32" ht="6.6" customHeight="1" x14ac:dyDescent="0.15">
      <c r="A19" s="198"/>
      <c r="B19" s="198"/>
      <c r="C19" s="198"/>
      <c r="D19" s="198"/>
      <c r="E19" s="195"/>
      <c r="F19" s="199"/>
      <c r="G19" s="199"/>
      <c r="H19" s="199"/>
      <c r="I19" s="199"/>
      <c r="J19" s="199"/>
      <c r="K19" s="199"/>
      <c r="L19" s="199"/>
      <c r="M19" s="199"/>
      <c r="N19" s="199"/>
      <c r="O19" s="199"/>
      <c r="P19" s="199"/>
      <c r="Q19" s="199"/>
      <c r="R19" s="199"/>
      <c r="S19" s="199"/>
      <c r="T19" s="199"/>
      <c r="U19" s="199"/>
      <c r="V19" s="199"/>
      <c r="W19" s="199"/>
      <c r="X19" s="199"/>
      <c r="Y19" s="199"/>
      <c r="Z19" s="199"/>
      <c r="AA19" s="199"/>
      <c r="AB19" s="199"/>
      <c r="AC19" s="199"/>
      <c r="AD19" s="199"/>
      <c r="AE19" s="199"/>
      <c r="AF19" s="195"/>
    </row>
    <row r="20" spans="1:32" ht="15.75" x14ac:dyDescent="0.15">
      <c r="A20" s="198"/>
      <c r="B20" s="198"/>
      <c r="C20" s="198"/>
      <c r="D20" s="198"/>
      <c r="E20" s="195"/>
      <c r="F20" s="199"/>
      <c r="G20" s="201" t="s">
        <v>784</v>
      </c>
      <c r="H20" s="199"/>
      <c r="I20" s="199"/>
      <c r="J20" s="199"/>
      <c r="K20" s="199"/>
      <c r="L20" s="199"/>
      <c r="M20" s="199"/>
      <c r="N20" s="199"/>
      <c r="O20" s="199"/>
      <c r="P20" s="199"/>
      <c r="Q20" s="199"/>
      <c r="R20" s="199"/>
      <c r="S20" s="199"/>
      <c r="T20" s="199"/>
      <c r="U20" s="199"/>
      <c r="V20" s="199"/>
      <c r="W20" s="199"/>
      <c r="X20" s="199"/>
      <c r="Y20" s="199"/>
      <c r="Z20" s="199"/>
      <c r="AA20" s="199"/>
      <c r="AB20" s="199"/>
      <c r="AC20" s="199"/>
      <c r="AD20" s="199"/>
      <c r="AE20" s="199"/>
      <c r="AF20" s="195"/>
    </row>
    <row r="21" spans="1:32" ht="15.75" x14ac:dyDescent="0.15">
      <c r="A21" s="198"/>
      <c r="B21" s="198"/>
      <c r="C21" s="198"/>
      <c r="D21" s="198"/>
      <c r="E21" s="195"/>
      <c r="F21" s="199"/>
      <c r="G21" s="199"/>
      <c r="H21" s="199"/>
      <c r="I21" s="199"/>
      <c r="J21" s="199"/>
      <c r="K21" s="199"/>
      <c r="L21" s="199"/>
      <c r="M21" s="199"/>
      <c r="N21" s="199"/>
      <c r="O21" s="199"/>
      <c r="P21" s="199"/>
      <c r="Q21" s="199"/>
      <c r="R21" s="199"/>
      <c r="S21" s="199"/>
      <c r="T21" s="199"/>
      <c r="U21" s="199"/>
      <c r="V21" s="199"/>
      <c r="W21" s="199"/>
      <c r="X21" s="199"/>
      <c r="Y21" s="199"/>
      <c r="Z21" s="199"/>
      <c r="AA21" s="199"/>
      <c r="AB21" s="199"/>
      <c r="AC21" s="199"/>
      <c r="AD21" s="199"/>
      <c r="AE21" s="199"/>
      <c r="AF21" s="195"/>
    </row>
    <row r="22" spans="1:32" ht="15.75" x14ac:dyDescent="0.15">
      <c r="A22" s="198"/>
      <c r="B22" s="198"/>
      <c r="C22" s="198"/>
      <c r="D22" s="198"/>
      <c r="E22" s="195"/>
      <c r="F22" s="199"/>
      <c r="G22" s="199"/>
      <c r="H22" s="199"/>
      <c r="I22" s="199"/>
      <c r="J22" s="199"/>
      <c r="K22" s="199"/>
      <c r="L22" s="199"/>
      <c r="M22" s="199"/>
      <c r="N22" s="199"/>
      <c r="O22" s="199"/>
      <c r="P22" s="199"/>
      <c r="Q22" s="199"/>
      <c r="R22" s="199"/>
      <c r="S22" s="199"/>
      <c r="T22" s="199"/>
      <c r="U22" s="199"/>
      <c r="V22" s="199"/>
      <c r="W22" s="199"/>
      <c r="X22" s="199"/>
      <c r="Y22" s="199"/>
      <c r="Z22" s="199"/>
      <c r="AA22" s="199"/>
      <c r="AB22" s="199"/>
      <c r="AC22" s="199"/>
      <c r="AD22" s="199"/>
      <c r="AE22" s="199"/>
      <c r="AF22" s="195"/>
    </row>
    <row r="23" spans="1:32" ht="15.75" x14ac:dyDescent="0.15">
      <c r="A23" s="198"/>
      <c r="B23" s="198"/>
      <c r="C23" s="198"/>
      <c r="D23" s="198"/>
      <c r="E23" s="195"/>
      <c r="F23" s="199"/>
      <c r="G23" s="199"/>
      <c r="H23" s="199"/>
      <c r="I23" s="199"/>
      <c r="J23" s="199"/>
      <c r="K23" s="199"/>
      <c r="L23" s="199"/>
      <c r="M23" s="199"/>
      <c r="N23" s="199"/>
      <c r="O23" s="199"/>
      <c r="P23" s="199"/>
      <c r="Q23" s="199"/>
      <c r="R23" s="199"/>
      <c r="S23" s="199"/>
      <c r="T23" s="199"/>
      <c r="U23" s="199"/>
      <c r="V23" s="199"/>
      <c r="W23" s="199"/>
      <c r="X23" s="199"/>
      <c r="Y23" s="199"/>
      <c r="Z23" s="199"/>
      <c r="AA23" s="199"/>
      <c r="AB23" s="199"/>
      <c r="AC23" s="199"/>
      <c r="AD23" s="199"/>
      <c r="AE23" s="199"/>
      <c r="AF23" s="195"/>
    </row>
    <row r="24" spans="1:32" ht="15.75" x14ac:dyDescent="0.15">
      <c r="A24" s="198"/>
      <c r="B24" s="198"/>
      <c r="C24" s="198"/>
      <c r="D24" s="198"/>
      <c r="E24" s="195"/>
      <c r="F24" s="199"/>
      <c r="G24" s="201" t="s">
        <v>785</v>
      </c>
      <c r="H24" s="199"/>
      <c r="I24" s="199"/>
      <c r="J24" s="199"/>
      <c r="K24" s="199"/>
      <c r="L24" s="199"/>
      <c r="M24" s="199"/>
      <c r="N24" s="199"/>
      <c r="O24" s="199"/>
      <c r="P24" s="199"/>
      <c r="Q24" s="199"/>
      <c r="R24" s="199"/>
      <c r="S24" s="199"/>
      <c r="T24" s="199"/>
      <c r="U24" s="199"/>
      <c r="V24" s="199"/>
      <c r="W24" s="199"/>
      <c r="X24" s="199"/>
      <c r="Y24" s="199"/>
      <c r="Z24" s="199"/>
      <c r="AA24" s="199"/>
      <c r="AB24" s="199"/>
      <c r="AC24" s="199"/>
      <c r="AD24" s="199"/>
      <c r="AE24" s="199"/>
      <c r="AF24" s="195"/>
    </row>
    <row r="25" spans="1:32" ht="15.75" x14ac:dyDescent="0.15">
      <c r="A25" s="198"/>
      <c r="B25" s="198"/>
      <c r="C25" s="198"/>
      <c r="D25" s="198"/>
      <c r="E25" s="195"/>
      <c r="F25" s="199"/>
      <c r="G25" s="199"/>
      <c r="H25" s="199"/>
      <c r="I25" s="199"/>
      <c r="J25" s="199"/>
      <c r="K25" s="199"/>
      <c r="L25" s="199"/>
      <c r="M25" s="199"/>
      <c r="N25" s="199"/>
      <c r="O25" s="199"/>
      <c r="P25" s="199"/>
      <c r="Q25" s="199"/>
      <c r="R25" s="199"/>
      <c r="S25" s="199"/>
      <c r="T25" s="199"/>
      <c r="U25" s="199"/>
      <c r="V25" s="199"/>
      <c r="W25" s="199"/>
      <c r="X25" s="199"/>
      <c r="Y25" s="199"/>
      <c r="Z25" s="199"/>
      <c r="AA25" s="199"/>
      <c r="AB25" s="199"/>
      <c r="AC25" s="199"/>
      <c r="AD25" s="199"/>
      <c r="AE25" s="199"/>
      <c r="AF25" s="195"/>
    </row>
    <row r="26" spans="1:32" ht="15.75" x14ac:dyDescent="0.15">
      <c r="A26" s="198"/>
      <c r="B26" s="198"/>
      <c r="C26" s="198"/>
      <c r="D26" s="198"/>
      <c r="E26" s="195"/>
      <c r="F26" s="199"/>
      <c r="G26" s="199"/>
      <c r="H26" s="199"/>
      <c r="I26" s="199"/>
      <c r="J26" s="199"/>
      <c r="K26" s="199"/>
      <c r="L26" s="199"/>
      <c r="M26" s="199"/>
      <c r="N26" s="199"/>
      <c r="O26" s="199"/>
      <c r="P26" s="199"/>
      <c r="Q26" s="199"/>
      <c r="R26" s="199"/>
      <c r="S26" s="199"/>
      <c r="T26" s="199"/>
      <c r="U26" s="199"/>
      <c r="V26" s="199"/>
      <c r="W26" s="199"/>
      <c r="X26" s="199"/>
      <c r="Y26" s="199"/>
      <c r="Z26" s="199"/>
      <c r="AA26" s="199"/>
      <c r="AB26" s="199"/>
      <c r="AC26" s="199"/>
      <c r="AD26" s="199"/>
      <c r="AE26" s="199"/>
      <c r="AF26" s="195"/>
    </row>
    <row r="27" spans="1:32" ht="15.75" x14ac:dyDescent="0.15">
      <c r="A27" s="198"/>
      <c r="B27" s="198"/>
      <c r="C27" s="198"/>
      <c r="D27" s="198"/>
      <c r="E27" s="195"/>
      <c r="F27" s="199"/>
      <c r="G27" s="199"/>
      <c r="H27" s="199"/>
      <c r="I27" s="199"/>
      <c r="J27" s="199"/>
      <c r="K27" s="199"/>
      <c r="L27" s="199"/>
      <c r="M27" s="199"/>
      <c r="N27" s="199"/>
      <c r="O27" s="199"/>
      <c r="P27" s="199"/>
      <c r="Q27" s="199"/>
      <c r="R27" s="199"/>
      <c r="S27" s="199"/>
      <c r="T27" s="199"/>
      <c r="U27" s="199"/>
      <c r="V27" s="199"/>
      <c r="W27" s="199"/>
      <c r="X27" s="199"/>
      <c r="Y27" s="199"/>
      <c r="Z27" s="199"/>
      <c r="AA27" s="199"/>
      <c r="AB27" s="199"/>
      <c r="AC27" s="199"/>
      <c r="AD27" s="199"/>
      <c r="AE27" s="199"/>
      <c r="AF27" s="195"/>
    </row>
    <row r="28" spans="1:32" ht="15.75" x14ac:dyDescent="0.15">
      <c r="A28" s="198"/>
      <c r="B28" s="198"/>
      <c r="C28" s="198"/>
      <c r="D28" s="198"/>
      <c r="E28" s="195"/>
      <c r="F28" s="199"/>
      <c r="G28" s="199"/>
      <c r="H28" s="199"/>
      <c r="I28" s="199"/>
      <c r="J28" s="199"/>
      <c r="K28" s="199"/>
      <c r="L28" s="199"/>
      <c r="M28" s="199"/>
      <c r="N28" s="199"/>
      <c r="O28" s="199"/>
      <c r="P28" s="199"/>
      <c r="Q28" s="199"/>
      <c r="R28" s="199"/>
      <c r="S28" s="199"/>
      <c r="T28" s="199"/>
      <c r="U28" s="199"/>
      <c r="V28" s="199"/>
      <c r="W28" s="199"/>
      <c r="X28" s="199"/>
      <c r="Y28" s="199"/>
      <c r="Z28" s="199"/>
      <c r="AA28" s="199"/>
      <c r="AB28" s="199"/>
      <c r="AC28" s="199"/>
      <c r="AD28" s="199"/>
      <c r="AE28" s="199"/>
      <c r="AF28" s="195"/>
    </row>
    <row r="29" spans="1:32" ht="15.75" x14ac:dyDescent="0.15">
      <c r="A29" s="198"/>
      <c r="B29" s="198"/>
      <c r="C29" s="198"/>
      <c r="D29" s="198"/>
      <c r="E29" s="195"/>
      <c r="F29" s="199"/>
      <c r="G29" s="199"/>
      <c r="H29" s="199"/>
      <c r="I29" s="199"/>
      <c r="J29" s="199"/>
      <c r="K29" s="199"/>
      <c r="L29" s="199"/>
      <c r="M29" s="199"/>
      <c r="N29" s="199"/>
      <c r="O29" s="199"/>
      <c r="P29" s="199"/>
      <c r="Q29" s="199"/>
      <c r="R29" s="199"/>
      <c r="S29" s="199"/>
      <c r="T29" s="199"/>
      <c r="U29" s="199"/>
      <c r="V29" s="199"/>
      <c r="W29" s="199"/>
      <c r="X29" s="199"/>
      <c r="Y29" s="199"/>
      <c r="Z29" s="199"/>
      <c r="AA29" s="199"/>
      <c r="AB29" s="199"/>
      <c r="AC29" s="199"/>
      <c r="AD29" s="199"/>
      <c r="AE29" s="199"/>
      <c r="AF29" s="195"/>
    </row>
    <row r="30" spans="1:32" ht="15.75" x14ac:dyDescent="0.15">
      <c r="A30" s="198"/>
      <c r="B30" s="198"/>
      <c r="C30" s="198"/>
      <c r="D30" s="198"/>
      <c r="E30" s="195"/>
      <c r="F30" s="199"/>
      <c r="G30" s="199"/>
      <c r="H30" s="199"/>
      <c r="I30" s="199"/>
      <c r="J30" s="199"/>
      <c r="K30" s="199"/>
      <c r="L30" s="199"/>
      <c r="M30" s="199"/>
      <c r="N30" s="199"/>
      <c r="O30" s="199"/>
      <c r="P30" s="199"/>
      <c r="Q30" s="199"/>
      <c r="R30" s="199"/>
      <c r="S30" s="199"/>
      <c r="T30" s="199"/>
      <c r="U30" s="199"/>
      <c r="V30" s="199"/>
      <c r="W30" s="199"/>
      <c r="X30" s="199"/>
      <c r="Y30" s="199"/>
      <c r="Z30" s="199"/>
      <c r="AA30" s="199"/>
      <c r="AB30" s="199"/>
      <c r="AC30" s="199"/>
      <c r="AD30" s="199"/>
      <c r="AE30" s="199"/>
      <c r="AF30" s="195"/>
    </row>
    <row r="31" spans="1:32" ht="15.75" x14ac:dyDescent="0.15">
      <c r="A31" s="198"/>
      <c r="B31" s="198"/>
      <c r="C31" s="198"/>
      <c r="D31" s="198"/>
      <c r="E31" s="195"/>
      <c r="F31" s="199"/>
      <c r="G31" s="201" t="s">
        <v>816</v>
      </c>
      <c r="H31" s="199"/>
      <c r="I31" s="199"/>
      <c r="J31" s="199"/>
      <c r="K31" s="199"/>
      <c r="L31" s="199"/>
      <c r="M31" s="199"/>
      <c r="N31" s="199"/>
      <c r="O31" s="199"/>
      <c r="P31" s="199"/>
      <c r="Q31" s="199"/>
      <c r="R31" s="199"/>
      <c r="S31" s="199"/>
      <c r="T31" s="199"/>
      <c r="U31" s="199"/>
      <c r="V31" s="199"/>
      <c r="W31" s="199"/>
      <c r="X31" s="199"/>
      <c r="Y31" s="199"/>
      <c r="Z31" s="199"/>
      <c r="AA31" s="199"/>
      <c r="AB31" s="199"/>
      <c r="AC31" s="199"/>
      <c r="AD31" s="199"/>
      <c r="AE31" s="199"/>
      <c r="AF31" s="195"/>
    </row>
    <row r="32" spans="1:32" ht="15.75" x14ac:dyDescent="0.15">
      <c r="A32" s="198"/>
      <c r="B32" s="198"/>
      <c r="C32" s="198"/>
      <c r="D32" s="198"/>
      <c r="E32" s="195"/>
      <c r="F32" s="199"/>
      <c r="G32" s="199"/>
      <c r="H32" s="199"/>
      <c r="I32" s="199"/>
      <c r="J32" s="199"/>
      <c r="K32" s="199"/>
      <c r="L32" s="199"/>
      <c r="M32" s="199"/>
      <c r="N32" s="199"/>
      <c r="O32" s="199"/>
      <c r="P32" s="199"/>
      <c r="Q32" s="199"/>
      <c r="R32" s="199"/>
      <c r="S32" s="199"/>
      <c r="T32" s="199"/>
      <c r="U32" s="199"/>
      <c r="V32" s="199"/>
      <c r="W32" s="199"/>
      <c r="X32" s="199"/>
      <c r="Y32" s="199"/>
      <c r="Z32" s="199"/>
      <c r="AA32" s="199"/>
      <c r="AB32" s="199"/>
      <c r="AC32" s="199"/>
      <c r="AD32" s="199"/>
      <c r="AE32" s="199"/>
      <c r="AF32" s="195"/>
    </row>
    <row r="33" spans="1:32" ht="15.75" x14ac:dyDescent="0.15">
      <c r="A33" s="198"/>
      <c r="B33" s="198"/>
      <c r="C33" s="198"/>
      <c r="D33" s="198"/>
      <c r="E33" s="195"/>
      <c r="F33" s="199"/>
      <c r="G33" s="199"/>
      <c r="H33" s="199"/>
      <c r="I33" s="199"/>
      <c r="J33" s="199"/>
      <c r="K33" s="199"/>
      <c r="L33" s="199"/>
      <c r="M33" s="199"/>
      <c r="N33" s="199"/>
      <c r="O33" s="199"/>
      <c r="P33" s="199"/>
      <c r="Q33" s="199"/>
      <c r="R33" s="199"/>
      <c r="S33" s="199"/>
      <c r="T33" s="199"/>
      <c r="U33" s="199"/>
      <c r="V33" s="199"/>
      <c r="W33" s="199"/>
      <c r="X33" s="199"/>
      <c r="Y33" s="199"/>
      <c r="Z33" s="199"/>
      <c r="AA33" s="199"/>
      <c r="AB33" s="199"/>
      <c r="AC33" s="199"/>
      <c r="AD33" s="199"/>
      <c r="AE33" s="199"/>
      <c r="AF33" s="195"/>
    </row>
    <row r="34" spans="1:32" ht="15.75" x14ac:dyDescent="0.15">
      <c r="A34" s="198"/>
      <c r="B34" s="198"/>
      <c r="C34" s="198"/>
      <c r="D34" s="198"/>
      <c r="E34" s="195"/>
      <c r="F34" s="199"/>
      <c r="G34" s="199"/>
      <c r="H34" s="199"/>
      <c r="I34" s="199"/>
      <c r="J34" s="199"/>
      <c r="K34" s="199"/>
      <c r="L34" s="199"/>
      <c r="M34" s="199"/>
      <c r="N34" s="199"/>
      <c r="O34" s="199"/>
      <c r="P34" s="199"/>
      <c r="Q34" s="199"/>
      <c r="R34" s="199"/>
      <c r="S34" s="199"/>
      <c r="T34" s="199"/>
      <c r="U34" s="199"/>
      <c r="V34" s="199"/>
      <c r="W34" s="199"/>
      <c r="X34" s="199"/>
      <c r="Y34" s="199"/>
      <c r="Z34" s="199"/>
      <c r="AA34" s="199"/>
      <c r="AB34" s="199"/>
      <c r="AC34" s="199"/>
      <c r="AD34" s="199"/>
      <c r="AE34" s="199"/>
      <c r="AF34" s="195"/>
    </row>
    <row r="35" spans="1:32" ht="15.75" x14ac:dyDescent="0.15">
      <c r="A35" s="198"/>
      <c r="B35" s="198"/>
      <c r="C35" s="198"/>
      <c r="D35" s="198"/>
      <c r="E35" s="195"/>
      <c r="F35" s="199"/>
      <c r="G35" s="199"/>
      <c r="H35" s="199"/>
      <c r="I35" s="199"/>
      <c r="J35" s="199"/>
      <c r="K35" s="199"/>
      <c r="L35" s="199"/>
      <c r="M35" s="199"/>
      <c r="N35" s="199"/>
      <c r="O35" s="199"/>
      <c r="P35" s="199"/>
      <c r="Q35" s="199"/>
      <c r="R35" s="199"/>
      <c r="S35" s="199"/>
      <c r="T35" s="199"/>
      <c r="U35" s="199"/>
      <c r="V35" s="199"/>
      <c r="W35" s="199"/>
      <c r="X35" s="199"/>
      <c r="Y35" s="199"/>
      <c r="Z35" s="199"/>
      <c r="AA35" s="199"/>
      <c r="AB35" s="199"/>
      <c r="AC35" s="199"/>
      <c r="AD35" s="199"/>
      <c r="AE35" s="199"/>
      <c r="AF35" s="195"/>
    </row>
    <row r="36" spans="1:32" ht="15.75" x14ac:dyDescent="0.15">
      <c r="A36" s="198"/>
      <c r="B36" s="198"/>
      <c r="C36" s="198"/>
      <c r="D36" s="198"/>
      <c r="E36" s="195"/>
      <c r="F36" s="199" t="s">
        <v>786</v>
      </c>
      <c r="H36" s="199"/>
      <c r="I36" s="199"/>
      <c r="J36" s="199"/>
      <c r="K36" s="199"/>
      <c r="L36" s="199"/>
      <c r="M36" s="199"/>
      <c r="N36" s="199"/>
      <c r="O36" s="199"/>
      <c r="P36" s="199"/>
      <c r="Q36" s="199"/>
      <c r="R36" s="199"/>
      <c r="S36" s="199"/>
      <c r="T36" s="199"/>
      <c r="U36" s="199"/>
      <c r="V36" s="199"/>
      <c r="W36" s="199"/>
      <c r="X36" s="199"/>
      <c r="Y36" s="199"/>
      <c r="Z36" s="199"/>
      <c r="AA36" s="199"/>
      <c r="AB36" s="199"/>
      <c r="AC36" s="199"/>
      <c r="AD36" s="199"/>
      <c r="AE36" s="199"/>
      <c r="AF36" s="195"/>
    </row>
    <row r="37" spans="1:32" ht="15.75" x14ac:dyDescent="0.15">
      <c r="A37" s="198"/>
      <c r="B37" s="198"/>
      <c r="C37" s="198"/>
      <c r="D37" s="198"/>
      <c r="E37" s="195"/>
      <c r="F37" s="199" t="s">
        <v>787</v>
      </c>
      <c r="H37" s="199"/>
      <c r="I37" s="199"/>
      <c r="J37" s="199"/>
      <c r="K37" s="199"/>
      <c r="L37" s="199"/>
      <c r="M37" s="199"/>
      <c r="N37" s="199"/>
      <c r="O37" s="199"/>
      <c r="P37" s="199"/>
      <c r="Q37" s="199"/>
      <c r="R37" s="199"/>
      <c r="S37" s="199"/>
      <c r="T37" s="199"/>
      <c r="U37" s="199"/>
      <c r="V37" s="199"/>
      <c r="W37" s="199"/>
      <c r="X37" s="199"/>
      <c r="Y37" s="199"/>
      <c r="Z37" s="199"/>
      <c r="AA37" s="199"/>
      <c r="AB37" s="199"/>
      <c r="AC37" s="199"/>
      <c r="AD37" s="199"/>
      <c r="AE37" s="199"/>
      <c r="AF37" s="195"/>
    </row>
    <row r="38" spans="1:32" ht="15.75" x14ac:dyDescent="0.15">
      <c r="A38" s="198"/>
      <c r="B38" s="198"/>
      <c r="C38" s="198"/>
      <c r="D38" s="198"/>
      <c r="E38" s="195"/>
      <c r="F38" s="199" t="s">
        <v>788</v>
      </c>
      <c r="H38" s="199"/>
      <c r="I38" s="199"/>
      <c r="J38" s="199"/>
      <c r="K38" s="199"/>
      <c r="L38" s="199"/>
      <c r="M38" s="199"/>
      <c r="N38" s="199"/>
      <c r="O38" s="199"/>
      <c r="P38" s="199"/>
      <c r="Q38" s="199"/>
      <c r="R38" s="199"/>
      <c r="S38" s="199"/>
      <c r="T38" s="199"/>
      <c r="U38" s="199"/>
      <c r="V38" s="199"/>
      <c r="W38" s="199"/>
      <c r="X38" s="199"/>
      <c r="Y38" s="199"/>
      <c r="Z38" s="199"/>
      <c r="AA38" s="199"/>
      <c r="AB38" s="199"/>
      <c r="AC38" s="199"/>
      <c r="AD38" s="199"/>
      <c r="AE38" s="199"/>
      <c r="AF38" s="195"/>
    </row>
    <row r="39" spans="1:32" ht="15.75" x14ac:dyDescent="0.15">
      <c r="A39" s="198"/>
      <c r="B39" s="198"/>
      <c r="C39" s="198"/>
      <c r="D39" s="198"/>
      <c r="E39" s="195"/>
      <c r="F39" s="199" t="s">
        <v>789</v>
      </c>
      <c r="H39" s="199"/>
      <c r="I39" s="199"/>
      <c r="J39" s="199"/>
      <c r="K39" s="199"/>
      <c r="L39" s="199"/>
      <c r="M39" s="199"/>
      <c r="N39" s="199"/>
      <c r="O39" s="199"/>
      <c r="P39" s="199"/>
      <c r="Q39" s="199"/>
      <c r="R39" s="199"/>
      <c r="S39" s="199"/>
      <c r="T39" s="199"/>
      <c r="U39" s="199"/>
      <c r="V39" s="199"/>
      <c r="W39" s="199"/>
      <c r="X39" s="199"/>
      <c r="Y39" s="199"/>
      <c r="Z39" s="199"/>
      <c r="AA39" s="199"/>
      <c r="AB39" s="199"/>
      <c r="AC39" s="199"/>
      <c r="AD39" s="199"/>
      <c r="AE39" s="199"/>
      <c r="AF39" s="195"/>
    </row>
    <row r="40" spans="1:32" ht="15.75" x14ac:dyDescent="0.15">
      <c r="A40" s="198"/>
      <c r="B40" s="198"/>
      <c r="C40" s="198"/>
      <c r="D40" s="198"/>
      <c r="E40" s="195"/>
      <c r="F40" s="195"/>
      <c r="G40" s="195"/>
      <c r="H40" s="195"/>
      <c r="I40" s="195"/>
      <c r="J40" s="195"/>
      <c r="K40" s="195"/>
      <c r="L40" s="195"/>
      <c r="M40" s="195"/>
      <c r="N40" s="195"/>
      <c r="O40" s="195"/>
      <c r="P40" s="195"/>
      <c r="Q40" s="195"/>
      <c r="R40" s="195"/>
      <c r="S40" s="195"/>
      <c r="T40" s="195"/>
      <c r="U40" s="195"/>
      <c r="V40" s="195"/>
      <c r="W40" s="195"/>
      <c r="X40" s="195"/>
      <c r="Y40" s="195"/>
      <c r="Z40" s="195"/>
      <c r="AA40" s="195"/>
      <c r="AB40" s="195"/>
      <c r="AC40" s="195"/>
      <c r="AD40" s="195"/>
      <c r="AE40" s="195"/>
      <c r="AF40" s="195"/>
    </row>
  </sheetData>
  <mergeCells count="1">
    <mergeCell ref="A4:D5"/>
  </mergeCells>
  <phoneticPr fontId="3"/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Z108"/>
  <sheetViews>
    <sheetView showGridLines="0" showRowColHeaders="0" zoomScale="70" zoomScaleNormal="70" workbookViewId="0">
      <selection activeCell="B4" sqref="B4:C4"/>
    </sheetView>
  </sheetViews>
  <sheetFormatPr defaultRowHeight="13.5" x14ac:dyDescent="0.15"/>
  <cols>
    <col min="1" max="1" width="2.125" customWidth="1"/>
    <col min="2" max="3" width="3" customWidth="1"/>
    <col min="4" max="4" width="3.375" hidden="1" customWidth="1"/>
    <col min="5" max="5" width="24.375" customWidth="1"/>
    <col min="6" max="10" width="7.625" style="18" customWidth="1"/>
    <col min="12" max="12" width="2" hidden="1" customWidth="1"/>
    <col min="13" max="13" width="2.125" customWidth="1"/>
    <col min="14" max="14" width="6.875" style="20" customWidth="1"/>
    <col min="15" max="15" width="3.25" hidden="1" customWidth="1"/>
    <col min="16" max="16" width="5.375" customWidth="1"/>
    <col min="17" max="17" width="6" customWidth="1"/>
    <col min="18" max="18" width="6.625" customWidth="1"/>
    <col min="19" max="19" width="5.375" customWidth="1"/>
    <col min="20" max="21" width="6.375" customWidth="1"/>
    <col min="22" max="23" width="5.375" customWidth="1"/>
    <col min="24" max="24" width="5.375" hidden="1" customWidth="1"/>
    <col min="25" max="25" width="5.375" customWidth="1"/>
    <col min="26" max="41" width="5.375" hidden="1" customWidth="1"/>
    <col min="42" max="42" width="9.375" hidden="1" customWidth="1"/>
    <col min="43" max="44" width="5.375" hidden="1" customWidth="1"/>
    <col min="45" max="45" width="9.25" customWidth="1"/>
    <col min="46" max="46" width="7.5" style="21" customWidth="1"/>
    <col min="47" max="47" width="12.75" style="21" customWidth="1"/>
    <col min="48" max="52" width="9.375" style="6" bestFit="1" customWidth="1"/>
  </cols>
  <sheetData>
    <row r="1" spans="1:52" s="35" customFormat="1" ht="35.25" customHeight="1" x14ac:dyDescent="0.15">
      <c r="B1" s="38" t="s">
        <v>373</v>
      </c>
      <c r="C1" s="38"/>
      <c r="D1" s="38"/>
      <c r="E1" s="38"/>
      <c r="F1" s="38"/>
      <c r="G1" s="38"/>
      <c r="H1" s="38"/>
      <c r="I1" s="38"/>
      <c r="J1" s="38"/>
      <c r="K1" s="38"/>
      <c r="Q1" s="231"/>
      <c r="R1" s="228"/>
      <c r="S1" s="228"/>
      <c r="T1" s="228"/>
      <c r="U1" s="228"/>
      <c r="V1" s="228"/>
    </row>
    <row r="2" spans="1:52" s="1" customFormat="1" ht="37.5" customHeight="1" x14ac:dyDescent="0.15">
      <c r="B2" s="225"/>
      <c r="C2" s="225"/>
      <c r="D2" s="2"/>
      <c r="F2" s="96"/>
      <c r="G2" s="54"/>
      <c r="H2" s="96" t="s">
        <v>796</v>
      </c>
      <c r="I2" s="54"/>
      <c r="J2" s="54"/>
      <c r="K2" s="29"/>
      <c r="L2" s="29"/>
      <c r="M2" s="29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 s="37"/>
      <c r="AU2" s="21"/>
      <c r="AV2" s="19"/>
      <c r="AW2" s="19"/>
      <c r="AX2" s="19"/>
      <c r="AY2" s="19"/>
      <c r="AZ2" s="19"/>
    </row>
    <row r="3" spans="1:52" s="1" customFormat="1" ht="17.100000000000001" customHeight="1" x14ac:dyDescent="0.15">
      <c r="A3" s="202"/>
      <c r="B3" s="203"/>
      <c r="C3" s="203"/>
      <c r="D3" s="203"/>
      <c r="E3" s="202"/>
      <c r="F3" s="204"/>
      <c r="G3" s="205"/>
      <c r="H3" s="204"/>
      <c r="I3" s="205"/>
      <c r="J3" s="205"/>
      <c r="K3" s="206"/>
      <c r="L3" s="206"/>
      <c r="M3" s="206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 s="37"/>
      <c r="AU3" s="21"/>
      <c r="AV3" s="19"/>
      <c r="AW3" s="19"/>
      <c r="AX3" s="19"/>
      <c r="AY3" s="19"/>
      <c r="AZ3" s="19"/>
    </row>
    <row r="4" spans="1:52" s="1" customFormat="1" ht="33" customHeight="1" thickBot="1" x14ac:dyDescent="0.2">
      <c r="A4" s="202"/>
      <c r="B4" s="230">
        <f>見本①!$A$3+1</f>
        <v>2026</v>
      </c>
      <c r="C4" s="230"/>
      <c r="D4" s="109"/>
      <c r="E4" s="229" t="s">
        <v>85</v>
      </c>
      <c r="F4" s="229"/>
      <c r="G4" s="229"/>
      <c r="H4" s="229"/>
      <c r="I4" s="229"/>
      <c r="J4" s="229"/>
      <c r="K4" s="229"/>
      <c r="L4" s="31"/>
      <c r="M4" s="209"/>
      <c r="N4" s="38" t="s">
        <v>75</v>
      </c>
      <c r="P4" s="50"/>
      <c r="Q4" s="51"/>
      <c r="R4" s="51"/>
      <c r="S4" s="51"/>
      <c r="T4" s="51"/>
      <c r="U4" s="51"/>
      <c r="V4" s="51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 s="22"/>
      <c r="AU4" s="21"/>
      <c r="AV4" s="19"/>
      <c r="AW4" s="19"/>
      <c r="AX4" s="19"/>
      <c r="AY4" s="19"/>
      <c r="AZ4" s="19"/>
    </row>
    <row r="5" spans="1:52" ht="30.75" customHeight="1" x14ac:dyDescent="0.15">
      <c r="A5" s="207"/>
      <c r="B5" s="226">
        <v>1</v>
      </c>
      <c r="C5" s="226"/>
      <c r="D5" s="2"/>
      <c r="E5" s="28" t="s">
        <v>40</v>
      </c>
      <c r="F5" s="30" t="s">
        <v>65</v>
      </c>
      <c r="G5" s="30" t="s">
        <v>50</v>
      </c>
      <c r="H5" s="30" t="s">
        <v>47</v>
      </c>
      <c r="I5" s="30" t="s">
        <v>48</v>
      </c>
      <c r="J5" s="30" t="s">
        <v>49</v>
      </c>
      <c r="K5" s="28" t="s">
        <v>112</v>
      </c>
      <c r="M5" s="207"/>
      <c r="N5" s="32" t="s">
        <v>66</v>
      </c>
      <c r="AT5" s="22"/>
    </row>
    <row r="6" spans="1:52" ht="18.95" customHeight="1" x14ac:dyDescent="0.15">
      <c r="A6" s="207"/>
      <c r="B6" s="99">
        <f>DATE($B$4,$B$5,1)</f>
        <v>46023</v>
      </c>
      <c r="C6" s="98">
        <f>DATE($B$4,$B$5,1)</f>
        <v>46023</v>
      </c>
      <c r="D6" s="3" t="s">
        <v>51</v>
      </c>
      <c r="E6" s="3"/>
      <c r="F6" s="17" t="str">
        <f t="shared" ref="F6:F36" si="0">IF($N6=1,VLOOKUP($O6,$W$9:$AO$68,10),IF($N6=2,VLOOKUP($O5+1,$W$9:$AO$68,15),IF($N6="予備","予備","")))</f>
        <v>単元1</v>
      </c>
      <c r="G6" s="17" t="str">
        <f t="shared" ref="G6:G36" si="1">IF($N6=1,VLOOKUP($O6,$W$9:$AO$68,11),IF($N6=2,VLOOKUP($O5+1,$W$9:$AO$68,16),IF($N6="予備","予備","")))</f>
        <v/>
      </c>
      <c r="H6" s="17" t="str">
        <f t="shared" ref="H6:H36" si="2">IF($N6=1,VLOOKUP($O6,$W$9:$AO$68,12),IF($N6=2,VLOOKUP($O5+1,$W$9:$AO$68,17),IF($N6="予備","予備","")))</f>
        <v/>
      </c>
      <c r="I6" s="17" t="str">
        <f t="shared" ref="I6:I36" si="3">IF($N6=1,VLOOKUP($O6,$W$9:$AO$68,13),IF($N6=2,VLOOKUP($O5+1,$W$9:$AO$68,18),IF($N6="予備","予備","")))</f>
        <v/>
      </c>
      <c r="J6" s="17" t="str">
        <f t="shared" ref="J6:J36" si="4">IF($N6=1,VLOOKUP($O6,$W$9:$AO$68,14),IF($N6=2,VLOOKUP($O5+1,$W$9:$AO$68,19),IF($N6="予備","予備","")))</f>
        <v/>
      </c>
      <c r="K6" s="3"/>
      <c r="M6" s="207"/>
      <c r="N6" s="33">
        <v>1</v>
      </c>
      <c r="O6">
        <f>SUM($N$6:N6)</f>
        <v>1</v>
      </c>
      <c r="AT6" s="6"/>
    </row>
    <row r="7" spans="1:52" ht="18.95" customHeight="1" thickBot="1" x14ac:dyDescent="0.2">
      <c r="A7" s="207"/>
      <c r="B7" s="99">
        <f>B6+1</f>
        <v>46024</v>
      </c>
      <c r="C7" s="98">
        <f>C6+1</f>
        <v>46024</v>
      </c>
      <c r="D7" s="3" t="s">
        <v>52</v>
      </c>
      <c r="E7" s="3"/>
      <c r="F7" s="17" t="str">
        <f t="shared" si="0"/>
        <v/>
      </c>
      <c r="G7" s="17" t="str">
        <f t="shared" si="1"/>
        <v>単元1</v>
      </c>
      <c r="H7" s="17" t="str">
        <f t="shared" si="2"/>
        <v/>
      </c>
      <c r="I7" s="17" t="str">
        <f t="shared" si="3"/>
        <v/>
      </c>
      <c r="J7" s="17" t="str">
        <f t="shared" si="4"/>
        <v/>
      </c>
      <c r="K7" s="3"/>
      <c r="M7" s="207"/>
      <c r="N7" s="33">
        <v>1</v>
      </c>
      <c r="O7">
        <f>SUM($N$6:N7)</f>
        <v>2</v>
      </c>
      <c r="Q7" s="38" t="s">
        <v>73</v>
      </c>
      <c r="R7" s="51"/>
      <c r="S7" s="51"/>
      <c r="W7" s="52" t="s">
        <v>72</v>
      </c>
      <c r="X7" s="51" t="s">
        <v>69</v>
      </c>
      <c r="Y7" s="51"/>
      <c r="Z7" s="51"/>
      <c r="AA7" s="51" t="s">
        <v>77</v>
      </c>
      <c r="AB7" s="51"/>
      <c r="AC7" s="51"/>
      <c r="AD7" s="51"/>
      <c r="AE7" s="51"/>
      <c r="AF7" s="51" t="s">
        <v>70</v>
      </c>
      <c r="AG7" s="51"/>
      <c r="AH7" s="51"/>
      <c r="AI7" s="51"/>
      <c r="AJ7" s="51"/>
      <c r="AK7" s="51" t="s">
        <v>71</v>
      </c>
      <c r="AL7" s="51"/>
      <c r="AM7" s="51"/>
      <c r="AN7" s="51"/>
      <c r="AO7" s="51"/>
      <c r="AP7" s="51"/>
      <c r="AQ7" s="51"/>
      <c r="AR7" s="51"/>
      <c r="AS7" s="51"/>
      <c r="AT7" s="36" t="s">
        <v>113</v>
      </c>
    </row>
    <row r="8" spans="1:52" ht="18.95" customHeight="1" thickBot="1" x14ac:dyDescent="0.2">
      <c r="A8" s="207"/>
      <c r="B8" s="99">
        <f t="shared" ref="B8:C36" si="5">B7+1</f>
        <v>46025</v>
      </c>
      <c r="C8" s="98">
        <f t="shared" si="5"/>
        <v>46025</v>
      </c>
      <c r="D8" s="3" t="s">
        <v>53</v>
      </c>
      <c r="E8" s="3"/>
      <c r="F8" s="17" t="str">
        <f t="shared" si="0"/>
        <v/>
      </c>
      <c r="G8" s="17" t="str">
        <f t="shared" si="1"/>
        <v/>
      </c>
      <c r="H8" s="17" t="str">
        <f t="shared" si="2"/>
        <v>単元1</v>
      </c>
      <c r="I8" s="17" t="str">
        <f t="shared" si="3"/>
        <v/>
      </c>
      <c r="J8" s="17" t="str">
        <f t="shared" si="4"/>
        <v/>
      </c>
      <c r="K8" s="3"/>
      <c r="M8" s="207"/>
      <c r="N8" s="33">
        <v>1</v>
      </c>
      <c r="O8">
        <f>SUM($N$6:N8)</f>
        <v>3</v>
      </c>
      <c r="Q8" s="4" t="s">
        <v>67</v>
      </c>
      <c r="R8" s="5" t="s">
        <v>46</v>
      </c>
      <c r="W8" s="5" t="s">
        <v>67</v>
      </c>
      <c r="X8" s="5" t="s">
        <v>46</v>
      </c>
      <c r="Y8" s="5" t="s">
        <v>46</v>
      </c>
      <c r="Z8" s="5" t="s">
        <v>46</v>
      </c>
      <c r="AA8" s="15" t="s">
        <v>41</v>
      </c>
      <c r="AB8" s="15" t="s">
        <v>42</v>
      </c>
      <c r="AC8" s="15" t="s">
        <v>43</v>
      </c>
      <c r="AD8" s="15" t="s">
        <v>44</v>
      </c>
      <c r="AE8" s="15" t="s">
        <v>45</v>
      </c>
      <c r="AF8" s="14" t="s">
        <v>41</v>
      </c>
      <c r="AG8" s="15" t="s">
        <v>42</v>
      </c>
      <c r="AH8" s="15" t="s">
        <v>43</v>
      </c>
      <c r="AI8" s="15" t="s">
        <v>44</v>
      </c>
      <c r="AJ8" s="16" t="s">
        <v>45</v>
      </c>
      <c r="AK8" s="14" t="s">
        <v>41</v>
      </c>
      <c r="AL8" s="15" t="s">
        <v>42</v>
      </c>
      <c r="AM8" s="15" t="s">
        <v>43</v>
      </c>
      <c r="AN8" s="15" t="s">
        <v>44</v>
      </c>
      <c r="AO8" s="16" t="s">
        <v>45</v>
      </c>
      <c r="AT8" s="5" t="s">
        <v>77</v>
      </c>
      <c r="AU8" s="5" t="s">
        <v>81</v>
      </c>
      <c r="AV8" s="5" t="s">
        <v>41</v>
      </c>
      <c r="AW8" s="5" t="s">
        <v>50</v>
      </c>
      <c r="AX8" s="5" t="s">
        <v>47</v>
      </c>
      <c r="AY8" s="5" t="s">
        <v>48</v>
      </c>
      <c r="AZ8" s="5" t="s">
        <v>49</v>
      </c>
    </row>
    <row r="9" spans="1:52" ht="18.95" customHeight="1" x14ac:dyDescent="0.15">
      <c r="A9" s="207"/>
      <c r="B9" s="99">
        <f t="shared" si="5"/>
        <v>46026</v>
      </c>
      <c r="C9" s="98">
        <f t="shared" si="5"/>
        <v>46026</v>
      </c>
      <c r="D9" s="3" t="s">
        <v>54</v>
      </c>
      <c r="E9" s="3"/>
      <c r="F9" s="17" t="str">
        <f t="shared" si="0"/>
        <v/>
      </c>
      <c r="G9" s="17" t="str">
        <f t="shared" si="1"/>
        <v/>
      </c>
      <c r="H9" s="17" t="str">
        <f t="shared" si="2"/>
        <v/>
      </c>
      <c r="I9" s="17" t="str">
        <f t="shared" si="3"/>
        <v>単元1</v>
      </c>
      <c r="J9" s="17" t="str">
        <f t="shared" si="4"/>
        <v/>
      </c>
      <c r="K9" s="3"/>
      <c r="M9" s="207"/>
      <c r="N9" s="33">
        <v>1</v>
      </c>
      <c r="O9">
        <f>SUM($N$6:N9)</f>
        <v>4</v>
      </c>
      <c r="Q9" s="7">
        <v>1</v>
      </c>
      <c r="R9" s="8" t="s">
        <v>41</v>
      </c>
      <c r="W9" s="3">
        <v>1</v>
      </c>
      <c r="X9" s="7" t="str">
        <f>R9</f>
        <v>国語</v>
      </c>
      <c r="Y9" s="8"/>
      <c r="Z9" s="23" t="str">
        <f t="shared" ref="Z9:Z40" si="6">IF(Y9="",IF(X9=0,"",X9),Y9)</f>
        <v>国語</v>
      </c>
      <c r="AA9">
        <f>IF($Z9=AA$8,COUNTIF($Z$9:$Z9,AA$8)+Q$22,"")</f>
        <v>1</v>
      </c>
      <c r="AB9" t="str">
        <f>IF($Z9=AB$8,COUNTIF($Z$9:$Z9,AB$8)+R$22,"")</f>
        <v/>
      </c>
      <c r="AC9" t="str">
        <f>IF($Z9=AC$8,COUNTIF($Z$9:$Z9,AC$8)+S$22,"")</f>
        <v/>
      </c>
      <c r="AD9" t="str">
        <f>IF($Z9=AD$8,COUNTIF($Z$9:$Z9,AD$8)+T$22,"")</f>
        <v/>
      </c>
      <c r="AE9" t="str">
        <f>IF($Z9=AE$8,COUNTIF($Z$9:$Z9,AE$8)+U$22,"")</f>
        <v/>
      </c>
      <c r="AF9" t="str">
        <f t="shared" ref="AF9:AF40" si="7">IF(AA9="","",VLOOKUP(AA9,$AT$9:$AZ$58,3))</f>
        <v>単元1</v>
      </c>
      <c r="AG9" t="str">
        <f t="shared" ref="AG9:AG40" si="8">IF(AB9="","",VLOOKUP(AB9,$AT$9:$AZ$58,4))</f>
        <v/>
      </c>
      <c r="AH9" t="str">
        <f t="shared" ref="AH9:AH40" si="9">IF(AC9="","",VLOOKUP(AC9,$AT$9:$AZ$58,5))</f>
        <v/>
      </c>
      <c r="AI9" t="str">
        <f t="shared" ref="AI9:AI40" si="10">IF(AD9="","",VLOOKUP(AD9,$AT$9:$AZ$58,6))</f>
        <v/>
      </c>
      <c r="AJ9" t="str">
        <f t="shared" ref="AJ9:AJ40" si="11">IF(AE9="","",VLOOKUP(AE9,$AT$9:$AZ$58,7))</f>
        <v/>
      </c>
      <c r="AK9" t="str">
        <f t="shared" ref="AK9:AK40" si="12">IF(AF9=AF10,"",IF($Z9=$Z10,AF9&amp;","&amp;AF10,AF9&amp;AF10))</f>
        <v>単元1</v>
      </c>
      <c r="AL9" t="str">
        <f t="shared" ref="AL9:AL40" si="13">IF(AG9=AG10,"",IF($Z9=$Z10,AG9&amp;","&amp;AG10,AG9&amp;AG10))</f>
        <v>単元1</v>
      </c>
      <c r="AM9" t="str">
        <f t="shared" ref="AM9:AM40" si="14">IF(AH9=AH10,"",IF($Z9=$Z10,AH9&amp;","&amp;AH10,AH9&amp;AH10))</f>
        <v/>
      </c>
      <c r="AN9" t="str">
        <f t="shared" ref="AN9:AN40" si="15">IF(AI9=AI10,"",IF($Z9=$Z10,AI9&amp;","&amp;AI10,AI9&amp;AI10))</f>
        <v/>
      </c>
      <c r="AO9" t="str">
        <f t="shared" ref="AO9:AO40" si="16">IF(AJ9=AJ10,"",IF($Z9=$Z10,AJ9&amp;","&amp;AJ10,AJ9&amp;AJ10))</f>
        <v/>
      </c>
      <c r="AT9" s="24">
        <v>1</v>
      </c>
      <c r="AU9" s="39" t="s">
        <v>212</v>
      </c>
      <c r="AV9" s="104" t="s">
        <v>314</v>
      </c>
      <c r="AW9" s="40" t="s">
        <v>314</v>
      </c>
      <c r="AX9" s="40" t="s">
        <v>314</v>
      </c>
      <c r="AY9" s="40" t="s">
        <v>314</v>
      </c>
      <c r="AZ9" s="41" t="s">
        <v>314</v>
      </c>
    </row>
    <row r="10" spans="1:52" ht="18.95" customHeight="1" x14ac:dyDescent="0.15">
      <c r="A10" s="207"/>
      <c r="B10" s="99">
        <f t="shared" si="5"/>
        <v>46027</v>
      </c>
      <c r="C10" s="98">
        <f t="shared" si="5"/>
        <v>46027</v>
      </c>
      <c r="D10" s="3" t="s">
        <v>55</v>
      </c>
      <c r="E10" s="3"/>
      <c r="F10" s="17" t="str">
        <f t="shared" si="0"/>
        <v/>
      </c>
      <c r="G10" s="17" t="str">
        <f t="shared" si="1"/>
        <v/>
      </c>
      <c r="H10" s="17" t="str">
        <f t="shared" si="2"/>
        <v/>
      </c>
      <c r="I10" s="17" t="str">
        <f t="shared" si="3"/>
        <v/>
      </c>
      <c r="J10" s="17" t="str">
        <f t="shared" si="4"/>
        <v>単元1</v>
      </c>
      <c r="K10" s="3"/>
      <c r="M10" s="207"/>
      <c r="N10" s="33">
        <v>1</v>
      </c>
      <c r="O10">
        <f>SUM($N$6:N10)</f>
        <v>5</v>
      </c>
      <c r="Q10" s="7">
        <v>2</v>
      </c>
      <c r="R10" s="9" t="s">
        <v>50</v>
      </c>
      <c r="W10" s="3">
        <v>2</v>
      </c>
      <c r="X10" s="7" t="str">
        <f>R10</f>
        <v>社会</v>
      </c>
      <c r="Y10" s="9"/>
      <c r="Z10" s="23" t="str">
        <f t="shared" si="6"/>
        <v>社会</v>
      </c>
      <c r="AA10" t="str">
        <f>IF($Z10=AA$8,COUNTIF($Z$9:$Z10,AA$8)+Q$22,"")</f>
        <v/>
      </c>
      <c r="AB10">
        <f>IF($Z10=AB$8,COUNTIF($Z$9:$Z10,AB$8)+R$22,"")</f>
        <v>1</v>
      </c>
      <c r="AC10" t="str">
        <f>IF($Z10=AC$8,COUNTIF($Z$9:$Z10,AC$8)+S$22,"")</f>
        <v/>
      </c>
      <c r="AD10" t="str">
        <f>IF($Z10=AD$8,COUNTIF($Z$9:$Z10,AD$8)+T$22,"")</f>
        <v/>
      </c>
      <c r="AE10" t="str">
        <f>IF($Z10=AE$8,COUNTIF($Z$9:$Z10,AE$8)+U$22,"")</f>
        <v/>
      </c>
      <c r="AF10" t="str">
        <f t="shared" si="7"/>
        <v/>
      </c>
      <c r="AG10" t="str">
        <f t="shared" si="8"/>
        <v>単元1</v>
      </c>
      <c r="AH10" t="str">
        <f t="shared" si="9"/>
        <v/>
      </c>
      <c r="AI10" t="str">
        <f t="shared" si="10"/>
        <v/>
      </c>
      <c r="AJ10" t="str">
        <f t="shared" si="11"/>
        <v/>
      </c>
      <c r="AK10" t="str">
        <f t="shared" si="12"/>
        <v/>
      </c>
      <c r="AL10" t="str">
        <f t="shared" si="13"/>
        <v>単元1</v>
      </c>
      <c r="AM10" t="str">
        <f t="shared" si="14"/>
        <v>単元1</v>
      </c>
      <c r="AN10" t="str">
        <f t="shared" si="15"/>
        <v/>
      </c>
      <c r="AO10" t="str">
        <f t="shared" si="16"/>
        <v/>
      </c>
      <c r="AT10" s="24">
        <v>2</v>
      </c>
      <c r="AU10" s="42" t="s">
        <v>213</v>
      </c>
      <c r="AV10" s="25" t="s">
        <v>315</v>
      </c>
      <c r="AW10" s="25" t="s">
        <v>315</v>
      </c>
      <c r="AX10" s="25" t="s">
        <v>315</v>
      </c>
      <c r="AY10" s="25" t="s">
        <v>315</v>
      </c>
      <c r="AZ10" s="43" t="s">
        <v>315</v>
      </c>
    </row>
    <row r="11" spans="1:52" ht="18.95" customHeight="1" x14ac:dyDescent="0.15">
      <c r="A11" s="207"/>
      <c r="B11" s="99">
        <f t="shared" si="5"/>
        <v>46028</v>
      </c>
      <c r="C11" s="98">
        <f t="shared" si="5"/>
        <v>46028</v>
      </c>
      <c r="D11" s="3" t="s">
        <v>56</v>
      </c>
      <c r="E11" s="3"/>
      <c r="F11" s="17" t="str">
        <f t="shared" si="0"/>
        <v>単元2</v>
      </c>
      <c r="G11" s="17" t="str">
        <f t="shared" si="1"/>
        <v/>
      </c>
      <c r="H11" s="17" t="str">
        <f t="shared" si="2"/>
        <v/>
      </c>
      <c r="I11" s="17" t="str">
        <f t="shared" si="3"/>
        <v/>
      </c>
      <c r="J11" s="17" t="str">
        <f t="shared" si="4"/>
        <v/>
      </c>
      <c r="K11" s="3"/>
      <c r="M11" s="207"/>
      <c r="N11" s="33">
        <v>1</v>
      </c>
      <c r="O11">
        <f>SUM($N$6:N11)</f>
        <v>6</v>
      </c>
      <c r="Q11" s="7">
        <v>3</v>
      </c>
      <c r="R11" s="9" t="s">
        <v>47</v>
      </c>
      <c r="W11" s="3">
        <v>3</v>
      </c>
      <c r="X11" s="7" t="str">
        <f>R11</f>
        <v>数学</v>
      </c>
      <c r="Y11" s="9"/>
      <c r="Z11" s="23" t="str">
        <f t="shared" si="6"/>
        <v>数学</v>
      </c>
      <c r="AA11" t="str">
        <f>IF($Z11=AA$8,COUNTIF($Z$9:$Z11,AA$8)+Q$22,"")</f>
        <v/>
      </c>
      <c r="AB11" t="str">
        <f>IF($Z11=AB$8,COUNTIF($Z$9:$Z11,AB$8)+R$22,"")</f>
        <v/>
      </c>
      <c r="AC11">
        <f>IF($Z11=AC$8,COUNTIF($Z$9:$Z11,AC$8)+S$22,"")</f>
        <v>1</v>
      </c>
      <c r="AD11" t="str">
        <f>IF($Z11=AD$8,COUNTIF($Z$9:$Z11,AD$8)+T$22,"")</f>
        <v/>
      </c>
      <c r="AE11" t="str">
        <f>IF($Z11=AE$8,COUNTIF($Z$9:$Z11,AE$8)+U$22,"")</f>
        <v/>
      </c>
      <c r="AF11" t="str">
        <f t="shared" si="7"/>
        <v/>
      </c>
      <c r="AG11" t="str">
        <f t="shared" si="8"/>
        <v/>
      </c>
      <c r="AH11" t="str">
        <f t="shared" si="9"/>
        <v>単元1</v>
      </c>
      <c r="AI11" t="str">
        <f t="shared" si="10"/>
        <v/>
      </c>
      <c r="AJ11" t="str">
        <f t="shared" si="11"/>
        <v/>
      </c>
      <c r="AK11" t="str">
        <f t="shared" si="12"/>
        <v/>
      </c>
      <c r="AL11" t="str">
        <f t="shared" si="13"/>
        <v/>
      </c>
      <c r="AM11" t="str">
        <f t="shared" si="14"/>
        <v>単元1</v>
      </c>
      <c r="AN11" t="str">
        <f t="shared" si="15"/>
        <v>単元1</v>
      </c>
      <c r="AO11" t="str">
        <f t="shared" si="16"/>
        <v/>
      </c>
      <c r="AT11" s="24">
        <v>3</v>
      </c>
      <c r="AU11" s="42" t="s">
        <v>214</v>
      </c>
      <c r="AV11" s="25" t="s">
        <v>316</v>
      </c>
      <c r="AW11" s="25" t="s">
        <v>316</v>
      </c>
      <c r="AX11" s="25" t="s">
        <v>316</v>
      </c>
      <c r="AY11" s="25" t="s">
        <v>316</v>
      </c>
      <c r="AZ11" s="43" t="s">
        <v>316</v>
      </c>
    </row>
    <row r="12" spans="1:52" ht="18.95" customHeight="1" x14ac:dyDescent="0.15">
      <c r="A12" s="207"/>
      <c r="B12" s="99">
        <f t="shared" si="5"/>
        <v>46029</v>
      </c>
      <c r="C12" s="98">
        <f t="shared" si="5"/>
        <v>46029</v>
      </c>
      <c r="D12" s="3" t="s">
        <v>57</v>
      </c>
      <c r="E12" s="3"/>
      <c r="F12" s="17" t="str">
        <f t="shared" si="0"/>
        <v/>
      </c>
      <c r="G12" s="17" t="str">
        <f t="shared" si="1"/>
        <v>単元2</v>
      </c>
      <c r="H12" s="17" t="str">
        <f t="shared" si="2"/>
        <v/>
      </c>
      <c r="I12" s="17" t="str">
        <f t="shared" si="3"/>
        <v/>
      </c>
      <c r="J12" s="17" t="str">
        <f t="shared" si="4"/>
        <v/>
      </c>
      <c r="K12" s="3"/>
      <c r="M12" s="207"/>
      <c r="N12" s="33">
        <v>1</v>
      </c>
      <c r="O12">
        <f>SUM($N$6:N12)</f>
        <v>7</v>
      </c>
      <c r="Q12" s="7">
        <v>4</v>
      </c>
      <c r="R12" s="9" t="s">
        <v>48</v>
      </c>
      <c r="W12" s="3">
        <v>4</v>
      </c>
      <c r="X12" s="7" t="str">
        <f>R12</f>
        <v>理科</v>
      </c>
      <c r="Y12" s="9"/>
      <c r="Z12" s="23" t="str">
        <f t="shared" si="6"/>
        <v>理科</v>
      </c>
      <c r="AA12" t="str">
        <f>IF($Z12=AA$8,COUNTIF($Z$9:$Z12,AA$8)+Q$22,"")</f>
        <v/>
      </c>
      <c r="AB12" t="str">
        <f>IF($Z12=AB$8,COUNTIF($Z$9:$Z12,AB$8)+R$22,"")</f>
        <v/>
      </c>
      <c r="AC12" t="str">
        <f>IF($Z12=AC$8,COUNTIF($Z$9:$Z12,AC$8)+S$22,"")</f>
        <v/>
      </c>
      <c r="AD12">
        <f>IF($Z12=AD$8,COUNTIF($Z$9:$Z12,AD$8)+T$22,"")</f>
        <v>1</v>
      </c>
      <c r="AE12" t="str">
        <f>IF($Z12=AE$8,COUNTIF($Z$9:$Z12,AE$8)+U$22,"")</f>
        <v/>
      </c>
      <c r="AF12" t="str">
        <f t="shared" si="7"/>
        <v/>
      </c>
      <c r="AG12" t="str">
        <f t="shared" si="8"/>
        <v/>
      </c>
      <c r="AH12" t="str">
        <f t="shared" si="9"/>
        <v/>
      </c>
      <c r="AI12" t="str">
        <f t="shared" si="10"/>
        <v>単元1</v>
      </c>
      <c r="AJ12" t="str">
        <f t="shared" si="11"/>
        <v/>
      </c>
      <c r="AK12" t="str">
        <f t="shared" si="12"/>
        <v/>
      </c>
      <c r="AL12" t="str">
        <f t="shared" si="13"/>
        <v/>
      </c>
      <c r="AM12" t="str">
        <f t="shared" si="14"/>
        <v/>
      </c>
      <c r="AN12" t="str">
        <f t="shared" si="15"/>
        <v>単元1</v>
      </c>
      <c r="AO12" t="str">
        <f t="shared" si="16"/>
        <v>単元1</v>
      </c>
      <c r="AT12" s="24">
        <v>4</v>
      </c>
      <c r="AU12" s="42" t="s">
        <v>215</v>
      </c>
      <c r="AV12" s="25" t="s">
        <v>317</v>
      </c>
      <c r="AW12" s="25" t="s">
        <v>317</v>
      </c>
      <c r="AX12" s="25" t="s">
        <v>317</v>
      </c>
      <c r="AY12" s="25" t="s">
        <v>317</v>
      </c>
      <c r="AZ12" s="43" t="s">
        <v>317</v>
      </c>
    </row>
    <row r="13" spans="1:52" ht="18.95" customHeight="1" thickBot="1" x14ac:dyDescent="0.2">
      <c r="A13" s="207"/>
      <c r="B13" s="99">
        <f t="shared" si="5"/>
        <v>46030</v>
      </c>
      <c r="C13" s="98">
        <f t="shared" si="5"/>
        <v>46030</v>
      </c>
      <c r="D13" s="3" t="s">
        <v>58</v>
      </c>
      <c r="E13" s="3"/>
      <c r="F13" s="17" t="str">
        <f t="shared" si="0"/>
        <v/>
      </c>
      <c r="G13" s="17" t="str">
        <f t="shared" si="1"/>
        <v/>
      </c>
      <c r="H13" s="17" t="str">
        <f t="shared" si="2"/>
        <v>単元2</v>
      </c>
      <c r="I13" s="17" t="str">
        <f t="shared" si="3"/>
        <v/>
      </c>
      <c r="J13" s="17" t="str">
        <f t="shared" si="4"/>
        <v/>
      </c>
      <c r="K13" s="3"/>
      <c r="M13" s="207"/>
      <c r="N13" s="33">
        <v>1</v>
      </c>
      <c r="O13">
        <f>SUM($N$6:N13)</f>
        <v>8</v>
      </c>
      <c r="Q13" s="7">
        <v>5</v>
      </c>
      <c r="R13" s="10" t="s">
        <v>49</v>
      </c>
      <c r="W13" s="3">
        <v>5</v>
      </c>
      <c r="X13" s="7" t="str">
        <f>R13</f>
        <v>英語</v>
      </c>
      <c r="Y13" s="9"/>
      <c r="Z13" s="23" t="str">
        <f t="shared" si="6"/>
        <v>英語</v>
      </c>
      <c r="AA13" t="str">
        <f>IF($Z13=AA$8,COUNTIF($Z$9:$Z13,AA$8)+Q$22,"")</f>
        <v/>
      </c>
      <c r="AB13" t="str">
        <f>IF($Z13=AB$8,COUNTIF($Z$9:$Z13,AB$8)+R$22,"")</f>
        <v/>
      </c>
      <c r="AC13" t="str">
        <f>IF($Z13=AC$8,COUNTIF($Z$9:$Z13,AC$8)+S$22,"")</f>
        <v/>
      </c>
      <c r="AD13" t="str">
        <f>IF($Z13=AD$8,COUNTIF($Z$9:$Z13,AD$8)+T$22,"")</f>
        <v/>
      </c>
      <c r="AE13">
        <f>IF($Z13=AE$8,COUNTIF($Z$9:$Z13,AE$8)+U$22,"")</f>
        <v>1</v>
      </c>
      <c r="AF13" t="str">
        <f t="shared" si="7"/>
        <v/>
      </c>
      <c r="AG13" t="str">
        <f t="shared" si="8"/>
        <v/>
      </c>
      <c r="AH13" t="str">
        <f t="shared" si="9"/>
        <v/>
      </c>
      <c r="AI13" t="str">
        <f t="shared" si="10"/>
        <v/>
      </c>
      <c r="AJ13" t="str">
        <f t="shared" si="11"/>
        <v>単元1</v>
      </c>
      <c r="AK13" t="str">
        <f t="shared" si="12"/>
        <v>単元2</v>
      </c>
      <c r="AL13" t="str">
        <f t="shared" si="13"/>
        <v/>
      </c>
      <c r="AM13" t="str">
        <f t="shared" si="14"/>
        <v/>
      </c>
      <c r="AN13" t="str">
        <f t="shared" si="15"/>
        <v/>
      </c>
      <c r="AO13" t="str">
        <f t="shared" si="16"/>
        <v>単元1</v>
      </c>
      <c r="AT13" s="24">
        <v>5</v>
      </c>
      <c r="AU13" s="42" t="s">
        <v>216</v>
      </c>
      <c r="AV13" s="25" t="s">
        <v>318</v>
      </c>
      <c r="AW13" s="25" t="s">
        <v>318</v>
      </c>
      <c r="AX13" s="25" t="s">
        <v>318</v>
      </c>
      <c r="AY13" s="25" t="s">
        <v>318</v>
      </c>
      <c r="AZ13" s="43" t="s">
        <v>318</v>
      </c>
    </row>
    <row r="14" spans="1:52" ht="18.95" customHeight="1" x14ac:dyDescent="0.15">
      <c r="A14" s="207"/>
      <c r="B14" s="99">
        <f t="shared" si="5"/>
        <v>46031</v>
      </c>
      <c r="C14" s="98">
        <f t="shared" si="5"/>
        <v>46031</v>
      </c>
      <c r="D14" s="3" t="s">
        <v>59</v>
      </c>
      <c r="E14" s="3"/>
      <c r="F14" s="17" t="str">
        <f t="shared" si="0"/>
        <v/>
      </c>
      <c r="G14" s="17" t="str">
        <f t="shared" si="1"/>
        <v/>
      </c>
      <c r="H14" s="17" t="str">
        <f t="shared" si="2"/>
        <v/>
      </c>
      <c r="I14" s="17" t="str">
        <f t="shared" si="3"/>
        <v>単元2</v>
      </c>
      <c r="J14" s="17" t="str">
        <f t="shared" si="4"/>
        <v/>
      </c>
      <c r="K14" s="3"/>
      <c r="M14" s="207"/>
      <c r="N14" s="33">
        <v>1</v>
      </c>
      <c r="O14">
        <f>SUM($N$6:N14)</f>
        <v>9</v>
      </c>
      <c r="W14" s="3">
        <v>6</v>
      </c>
      <c r="X14" s="7" t="str">
        <f>R9</f>
        <v>国語</v>
      </c>
      <c r="Y14" s="9"/>
      <c r="Z14" s="23" t="str">
        <f t="shared" si="6"/>
        <v>国語</v>
      </c>
      <c r="AA14">
        <f>IF($Z14=AA$8,COUNTIF($Z$9:$Z14,AA$8)+Q$22,"")</f>
        <v>2</v>
      </c>
      <c r="AB14" t="str">
        <f>IF($Z14=AB$8,COUNTIF($Z$9:$Z14,AB$8)+R$22,"")</f>
        <v/>
      </c>
      <c r="AC14" t="str">
        <f>IF($Z14=AC$8,COUNTIF($Z$9:$Z14,AC$8)+S$22,"")</f>
        <v/>
      </c>
      <c r="AD14" t="str">
        <f>IF($Z14=AD$8,COUNTIF($Z$9:$Z14,AD$8)+T$22,"")</f>
        <v/>
      </c>
      <c r="AE14" t="str">
        <f>IF($Z14=AE$8,COUNTIF($Z$9:$Z14,AE$8)+U$22,"")</f>
        <v/>
      </c>
      <c r="AF14" t="str">
        <f t="shared" si="7"/>
        <v>単元2</v>
      </c>
      <c r="AG14" t="str">
        <f t="shared" si="8"/>
        <v/>
      </c>
      <c r="AH14" t="str">
        <f t="shared" si="9"/>
        <v/>
      </c>
      <c r="AI14" t="str">
        <f t="shared" si="10"/>
        <v/>
      </c>
      <c r="AJ14" t="str">
        <f t="shared" si="11"/>
        <v/>
      </c>
      <c r="AK14" t="str">
        <f t="shared" si="12"/>
        <v>単元2</v>
      </c>
      <c r="AL14" t="str">
        <f t="shared" si="13"/>
        <v>単元2</v>
      </c>
      <c r="AM14" t="str">
        <f t="shared" si="14"/>
        <v/>
      </c>
      <c r="AN14" t="str">
        <f t="shared" si="15"/>
        <v/>
      </c>
      <c r="AO14" t="str">
        <f t="shared" si="16"/>
        <v/>
      </c>
      <c r="AT14" s="24">
        <v>6</v>
      </c>
      <c r="AU14" s="42" t="s">
        <v>217</v>
      </c>
      <c r="AV14" s="25" t="s">
        <v>319</v>
      </c>
      <c r="AW14" s="25" t="s">
        <v>319</v>
      </c>
      <c r="AX14" s="25" t="s">
        <v>319</v>
      </c>
      <c r="AY14" s="25" t="s">
        <v>319</v>
      </c>
      <c r="AZ14" s="43" t="s">
        <v>319</v>
      </c>
    </row>
    <row r="15" spans="1:52" ht="18.95" customHeight="1" x14ac:dyDescent="0.15">
      <c r="A15" s="207"/>
      <c r="B15" s="99">
        <f t="shared" si="5"/>
        <v>46032</v>
      </c>
      <c r="C15" s="98">
        <f t="shared" si="5"/>
        <v>46032</v>
      </c>
      <c r="D15" s="3" t="s">
        <v>60</v>
      </c>
      <c r="E15" s="3"/>
      <c r="F15" s="17" t="str">
        <f t="shared" si="0"/>
        <v/>
      </c>
      <c r="G15" s="17" t="str">
        <f t="shared" si="1"/>
        <v/>
      </c>
      <c r="H15" s="17" t="str">
        <f t="shared" si="2"/>
        <v/>
      </c>
      <c r="I15" s="17" t="str">
        <f t="shared" si="3"/>
        <v/>
      </c>
      <c r="J15" s="17" t="str">
        <f t="shared" si="4"/>
        <v>単元2</v>
      </c>
      <c r="K15" s="3"/>
      <c r="M15" s="207"/>
      <c r="N15" s="33">
        <v>1</v>
      </c>
      <c r="O15">
        <f>SUM($N$6:N15)</f>
        <v>10</v>
      </c>
      <c r="W15" s="3">
        <v>7</v>
      </c>
      <c r="X15" s="7" t="str">
        <f>R10</f>
        <v>社会</v>
      </c>
      <c r="Y15" s="9"/>
      <c r="Z15" s="23" t="str">
        <f t="shared" si="6"/>
        <v>社会</v>
      </c>
      <c r="AA15" t="str">
        <f>IF($Z15=AA$8,COUNTIF($Z$9:$Z15,AA$8)+Q$22,"")</f>
        <v/>
      </c>
      <c r="AB15">
        <f>IF($Z15=AB$8,COUNTIF($Z$9:$Z15,AB$8)+R$22,"")</f>
        <v>2</v>
      </c>
      <c r="AC15" t="str">
        <f>IF($Z15=AC$8,COUNTIF($Z$9:$Z15,AC$8)+S$22,"")</f>
        <v/>
      </c>
      <c r="AD15" t="str">
        <f>IF($Z15=AD$8,COUNTIF($Z$9:$Z15,AD$8)+T$22,"")</f>
        <v/>
      </c>
      <c r="AE15" t="str">
        <f>IF($Z15=AE$8,COUNTIF($Z$9:$Z15,AE$8)+U$22,"")</f>
        <v/>
      </c>
      <c r="AF15" t="str">
        <f t="shared" si="7"/>
        <v/>
      </c>
      <c r="AG15" t="str">
        <f t="shared" si="8"/>
        <v>単元2</v>
      </c>
      <c r="AH15" t="str">
        <f t="shared" si="9"/>
        <v/>
      </c>
      <c r="AI15" t="str">
        <f t="shared" si="10"/>
        <v/>
      </c>
      <c r="AJ15" t="str">
        <f t="shared" si="11"/>
        <v/>
      </c>
      <c r="AK15" t="str">
        <f t="shared" si="12"/>
        <v/>
      </c>
      <c r="AL15" t="str">
        <f t="shared" si="13"/>
        <v>単元2</v>
      </c>
      <c r="AM15" t="str">
        <f t="shared" si="14"/>
        <v>単元2</v>
      </c>
      <c r="AN15" t="str">
        <f t="shared" si="15"/>
        <v/>
      </c>
      <c r="AO15" t="str">
        <f t="shared" si="16"/>
        <v/>
      </c>
      <c r="AT15" s="24">
        <v>7</v>
      </c>
      <c r="AU15" s="42" t="s">
        <v>218</v>
      </c>
      <c r="AV15" s="25" t="s">
        <v>320</v>
      </c>
      <c r="AW15" s="25" t="s">
        <v>320</v>
      </c>
      <c r="AX15" s="25" t="s">
        <v>320</v>
      </c>
      <c r="AY15" s="25" t="s">
        <v>320</v>
      </c>
      <c r="AZ15" s="43" t="s">
        <v>320</v>
      </c>
    </row>
    <row r="16" spans="1:52" ht="18.95" customHeight="1" x14ac:dyDescent="0.15">
      <c r="A16" s="207"/>
      <c r="B16" s="99">
        <f t="shared" si="5"/>
        <v>46033</v>
      </c>
      <c r="C16" s="98">
        <f t="shared" si="5"/>
        <v>46033</v>
      </c>
      <c r="D16" s="3" t="s">
        <v>61</v>
      </c>
      <c r="E16" s="3"/>
      <c r="F16" s="17" t="str">
        <f t="shared" si="0"/>
        <v>単元3</v>
      </c>
      <c r="G16" s="17" t="str">
        <f t="shared" si="1"/>
        <v/>
      </c>
      <c r="H16" s="17" t="str">
        <f t="shared" si="2"/>
        <v/>
      </c>
      <c r="I16" s="17" t="str">
        <f t="shared" si="3"/>
        <v/>
      </c>
      <c r="J16" s="17" t="str">
        <f t="shared" si="4"/>
        <v/>
      </c>
      <c r="K16" s="3"/>
      <c r="M16" s="207"/>
      <c r="N16" s="33">
        <v>1</v>
      </c>
      <c r="O16">
        <f>SUM($N$6:N16)</f>
        <v>11</v>
      </c>
      <c r="W16" s="3">
        <v>8</v>
      </c>
      <c r="X16" s="7" t="str">
        <f>R11</f>
        <v>数学</v>
      </c>
      <c r="Y16" s="9"/>
      <c r="Z16" s="23" t="str">
        <f t="shared" si="6"/>
        <v>数学</v>
      </c>
      <c r="AA16" t="str">
        <f>IF($Z16=AA$8,COUNTIF($Z$9:$Z16,AA$8)+Q$22,"")</f>
        <v/>
      </c>
      <c r="AB16" t="str">
        <f>IF($Z16=AB$8,COUNTIF($Z$9:$Z16,AB$8)+R$22,"")</f>
        <v/>
      </c>
      <c r="AC16">
        <f>IF($Z16=AC$8,COUNTIF($Z$9:$Z16,AC$8)+S$22,"")</f>
        <v>2</v>
      </c>
      <c r="AD16" t="str">
        <f>IF($Z16=AD$8,COUNTIF($Z$9:$Z16,AD$8)+T$22,"")</f>
        <v/>
      </c>
      <c r="AE16" t="str">
        <f>IF($Z16=AE$8,COUNTIF($Z$9:$Z16,AE$8)+U$22,"")</f>
        <v/>
      </c>
      <c r="AF16" t="str">
        <f t="shared" si="7"/>
        <v/>
      </c>
      <c r="AG16" t="str">
        <f t="shared" si="8"/>
        <v/>
      </c>
      <c r="AH16" t="str">
        <f t="shared" si="9"/>
        <v>単元2</v>
      </c>
      <c r="AI16" t="str">
        <f t="shared" si="10"/>
        <v/>
      </c>
      <c r="AJ16" t="str">
        <f t="shared" si="11"/>
        <v/>
      </c>
      <c r="AK16" t="str">
        <f t="shared" si="12"/>
        <v/>
      </c>
      <c r="AL16" t="str">
        <f t="shared" si="13"/>
        <v/>
      </c>
      <c r="AM16" t="str">
        <f t="shared" si="14"/>
        <v>単元2</v>
      </c>
      <c r="AN16" t="str">
        <f t="shared" si="15"/>
        <v>単元2</v>
      </c>
      <c r="AO16" t="str">
        <f t="shared" si="16"/>
        <v/>
      </c>
      <c r="AT16" s="24">
        <v>8</v>
      </c>
      <c r="AU16" s="42" t="s">
        <v>219</v>
      </c>
      <c r="AV16" s="25" t="s">
        <v>321</v>
      </c>
      <c r="AW16" s="25" t="s">
        <v>321</v>
      </c>
      <c r="AX16" s="25" t="s">
        <v>321</v>
      </c>
      <c r="AY16" s="25" t="s">
        <v>321</v>
      </c>
      <c r="AZ16" s="43" t="s">
        <v>321</v>
      </c>
    </row>
    <row r="17" spans="1:52" ht="18.95" customHeight="1" x14ac:dyDescent="0.15">
      <c r="A17" s="207"/>
      <c r="B17" s="99">
        <f t="shared" si="5"/>
        <v>46034</v>
      </c>
      <c r="C17" s="98">
        <f t="shared" si="5"/>
        <v>46034</v>
      </c>
      <c r="D17" s="3" t="s">
        <v>62</v>
      </c>
      <c r="E17" s="3"/>
      <c r="F17" s="17" t="str">
        <f t="shared" si="0"/>
        <v/>
      </c>
      <c r="G17" s="17" t="str">
        <f t="shared" si="1"/>
        <v>単元3</v>
      </c>
      <c r="H17" s="17" t="str">
        <f t="shared" si="2"/>
        <v/>
      </c>
      <c r="I17" s="17" t="str">
        <f t="shared" si="3"/>
        <v/>
      </c>
      <c r="J17" s="17" t="str">
        <f t="shared" si="4"/>
        <v/>
      </c>
      <c r="K17" s="3"/>
      <c r="M17" s="207"/>
      <c r="N17" s="33">
        <v>1</v>
      </c>
      <c r="O17">
        <f>SUM($N$6:N17)</f>
        <v>12</v>
      </c>
      <c r="W17" s="3">
        <v>9</v>
      </c>
      <c r="X17" s="7" t="str">
        <f>R12</f>
        <v>理科</v>
      </c>
      <c r="Y17" s="9"/>
      <c r="Z17" s="23" t="str">
        <f t="shared" si="6"/>
        <v>理科</v>
      </c>
      <c r="AA17" t="str">
        <f>IF($Z17=AA$8,COUNTIF($Z$9:$Z17,AA$8)+Q$22,"")</f>
        <v/>
      </c>
      <c r="AB17" t="str">
        <f>IF($Z17=AB$8,COUNTIF($Z$9:$Z17,AB$8)+R$22,"")</f>
        <v/>
      </c>
      <c r="AC17" t="str">
        <f>IF($Z17=AC$8,COUNTIF($Z$9:$Z17,AC$8)+S$22,"")</f>
        <v/>
      </c>
      <c r="AD17">
        <f>IF($Z17=AD$8,COUNTIF($Z$9:$Z17,AD$8)+T$22,"")</f>
        <v>2</v>
      </c>
      <c r="AE17" t="str">
        <f>IF($Z17=AE$8,COUNTIF($Z$9:$Z17,AE$8)+U$22,"")</f>
        <v/>
      </c>
      <c r="AF17" t="str">
        <f t="shared" si="7"/>
        <v/>
      </c>
      <c r="AG17" t="str">
        <f t="shared" si="8"/>
        <v/>
      </c>
      <c r="AH17" t="str">
        <f t="shared" si="9"/>
        <v/>
      </c>
      <c r="AI17" t="str">
        <f t="shared" si="10"/>
        <v>単元2</v>
      </c>
      <c r="AJ17" t="str">
        <f t="shared" si="11"/>
        <v/>
      </c>
      <c r="AK17" t="str">
        <f t="shared" si="12"/>
        <v/>
      </c>
      <c r="AL17" t="str">
        <f t="shared" si="13"/>
        <v/>
      </c>
      <c r="AM17" t="str">
        <f t="shared" si="14"/>
        <v/>
      </c>
      <c r="AN17" t="str">
        <f t="shared" si="15"/>
        <v>単元2</v>
      </c>
      <c r="AO17" t="str">
        <f t="shared" si="16"/>
        <v>単元2</v>
      </c>
      <c r="AT17" s="24">
        <v>9</v>
      </c>
      <c r="AU17" s="42" t="s">
        <v>220</v>
      </c>
      <c r="AV17" s="25" t="s">
        <v>322</v>
      </c>
      <c r="AW17" s="25" t="s">
        <v>322</v>
      </c>
      <c r="AX17" s="25" t="s">
        <v>322</v>
      </c>
      <c r="AY17" s="25" t="s">
        <v>322</v>
      </c>
      <c r="AZ17" s="43" t="s">
        <v>322</v>
      </c>
    </row>
    <row r="18" spans="1:52" ht="18.95" customHeight="1" x14ac:dyDescent="0.15">
      <c r="A18" s="207"/>
      <c r="B18" s="99">
        <f t="shared" si="5"/>
        <v>46035</v>
      </c>
      <c r="C18" s="98">
        <f t="shared" si="5"/>
        <v>46035</v>
      </c>
      <c r="D18" s="3" t="s">
        <v>63</v>
      </c>
      <c r="E18" s="3"/>
      <c r="F18" s="17" t="str">
        <f t="shared" si="0"/>
        <v/>
      </c>
      <c r="G18" s="17" t="str">
        <f t="shared" si="1"/>
        <v/>
      </c>
      <c r="H18" s="17" t="str">
        <f t="shared" si="2"/>
        <v>単元3</v>
      </c>
      <c r="I18" s="17" t="str">
        <f t="shared" si="3"/>
        <v/>
      </c>
      <c r="J18" s="17" t="str">
        <f t="shared" si="4"/>
        <v/>
      </c>
      <c r="K18" s="3"/>
      <c r="M18" s="207"/>
      <c r="N18" s="33">
        <v>1</v>
      </c>
      <c r="O18">
        <f>SUM($N$6:N18)</f>
        <v>13</v>
      </c>
      <c r="W18" s="3">
        <v>10</v>
      </c>
      <c r="X18" s="7" t="str">
        <f>R13</f>
        <v>英語</v>
      </c>
      <c r="Y18" s="9"/>
      <c r="Z18" s="23" t="str">
        <f t="shared" si="6"/>
        <v>英語</v>
      </c>
      <c r="AA18" t="str">
        <f>IF($Z18=AA$8,COUNTIF($Z$9:$Z18,AA$8)+Q$22,"")</f>
        <v/>
      </c>
      <c r="AB18" t="str">
        <f>IF($Z18=AB$8,COUNTIF($Z$9:$Z18,AB$8)+R$22,"")</f>
        <v/>
      </c>
      <c r="AC18" t="str">
        <f>IF($Z18=AC$8,COUNTIF($Z$9:$Z18,AC$8)+S$22,"")</f>
        <v/>
      </c>
      <c r="AD18" t="str">
        <f>IF($Z18=AD$8,COUNTIF($Z$9:$Z18,AD$8)+T$22,"")</f>
        <v/>
      </c>
      <c r="AE18">
        <f>IF($Z18=AE$8,COUNTIF($Z$9:$Z18,AE$8)+U$22,"")</f>
        <v>2</v>
      </c>
      <c r="AF18" t="str">
        <f t="shared" si="7"/>
        <v/>
      </c>
      <c r="AG18" t="str">
        <f t="shared" si="8"/>
        <v/>
      </c>
      <c r="AH18" t="str">
        <f t="shared" si="9"/>
        <v/>
      </c>
      <c r="AI18" t="str">
        <f t="shared" si="10"/>
        <v/>
      </c>
      <c r="AJ18" t="str">
        <f t="shared" si="11"/>
        <v>単元2</v>
      </c>
      <c r="AK18" t="str">
        <f t="shared" si="12"/>
        <v>単元3</v>
      </c>
      <c r="AL18" t="str">
        <f t="shared" si="13"/>
        <v/>
      </c>
      <c r="AM18" t="str">
        <f t="shared" si="14"/>
        <v/>
      </c>
      <c r="AN18" t="str">
        <f t="shared" si="15"/>
        <v/>
      </c>
      <c r="AO18" t="str">
        <f t="shared" si="16"/>
        <v>単元2</v>
      </c>
      <c r="AT18" s="24">
        <v>10</v>
      </c>
      <c r="AU18" s="42" t="s">
        <v>221</v>
      </c>
      <c r="AV18" s="25" t="s">
        <v>323</v>
      </c>
      <c r="AW18" s="25" t="s">
        <v>323</v>
      </c>
      <c r="AX18" s="25" t="s">
        <v>323</v>
      </c>
      <c r="AY18" s="25" t="s">
        <v>323</v>
      </c>
      <c r="AZ18" s="43" t="s">
        <v>323</v>
      </c>
    </row>
    <row r="19" spans="1:52" ht="18.95" customHeight="1" x14ac:dyDescent="0.15">
      <c r="A19" s="207"/>
      <c r="B19" s="99">
        <f t="shared" si="5"/>
        <v>46036</v>
      </c>
      <c r="C19" s="98">
        <f t="shared" si="5"/>
        <v>46036</v>
      </c>
      <c r="D19" s="3" t="s">
        <v>64</v>
      </c>
      <c r="E19" s="3"/>
      <c r="F19" s="17" t="str">
        <f t="shared" si="0"/>
        <v/>
      </c>
      <c r="G19" s="17" t="str">
        <f t="shared" si="1"/>
        <v/>
      </c>
      <c r="H19" s="17" t="str">
        <f t="shared" si="2"/>
        <v/>
      </c>
      <c r="I19" s="17" t="str">
        <f t="shared" si="3"/>
        <v>単元3</v>
      </c>
      <c r="J19" s="17" t="str">
        <f t="shared" si="4"/>
        <v/>
      </c>
      <c r="K19" s="3"/>
      <c r="M19" s="207"/>
      <c r="N19" s="33">
        <v>1</v>
      </c>
      <c r="O19">
        <f>SUM($N$6:N19)</f>
        <v>14</v>
      </c>
      <c r="W19" s="3">
        <v>11</v>
      </c>
      <c r="X19" s="7" t="str">
        <f>R9</f>
        <v>国語</v>
      </c>
      <c r="Y19" s="9"/>
      <c r="Z19" s="23" t="str">
        <f t="shared" si="6"/>
        <v>国語</v>
      </c>
      <c r="AA19">
        <f>IF($Z19=AA$8,COUNTIF($Z$9:$Z19,AA$8)+Q$22,"")</f>
        <v>3</v>
      </c>
      <c r="AB19" t="str">
        <f>IF($Z19=AB$8,COUNTIF($Z$9:$Z19,AB$8)+R$22,"")</f>
        <v/>
      </c>
      <c r="AC19" t="str">
        <f>IF($Z19=AC$8,COUNTIF($Z$9:$Z19,AC$8)+S$22,"")</f>
        <v/>
      </c>
      <c r="AD19" t="str">
        <f>IF($Z19=AD$8,COUNTIF($Z$9:$Z19,AD$8)+T$22,"")</f>
        <v/>
      </c>
      <c r="AE19" t="str">
        <f>IF($Z19=AE$8,COUNTIF($Z$9:$Z19,AE$8)+U$22,"")</f>
        <v/>
      </c>
      <c r="AF19" t="str">
        <f t="shared" si="7"/>
        <v>単元3</v>
      </c>
      <c r="AG19" t="str">
        <f t="shared" si="8"/>
        <v/>
      </c>
      <c r="AH19" t="str">
        <f t="shared" si="9"/>
        <v/>
      </c>
      <c r="AI19" t="str">
        <f t="shared" si="10"/>
        <v/>
      </c>
      <c r="AJ19" t="str">
        <f t="shared" si="11"/>
        <v/>
      </c>
      <c r="AK19" t="str">
        <f t="shared" si="12"/>
        <v>単元3</v>
      </c>
      <c r="AL19" t="str">
        <f t="shared" si="13"/>
        <v>単元3</v>
      </c>
      <c r="AM19" t="str">
        <f t="shared" si="14"/>
        <v/>
      </c>
      <c r="AN19" t="str">
        <f t="shared" si="15"/>
        <v/>
      </c>
      <c r="AO19" t="str">
        <f t="shared" si="16"/>
        <v/>
      </c>
      <c r="AT19" s="24">
        <v>11</v>
      </c>
      <c r="AU19" s="42" t="s">
        <v>222</v>
      </c>
      <c r="AV19" s="25" t="s">
        <v>324</v>
      </c>
      <c r="AW19" s="25" t="s">
        <v>324</v>
      </c>
      <c r="AX19" s="25" t="s">
        <v>324</v>
      </c>
      <c r="AY19" s="25" t="s">
        <v>324</v>
      </c>
      <c r="AZ19" s="43" t="s">
        <v>324</v>
      </c>
    </row>
    <row r="20" spans="1:52" ht="18.95" customHeight="1" x14ac:dyDescent="0.15">
      <c r="A20" s="207"/>
      <c r="B20" s="99">
        <f t="shared" si="5"/>
        <v>46037</v>
      </c>
      <c r="C20" s="98">
        <f t="shared" si="5"/>
        <v>46037</v>
      </c>
      <c r="D20" s="3" t="s">
        <v>51</v>
      </c>
      <c r="E20" s="3"/>
      <c r="F20" s="17" t="str">
        <f t="shared" si="0"/>
        <v/>
      </c>
      <c r="G20" s="17" t="str">
        <f t="shared" si="1"/>
        <v/>
      </c>
      <c r="H20" s="17" t="str">
        <f t="shared" si="2"/>
        <v/>
      </c>
      <c r="I20" s="17" t="str">
        <f t="shared" si="3"/>
        <v/>
      </c>
      <c r="J20" s="17" t="str">
        <f t="shared" si="4"/>
        <v>単元3</v>
      </c>
      <c r="K20" s="3"/>
      <c r="M20" s="207"/>
      <c r="N20" s="33">
        <v>1</v>
      </c>
      <c r="O20">
        <f>SUM($N$6:N20)</f>
        <v>15</v>
      </c>
      <c r="Q20" s="52" t="s">
        <v>76</v>
      </c>
      <c r="R20" s="51"/>
      <c r="S20" s="51"/>
      <c r="W20" s="3">
        <v>12</v>
      </c>
      <c r="X20" s="7" t="str">
        <f>R10</f>
        <v>社会</v>
      </c>
      <c r="Y20" s="9"/>
      <c r="Z20" s="23" t="str">
        <f t="shared" si="6"/>
        <v>社会</v>
      </c>
      <c r="AA20" t="str">
        <f>IF($Z20=AA$8,COUNTIF($Z$9:$Z20,AA$8)+Q$22,"")</f>
        <v/>
      </c>
      <c r="AB20">
        <f>IF($Z20=AB$8,COUNTIF($Z$9:$Z20,AB$8)+R$22,"")</f>
        <v>3</v>
      </c>
      <c r="AC20" t="str">
        <f>IF($Z20=AC$8,COUNTIF($Z$9:$Z20,AC$8)+S$22,"")</f>
        <v/>
      </c>
      <c r="AD20" t="str">
        <f>IF($Z20=AD$8,COUNTIF($Z$9:$Z20,AD$8)+T$22,"")</f>
        <v/>
      </c>
      <c r="AE20" t="str">
        <f>IF($Z20=AE$8,COUNTIF($Z$9:$Z20,AE$8)+U$22,"")</f>
        <v/>
      </c>
      <c r="AF20" t="str">
        <f t="shared" si="7"/>
        <v/>
      </c>
      <c r="AG20" t="str">
        <f t="shared" si="8"/>
        <v>単元3</v>
      </c>
      <c r="AH20" t="str">
        <f t="shared" si="9"/>
        <v/>
      </c>
      <c r="AI20" t="str">
        <f t="shared" si="10"/>
        <v/>
      </c>
      <c r="AJ20" t="str">
        <f t="shared" si="11"/>
        <v/>
      </c>
      <c r="AK20" t="str">
        <f t="shared" si="12"/>
        <v/>
      </c>
      <c r="AL20" t="str">
        <f t="shared" si="13"/>
        <v>単元3</v>
      </c>
      <c r="AM20" t="str">
        <f t="shared" si="14"/>
        <v>単元3</v>
      </c>
      <c r="AN20" t="str">
        <f t="shared" si="15"/>
        <v/>
      </c>
      <c r="AO20" t="str">
        <f t="shared" si="16"/>
        <v/>
      </c>
      <c r="AT20" s="24">
        <v>12</v>
      </c>
      <c r="AU20" s="42" t="s">
        <v>223</v>
      </c>
      <c r="AV20" s="25" t="s">
        <v>325</v>
      </c>
      <c r="AW20" s="25" t="s">
        <v>325</v>
      </c>
      <c r="AX20" s="25" t="s">
        <v>325</v>
      </c>
      <c r="AY20" s="25" t="s">
        <v>325</v>
      </c>
      <c r="AZ20" s="43" t="s">
        <v>325</v>
      </c>
    </row>
    <row r="21" spans="1:52" ht="18.95" customHeight="1" thickBot="1" x14ac:dyDescent="0.2">
      <c r="A21" s="207"/>
      <c r="B21" s="99">
        <f t="shared" si="5"/>
        <v>46038</v>
      </c>
      <c r="C21" s="98">
        <f t="shared" si="5"/>
        <v>46038</v>
      </c>
      <c r="D21" s="3" t="s">
        <v>52</v>
      </c>
      <c r="E21" s="3"/>
      <c r="F21" s="17" t="str">
        <f t="shared" si="0"/>
        <v>単元4</v>
      </c>
      <c r="G21" s="17" t="str">
        <f t="shared" si="1"/>
        <v/>
      </c>
      <c r="H21" s="17" t="str">
        <f t="shared" si="2"/>
        <v/>
      </c>
      <c r="I21" s="17" t="str">
        <f t="shared" si="3"/>
        <v/>
      </c>
      <c r="J21" s="17" t="str">
        <f t="shared" si="4"/>
        <v/>
      </c>
      <c r="K21" s="3"/>
      <c r="M21" s="207"/>
      <c r="N21" s="33">
        <v>1</v>
      </c>
      <c r="O21">
        <f>SUM($N$6:N21)</f>
        <v>16</v>
      </c>
      <c r="Q21" t="s">
        <v>41</v>
      </c>
      <c r="R21" t="s">
        <v>104</v>
      </c>
      <c r="S21" t="s">
        <v>105</v>
      </c>
      <c r="T21" t="s">
        <v>48</v>
      </c>
      <c r="U21" t="s">
        <v>49</v>
      </c>
      <c r="W21" s="3">
        <v>13</v>
      </c>
      <c r="X21" s="7" t="str">
        <f>R11</f>
        <v>数学</v>
      </c>
      <c r="Y21" s="9"/>
      <c r="Z21" s="23" t="str">
        <f t="shared" si="6"/>
        <v>数学</v>
      </c>
      <c r="AA21" t="str">
        <f>IF($Z21=AA$8,COUNTIF($Z$9:$Z21,AA$8)+Q$22,"")</f>
        <v/>
      </c>
      <c r="AB21" t="str">
        <f>IF($Z21=AB$8,COUNTIF($Z$9:$Z21,AB$8)+R$22,"")</f>
        <v/>
      </c>
      <c r="AC21">
        <f>IF($Z21=AC$8,COUNTIF($Z$9:$Z21,AC$8)+S$22,"")</f>
        <v>3</v>
      </c>
      <c r="AD21" t="str">
        <f>IF($Z21=AD$8,COUNTIF($Z$9:$Z21,AD$8)+T$22,"")</f>
        <v/>
      </c>
      <c r="AE21" t="str">
        <f>IF($Z21=AE$8,COUNTIF($Z$9:$Z21,AE$8)+U$22,"")</f>
        <v/>
      </c>
      <c r="AF21" t="str">
        <f t="shared" si="7"/>
        <v/>
      </c>
      <c r="AG21" t="str">
        <f t="shared" si="8"/>
        <v/>
      </c>
      <c r="AH21" t="str">
        <f t="shared" si="9"/>
        <v>単元3</v>
      </c>
      <c r="AI21" t="str">
        <f t="shared" si="10"/>
        <v/>
      </c>
      <c r="AJ21" t="str">
        <f t="shared" si="11"/>
        <v/>
      </c>
      <c r="AK21" t="str">
        <f t="shared" si="12"/>
        <v/>
      </c>
      <c r="AL21" t="str">
        <f t="shared" si="13"/>
        <v/>
      </c>
      <c r="AM21" t="str">
        <f t="shared" si="14"/>
        <v>単元3</v>
      </c>
      <c r="AN21" t="str">
        <f t="shared" si="15"/>
        <v>単元3</v>
      </c>
      <c r="AO21" t="str">
        <f t="shared" si="16"/>
        <v/>
      </c>
      <c r="AT21" s="24">
        <v>13</v>
      </c>
      <c r="AU21" s="42" t="s">
        <v>224</v>
      </c>
      <c r="AV21" s="25" t="s">
        <v>326</v>
      </c>
      <c r="AW21" s="25" t="s">
        <v>326</v>
      </c>
      <c r="AX21" s="25" t="s">
        <v>326</v>
      </c>
      <c r="AY21" s="25" t="s">
        <v>326</v>
      </c>
      <c r="AZ21" s="43" t="s">
        <v>326</v>
      </c>
    </row>
    <row r="22" spans="1:52" ht="18.95" customHeight="1" thickBot="1" x14ac:dyDescent="0.2">
      <c r="A22" s="207"/>
      <c r="B22" s="99">
        <f t="shared" si="5"/>
        <v>46039</v>
      </c>
      <c r="C22" s="98">
        <f t="shared" si="5"/>
        <v>46039</v>
      </c>
      <c r="D22" s="3" t="s">
        <v>53</v>
      </c>
      <c r="E22" s="3"/>
      <c r="F22" s="17" t="str">
        <f t="shared" si="0"/>
        <v/>
      </c>
      <c r="G22" s="17" t="str">
        <f t="shared" si="1"/>
        <v>単元4</v>
      </c>
      <c r="H22" s="17" t="str">
        <f t="shared" si="2"/>
        <v/>
      </c>
      <c r="I22" s="17" t="str">
        <f t="shared" si="3"/>
        <v/>
      </c>
      <c r="J22" s="17" t="str">
        <f t="shared" si="4"/>
        <v/>
      </c>
      <c r="K22" s="3"/>
      <c r="M22" s="207"/>
      <c r="N22" s="33">
        <v>1</v>
      </c>
      <c r="O22">
        <f>SUM($N$6:N22)</f>
        <v>17</v>
      </c>
      <c r="Q22" s="11"/>
      <c r="R22" s="12"/>
      <c r="S22" s="12"/>
      <c r="T22" s="12"/>
      <c r="U22" s="13"/>
      <c r="W22" s="3">
        <v>14</v>
      </c>
      <c r="X22" s="7" t="str">
        <f>R12</f>
        <v>理科</v>
      </c>
      <c r="Y22" s="9"/>
      <c r="Z22" s="23" t="str">
        <f t="shared" si="6"/>
        <v>理科</v>
      </c>
      <c r="AA22" t="str">
        <f>IF($Z22=AA$8,COUNTIF($Z$9:$Z22,AA$8)+Q$22,"")</f>
        <v/>
      </c>
      <c r="AB22" t="str">
        <f>IF($Z22=AB$8,COUNTIF($Z$9:$Z22,AB$8)+R$22,"")</f>
        <v/>
      </c>
      <c r="AC22" t="str">
        <f>IF($Z22=AC$8,COUNTIF($Z$9:$Z22,AC$8)+S$22,"")</f>
        <v/>
      </c>
      <c r="AD22">
        <f>IF($Z22=AD$8,COUNTIF($Z$9:$Z22,AD$8)+T$22,"")</f>
        <v>3</v>
      </c>
      <c r="AE22" t="str">
        <f>IF($Z22=AE$8,COUNTIF($Z$9:$Z22,AE$8)+U$22,"")</f>
        <v/>
      </c>
      <c r="AF22" t="str">
        <f t="shared" si="7"/>
        <v/>
      </c>
      <c r="AG22" t="str">
        <f t="shared" si="8"/>
        <v/>
      </c>
      <c r="AH22" t="str">
        <f t="shared" si="9"/>
        <v/>
      </c>
      <c r="AI22" t="str">
        <f t="shared" si="10"/>
        <v>単元3</v>
      </c>
      <c r="AJ22" t="str">
        <f t="shared" si="11"/>
        <v/>
      </c>
      <c r="AK22" t="str">
        <f t="shared" si="12"/>
        <v/>
      </c>
      <c r="AL22" t="str">
        <f t="shared" si="13"/>
        <v/>
      </c>
      <c r="AM22" t="str">
        <f t="shared" si="14"/>
        <v/>
      </c>
      <c r="AN22" t="str">
        <f t="shared" si="15"/>
        <v>単元3</v>
      </c>
      <c r="AO22" t="str">
        <f t="shared" si="16"/>
        <v>単元3</v>
      </c>
      <c r="AT22" s="24">
        <v>14</v>
      </c>
      <c r="AU22" s="42" t="s">
        <v>225</v>
      </c>
      <c r="AV22" s="26" t="s">
        <v>327</v>
      </c>
      <c r="AW22" s="26" t="s">
        <v>327</v>
      </c>
      <c r="AX22" s="26" t="s">
        <v>327</v>
      </c>
      <c r="AY22" s="26" t="s">
        <v>327</v>
      </c>
      <c r="AZ22" s="44" t="s">
        <v>327</v>
      </c>
    </row>
    <row r="23" spans="1:52" ht="18.95" customHeight="1" x14ac:dyDescent="0.15">
      <c r="A23" s="207"/>
      <c r="B23" s="99">
        <f t="shared" si="5"/>
        <v>46040</v>
      </c>
      <c r="C23" s="98">
        <f t="shared" si="5"/>
        <v>46040</v>
      </c>
      <c r="D23" s="3" t="s">
        <v>54</v>
      </c>
      <c r="E23" s="3"/>
      <c r="F23" s="17" t="str">
        <f t="shared" si="0"/>
        <v/>
      </c>
      <c r="G23" s="17" t="str">
        <f t="shared" si="1"/>
        <v/>
      </c>
      <c r="H23" s="17" t="str">
        <f t="shared" si="2"/>
        <v>単元4</v>
      </c>
      <c r="I23" s="17" t="str">
        <f t="shared" si="3"/>
        <v/>
      </c>
      <c r="J23" s="17" t="str">
        <f t="shared" si="4"/>
        <v/>
      </c>
      <c r="K23" s="3"/>
      <c r="M23" s="207"/>
      <c r="N23" s="33">
        <v>1</v>
      </c>
      <c r="O23">
        <f>SUM($N$6:N23)</f>
        <v>18</v>
      </c>
      <c r="W23" s="3">
        <v>15</v>
      </c>
      <c r="X23" s="7" t="str">
        <f>R13</f>
        <v>英語</v>
      </c>
      <c r="Y23" s="9"/>
      <c r="Z23" s="23" t="str">
        <f t="shared" si="6"/>
        <v>英語</v>
      </c>
      <c r="AA23" t="str">
        <f>IF($Z23=AA$8,COUNTIF($Z$9:$Z23,AA$8)+Q$22,"")</f>
        <v/>
      </c>
      <c r="AB23" t="str">
        <f>IF($Z23=AB$8,COUNTIF($Z$9:$Z23,AB$8)+R$22,"")</f>
        <v/>
      </c>
      <c r="AC23" t="str">
        <f>IF($Z23=AC$8,COUNTIF($Z$9:$Z23,AC$8)+S$22,"")</f>
        <v/>
      </c>
      <c r="AD23" t="str">
        <f>IF($Z23=AD$8,COUNTIF($Z$9:$Z23,AD$8)+T$22,"")</f>
        <v/>
      </c>
      <c r="AE23">
        <f>IF($Z23=AE$8,COUNTIF($Z$9:$Z23,AE$8)+U$22,"")</f>
        <v>3</v>
      </c>
      <c r="AF23" t="str">
        <f t="shared" si="7"/>
        <v/>
      </c>
      <c r="AG23" t="str">
        <f t="shared" si="8"/>
        <v/>
      </c>
      <c r="AH23" t="str">
        <f t="shared" si="9"/>
        <v/>
      </c>
      <c r="AI23" t="str">
        <f t="shared" si="10"/>
        <v/>
      </c>
      <c r="AJ23" t="str">
        <f t="shared" si="11"/>
        <v>単元3</v>
      </c>
      <c r="AK23" t="str">
        <f t="shared" si="12"/>
        <v>単元4</v>
      </c>
      <c r="AL23" t="str">
        <f t="shared" si="13"/>
        <v/>
      </c>
      <c r="AM23" t="str">
        <f t="shared" si="14"/>
        <v/>
      </c>
      <c r="AN23" t="str">
        <f t="shared" si="15"/>
        <v/>
      </c>
      <c r="AO23" t="str">
        <f t="shared" si="16"/>
        <v>単元3</v>
      </c>
      <c r="AT23" s="24">
        <v>15</v>
      </c>
      <c r="AU23" s="42" t="s">
        <v>226</v>
      </c>
      <c r="AV23" s="25" t="s">
        <v>328</v>
      </c>
      <c r="AW23" s="25" t="s">
        <v>328</v>
      </c>
      <c r="AX23" s="25" t="s">
        <v>328</v>
      </c>
      <c r="AY23" s="25" t="s">
        <v>328</v>
      </c>
      <c r="AZ23" s="43" t="s">
        <v>328</v>
      </c>
    </row>
    <row r="24" spans="1:52" ht="18.95" customHeight="1" x14ac:dyDescent="0.15">
      <c r="A24" s="207"/>
      <c r="B24" s="99">
        <f t="shared" si="5"/>
        <v>46041</v>
      </c>
      <c r="C24" s="98">
        <f t="shared" si="5"/>
        <v>46041</v>
      </c>
      <c r="D24" s="3" t="s">
        <v>55</v>
      </c>
      <c r="E24" s="3"/>
      <c r="F24" s="17" t="str">
        <f t="shared" si="0"/>
        <v/>
      </c>
      <c r="G24" s="17" t="str">
        <f t="shared" si="1"/>
        <v/>
      </c>
      <c r="H24" s="17" t="str">
        <f t="shared" si="2"/>
        <v/>
      </c>
      <c r="I24" s="17" t="str">
        <f t="shared" si="3"/>
        <v>単元4</v>
      </c>
      <c r="J24" s="17" t="str">
        <f t="shared" si="4"/>
        <v/>
      </c>
      <c r="K24" s="3"/>
      <c r="M24" s="207"/>
      <c r="N24" s="33">
        <v>1</v>
      </c>
      <c r="O24">
        <f>SUM($N$6:N24)</f>
        <v>19</v>
      </c>
      <c r="W24" s="3">
        <v>16</v>
      </c>
      <c r="X24" s="7" t="str">
        <f>R9</f>
        <v>国語</v>
      </c>
      <c r="Y24" s="9"/>
      <c r="Z24" s="23" t="str">
        <f t="shared" si="6"/>
        <v>国語</v>
      </c>
      <c r="AA24">
        <f>IF($Z24=AA$8,COUNTIF($Z$9:$Z24,AA$8)+Q$22,"")</f>
        <v>4</v>
      </c>
      <c r="AB24" t="str">
        <f>IF($Z24=AB$8,COUNTIF($Z$9:$Z24,AB$8)+R$22,"")</f>
        <v/>
      </c>
      <c r="AC24" t="str">
        <f>IF($Z24=AC$8,COUNTIF($Z$9:$Z24,AC$8)+S$22,"")</f>
        <v/>
      </c>
      <c r="AD24" t="str">
        <f>IF($Z24=AD$8,COUNTIF($Z$9:$Z24,AD$8)+T$22,"")</f>
        <v/>
      </c>
      <c r="AE24" t="str">
        <f>IF($Z24=AE$8,COUNTIF($Z$9:$Z24,AE$8)+U$22,"")</f>
        <v/>
      </c>
      <c r="AF24" t="str">
        <f t="shared" si="7"/>
        <v>単元4</v>
      </c>
      <c r="AG24" t="str">
        <f t="shared" si="8"/>
        <v/>
      </c>
      <c r="AH24" t="str">
        <f t="shared" si="9"/>
        <v/>
      </c>
      <c r="AI24" t="str">
        <f t="shared" si="10"/>
        <v/>
      </c>
      <c r="AJ24" t="str">
        <f t="shared" si="11"/>
        <v/>
      </c>
      <c r="AK24" t="str">
        <f t="shared" si="12"/>
        <v>単元4</v>
      </c>
      <c r="AL24" t="str">
        <f t="shared" si="13"/>
        <v>単元4</v>
      </c>
      <c r="AM24" t="str">
        <f t="shared" si="14"/>
        <v/>
      </c>
      <c r="AN24" t="str">
        <f t="shared" si="15"/>
        <v/>
      </c>
      <c r="AO24" t="str">
        <f t="shared" si="16"/>
        <v/>
      </c>
      <c r="AT24" s="24">
        <v>16</v>
      </c>
      <c r="AU24" s="42" t="s">
        <v>227</v>
      </c>
      <c r="AV24" s="25" t="s">
        <v>329</v>
      </c>
      <c r="AW24" s="25" t="s">
        <v>329</v>
      </c>
      <c r="AX24" s="25" t="s">
        <v>329</v>
      </c>
      <c r="AY24" s="25" t="s">
        <v>329</v>
      </c>
      <c r="AZ24" s="43" t="s">
        <v>329</v>
      </c>
    </row>
    <row r="25" spans="1:52" ht="18.95" customHeight="1" x14ac:dyDescent="0.15">
      <c r="A25" s="207"/>
      <c r="B25" s="99">
        <f t="shared" si="5"/>
        <v>46042</v>
      </c>
      <c r="C25" s="98">
        <f t="shared" si="5"/>
        <v>46042</v>
      </c>
      <c r="D25" s="3" t="s">
        <v>56</v>
      </c>
      <c r="E25" s="3"/>
      <c r="F25" s="17" t="str">
        <f t="shared" si="0"/>
        <v/>
      </c>
      <c r="G25" s="17" t="str">
        <f t="shared" si="1"/>
        <v/>
      </c>
      <c r="H25" s="17" t="str">
        <f t="shared" si="2"/>
        <v/>
      </c>
      <c r="I25" s="17" t="str">
        <f t="shared" si="3"/>
        <v/>
      </c>
      <c r="J25" s="17" t="str">
        <f t="shared" si="4"/>
        <v>単元4</v>
      </c>
      <c r="K25" s="3"/>
      <c r="M25" s="207"/>
      <c r="N25" s="33">
        <v>1</v>
      </c>
      <c r="O25">
        <f>SUM($N$6:N25)</f>
        <v>20</v>
      </c>
      <c r="W25" s="3">
        <v>17</v>
      </c>
      <c r="X25" s="7" t="str">
        <f>R10</f>
        <v>社会</v>
      </c>
      <c r="Y25" s="9"/>
      <c r="Z25" s="23" t="str">
        <f t="shared" si="6"/>
        <v>社会</v>
      </c>
      <c r="AA25" t="str">
        <f>IF($Z25=AA$8,COUNTIF($Z$9:$Z25,AA$8)+Q$22,"")</f>
        <v/>
      </c>
      <c r="AB25">
        <f>IF($Z25=AB$8,COUNTIF($Z$9:$Z25,AB$8)+R$22,"")</f>
        <v>4</v>
      </c>
      <c r="AC25" t="str">
        <f>IF($Z25=AC$8,COUNTIF($Z$9:$Z25,AC$8)+S$22,"")</f>
        <v/>
      </c>
      <c r="AD25" t="str">
        <f>IF($Z25=AD$8,COUNTIF($Z$9:$Z25,AD$8)+T$22,"")</f>
        <v/>
      </c>
      <c r="AE25" t="str">
        <f>IF($Z25=AE$8,COUNTIF($Z$9:$Z25,AE$8)+U$22,"")</f>
        <v/>
      </c>
      <c r="AF25" t="str">
        <f t="shared" si="7"/>
        <v/>
      </c>
      <c r="AG25" t="str">
        <f t="shared" si="8"/>
        <v>単元4</v>
      </c>
      <c r="AH25" t="str">
        <f t="shared" si="9"/>
        <v/>
      </c>
      <c r="AI25" t="str">
        <f t="shared" si="10"/>
        <v/>
      </c>
      <c r="AJ25" t="str">
        <f t="shared" si="11"/>
        <v/>
      </c>
      <c r="AK25" t="str">
        <f t="shared" si="12"/>
        <v/>
      </c>
      <c r="AL25" t="str">
        <f t="shared" si="13"/>
        <v>単元4</v>
      </c>
      <c r="AM25" t="str">
        <f t="shared" si="14"/>
        <v>単元4</v>
      </c>
      <c r="AN25" t="str">
        <f t="shared" si="15"/>
        <v/>
      </c>
      <c r="AO25" t="str">
        <f t="shared" si="16"/>
        <v/>
      </c>
      <c r="AT25" s="24">
        <v>17</v>
      </c>
      <c r="AU25" s="42" t="s">
        <v>228</v>
      </c>
      <c r="AV25" s="25" t="s">
        <v>330</v>
      </c>
      <c r="AW25" s="25" t="s">
        <v>330</v>
      </c>
      <c r="AX25" s="25" t="s">
        <v>330</v>
      </c>
      <c r="AY25" s="25" t="s">
        <v>330</v>
      </c>
      <c r="AZ25" s="43" t="s">
        <v>330</v>
      </c>
    </row>
    <row r="26" spans="1:52" ht="18.95" customHeight="1" x14ac:dyDescent="0.15">
      <c r="A26" s="207"/>
      <c r="B26" s="99">
        <f t="shared" si="5"/>
        <v>46043</v>
      </c>
      <c r="C26" s="98">
        <f t="shared" si="5"/>
        <v>46043</v>
      </c>
      <c r="D26" s="3" t="s">
        <v>57</v>
      </c>
      <c r="E26" s="3"/>
      <c r="F26" s="17" t="str">
        <f t="shared" si="0"/>
        <v>単元5</v>
      </c>
      <c r="G26" s="17" t="str">
        <f t="shared" si="1"/>
        <v/>
      </c>
      <c r="H26" s="17" t="str">
        <f t="shared" si="2"/>
        <v/>
      </c>
      <c r="I26" s="17" t="str">
        <f t="shared" si="3"/>
        <v/>
      </c>
      <c r="J26" s="17" t="str">
        <f t="shared" si="4"/>
        <v/>
      </c>
      <c r="K26" s="3"/>
      <c r="M26" s="207"/>
      <c r="N26" s="33">
        <v>1</v>
      </c>
      <c r="O26">
        <f>SUM($N$6:N26)</f>
        <v>21</v>
      </c>
      <c r="W26" s="3">
        <v>18</v>
      </c>
      <c r="X26" s="7" t="str">
        <f>R11</f>
        <v>数学</v>
      </c>
      <c r="Y26" s="9"/>
      <c r="Z26" s="23" t="str">
        <f t="shared" si="6"/>
        <v>数学</v>
      </c>
      <c r="AA26" t="str">
        <f>IF($Z26=AA$8,COUNTIF($Z$9:$Z26,AA$8)+Q$22,"")</f>
        <v/>
      </c>
      <c r="AB26" t="str">
        <f>IF($Z26=AB$8,COUNTIF($Z$9:$Z26,AB$8)+R$22,"")</f>
        <v/>
      </c>
      <c r="AC26">
        <f>IF($Z26=AC$8,COUNTIF($Z$9:$Z26,AC$8)+S$22,"")</f>
        <v>4</v>
      </c>
      <c r="AD26" t="str">
        <f>IF($Z26=AD$8,COUNTIF($Z$9:$Z26,AD$8)+T$22,"")</f>
        <v/>
      </c>
      <c r="AE26" t="str">
        <f>IF($Z26=AE$8,COUNTIF($Z$9:$Z26,AE$8)+U$22,"")</f>
        <v/>
      </c>
      <c r="AF26" t="str">
        <f t="shared" si="7"/>
        <v/>
      </c>
      <c r="AG26" t="str">
        <f t="shared" si="8"/>
        <v/>
      </c>
      <c r="AH26" t="str">
        <f t="shared" si="9"/>
        <v>単元4</v>
      </c>
      <c r="AI26" t="str">
        <f t="shared" si="10"/>
        <v/>
      </c>
      <c r="AJ26" t="str">
        <f t="shared" si="11"/>
        <v/>
      </c>
      <c r="AK26" t="str">
        <f t="shared" si="12"/>
        <v/>
      </c>
      <c r="AL26" t="str">
        <f t="shared" si="13"/>
        <v/>
      </c>
      <c r="AM26" t="str">
        <f t="shared" si="14"/>
        <v>単元4</v>
      </c>
      <c r="AN26" t="str">
        <f t="shared" si="15"/>
        <v>単元4</v>
      </c>
      <c r="AO26" t="str">
        <f t="shared" si="16"/>
        <v/>
      </c>
      <c r="AT26" s="24">
        <v>18</v>
      </c>
      <c r="AU26" s="42" t="s">
        <v>229</v>
      </c>
      <c r="AV26" s="25" t="s">
        <v>331</v>
      </c>
      <c r="AW26" s="25" t="s">
        <v>331</v>
      </c>
      <c r="AX26" s="25" t="s">
        <v>331</v>
      </c>
      <c r="AY26" s="25" t="s">
        <v>331</v>
      </c>
      <c r="AZ26" s="43" t="s">
        <v>331</v>
      </c>
    </row>
    <row r="27" spans="1:52" ht="18.95" customHeight="1" x14ac:dyDescent="0.15">
      <c r="A27" s="207"/>
      <c r="B27" s="99">
        <f t="shared" si="5"/>
        <v>46044</v>
      </c>
      <c r="C27" s="98">
        <f t="shared" si="5"/>
        <v>46044</v>
      </c>
      <c r="D27" s="3" t="s">
        <v>58</v>
      </c>
      <c r="E27" s="3"/>
      <c r="F27" s="17" t="str">
        <f t="shared" si="0"/>
        <v/>
      </c>
      <c r="G27" s="17" t="str">
        <f t="shared" si="1"/>
        <v>単元5</v>
      </c>
      <c r="H27" s="17" t="str">
        <f t="shared" si="2"/>
        <v/>
      </c>
      <c r="I27" s="17" t="str">
        <f t="shared" si="3"/>
        <v/>
      </c>
      <c r="J27" s="17" t="str">
        <f t="shared" si="4"/>
        <v/>
      </c>
      <c r="K27" s="3"/>
      <c r="M27" s="207"/>
      <c r="N27" s="33">
        <v>1</v>
      </c>
      <c r="O27">
        <f>SUM($N$6:N27)</f>
        <v>22</v>
      </c>
      <c r="W27" s="3">
        <v>19</v>
      </c>
      <c r="X27" s="7" t="str">
        <f>R12</f>
        <v>理科</v>
      </c>
      <c r="Y27" s="9"/>
      <c r="Z27" s="23" t="str">
        <f t="shared" si="6"/>
        <v>理科</v>
      </c>
      <c r="AA27" t="str">
        <f>IF($Z27=AA$8,COUNTIF($Z$9:$Z27,AA$8)+Q$22,"")</f>
        <v/>
      </c>
      <c r="AB27" t="str">
        <f>IF($Z27=AB$8,COUNTIF($Z$9:$Z27,AB$8)+R$22,"")</f>
        <v/>
      </c>
      <c r="AC27" t="str">
        <f>IF($Z27=AC$8,COUNTIF($Z$9:$Z27,AC$8)+S$22,"")</f>
        <v/>
      </c>
      <c r="AD27">
        <f>IF($Z27=AD$8,COUNTIF($Z$9:$Z27,AD$8)+T$22,"")</f>
        <v>4</v>
      </c>
      <c r="AE27" t="str">
        <f>IF($Z27=AE$8,COUNTIF($Z$9:$Z27,AE$8)+U$22,"")</f>
        <v/>
      </c>
      <c r="AF27" t="str">
        <f t="shared" si="7"/>
        <v/>
      </c>
      <c r="AG27" t="str">
        <f t="shared" si="8"/>
        <v/>
      </c>
      <c r="AH27" t="str">
        <f t="shared" si="9"/>
        <v/>
      </c>
      <c r="AI27" t="str">
        <f t="shared" si="10"/>
        <v>単元4</v>
      </c>
      <c r="AJ27" t="str">
        <f t="shared" si="11"/>
        <v/>
      </c>
      <c r="AK27" t="str">
        <f t="shared" si="12"/>
        <v/>
      </c>
      <c r="AL27" t="str">
        <f t="shared" si="13"/>
        <v/>
      </c>
      <c r="AM27" t="str">
        <f t="shared" si="14"/>
        <v/>
      </c>
      <c r="AN27" t="str">
        <f t="shared" si="15"/>
        <v>単元4</v>
      </c>
      <c r="AO27" t="str">
        <f t="shared" si="16"/>
        <v>単元4</v>
      </c>
      <c r="AT27" s="24">
        <v>19</v>
      </c>
      <c r="AU27" s="42" t="s">
        <v>230</v>
      </c>
      <c r="AV27" s="25" t="s">
        <v>332</v>
      </c>
      <c r="AW27" s="25" t="s">
        <v>332</v>
      </c>
      <c r="AX27" s="25" t="s">
        <v>332</v>
      </c>
      <c r="AY27" s="25" t="s">
        <v>332</v>
      </c>
      <c r="AZ27" s="43" t="s">
        <v>332</v>
      </c>
    </row>
    <row r="28" spans="1:52" ht="18.95" customHeight="1" x14ac:dyDescent="0.15">
      <c r="A28" s="207"/>
      <c r="B28" s="99">
        <f t="shared" si="5"/>
        <v>46045</v>
      </c>
      <c r="C28" s="98">
        <f t="shared" si="5"/>
        <v>46045</v>
      </c>
      <c r="D28" s="3" t="s">
        <v>59</v>
      </c>
      <c r="E28" s="3"/>
      <c r="F28" s="17" t="str">
        <f t="shared" si="0"/>
        <v/>
      </c>
      <c r="G28" s="17" t="str">
        <f t="shared" si="1"/>
        <v/>
      </c>
      <c r="H28" s="17" t="str">
        <f t="shared" si="2"/>
        <v>単元5</v>
      </c>
      <c r="I28" s="17" t="str">
        <f t="shared" si="3"/>
        <v/>
      </c>
      <c r="J28" s="17" t="str">
        <f t="shared" si="4"/>
        <v/>
      </c>
      <c r="K28" s="3"/>
      <c r="M28" s="207"/>
      <c r="N28" s="33">
        <v>1</v>
      </c>
      <c r="O28">
        <f>SUM($N$6:N28)</f>
        <v>23</v>
      </c>
      <c r="W28" s="3">
        <v>20</v>
      </c>
      <c r="X28" s="7" t="str">
        <f>R13</f>
        <v>英語</v>
      </c>
      <c r="Y28" s="9"/>
      <c r="Z28" s="23" t="str">
        <f t="shared" si="6"/>
        <v>英語</v>
      </c>
      <c r="AA28" t="str">
        <f>IF($Z28=AA$8,COUNTIF($Z$9:$Z28,AA$8)+Q$22,"")</f>
        <v/>
      </c>
      <c r="AB28" t="str">
        <f>IF($Z28=AB$8,COUNTIF($Z$9:$Z28,AB$8)+R$22,"")</f>
        <v/>
      </c>
      <c r="AC28" t="str">
        <f>IF($Z28=AC$8,COUNTIF($Z$9:$Z28,AC$8)+S$22,"")</f>
        <v/>
      </c>
      <c r="AD28" t="str">
        <f>IF($Z28=AD$8,COUNTIF($Z$9:$Z28,AD$8)+T$22,"")</f>
        <v/>
      </c>
      <c r="AE28">
        <f>IF($Z28=AE$8,COUNTIF($Z$9:$Z28,AE$8)+U$22,"")</f>
        <v>4</v>
      </c>
      <c r="AF28" t="str">
        <f t="shared" si="7"/>
        <v/>
      </c>
      <c r="AG28" t="str">
        <f t="shared" si="8"/>
        <v/>
      </c>
      <c r="AH28" t="str">
        <f t="shared" si="9"/>
        <v/>
      </c>
      <c r="AI28" t="str">
        <f t="shared" si="10"/>
        <v/>
      </c>
      <c r="AJ28" t="str">
        <f t="shared" si="11"/>
        <v>単元4</v>
      </c>
      <c r="AK28" t="str">
        <f t="shared" si="12"/>
        <v>単元5</v>
      </c>
      <c r="AL28" t="str">
        <f t="shared" si="13"/>
        <v/>
      </c>
      <c r="AM28" t="str">
        <f t="shared" si="14"/>
        <v/>
      </c>
      <c r="AN28" t="str">
        <f t="shared" si="15"/>
        <v/>
      </c>
      <c r="AO28" t="str">
        <f t="shared" si="16"/>
        <v>単元4</v>
      </c>
      <c r="AT28" s="24">
        <v>20</v>
      </c>
      <c r="AU28" s="42" t="s">
        <v>231</v>
      </c>
      <c r="AV28" s="26" t="s">
        <v>333</v>
      </c>
      <c r="AW28" s="26" t="s">
        <v>333</v>
      </c>
      <c r="AX28" s="26" t="s">
        <v>333</v>
      </c>
      <c r="AY28" s="26" t="s">
        <v>333</v>
      </c>
      <c r="AZ28" s="44" t="s">
        <v>333</v>
      </c>
    </row>
    <row r="29" spans="1:52" ht="18.95" customHeight="1" x14ac:dyDescent="0.15">
      <c r="A29" s="207"/>
      <c r="B29" s="99">
        <f t="shared" si="5"/>
        <v>46046</v>
      </c>
      <c r="C29" s="98">
        <f t="shared" si="5"/>
        <v>46046</v>
      </c>
      <c r="D29" s="3" t="s">
        <v>60</v>
      </c>
      <c r="E29" s="3"/>
      <c r="F29" s="17" t="str">
        <f t="shared" si="0"/>
        <v/>
      </c>
      <c r="G29" s="17" t="str">
        <f t="shared" si="1"/>
        <v/>
      </c>
      <c r="H29" s="17" t="str">
        <f t="shared" si="2"/>
        <v/>
      </c>
      <c r="I29" s="17" t="str">
        <f t="shared" si="3"/>
        <v>単元5</v>
      </c>
      <c r="J29" s="17" t="str">
        <f t="shared" si="4"/>
        <v/>
      </c>
      <c r="K29" s="3"/>
      <c r="M29" s="207"/>
      <c r="N29" s="33">
        <v>1</v>
      </c>
      <c r="O29">
        <f>SUM($N$6:N29)</f>
        <v>24</v>
      </c>
      <c r="W29" s="3">
        <v>21</v>
      </c>
      <c r="X29" s="7" t="str">
        <f>R9</f>
        <v>国語</v>
      </c>
      <c r="Y29" s="9"/>
      <c r="Z29" s="23" t="str">
        <f t="shared" si="6"/>
        <v>国語</v>
      </c>
      <c r="AA29">
        <f>IF($Z29=AA$8,COUNTIF($Z$9:$Z29,AA$8)+Q$22,"")</f>
        <v>5</v>
      </c>
      <c r="AB29" t="str">
        <f>IF($Z29=AB$8,COUNTIF($Z$9:$Z29,AB$8)+R$22,"")</f>
        <v/>
      </c>
      <c r="AC29" t="str">
        <f>IF($Z29=AC$8,COUNTIF($Z$9:$Z29,AC$8)+S$22,"")</f>
        <v/>
      </c>
      <c r="AD29" t="str">
        <f>IF($Z29=AD$8,COUNTIF($Z$9:$Z29,AD$8)+T$22,"")</f>
        <v/>
      </c>
      <c r="AE29" t="str">
        <f>IF($Z29=AE$8,COUNTIF($Z$9:$Z29,AE$8)+U$22,"")</f>
        <v/>
      </c>
      <c r="AF29" t="str">
        <f t="shared" si="7"/>
        <v>単元5</v>
      </c>
      <c r="AG29" t="str">
        <f t="shared" si="8"/>
        <v/>
      </c>
      <c r="AH29" t="str">
        <f t="shared" si="9"/>
        <v/>
      </c>
      <c r="AI29" t="str">
        <f t="shared" si="10"/>
        <v/>
      </c>
      <c r="AJ29" t="str">
        <f t="shared" si="11"/>
        <v/>
      </c>
      <c r="AK29" t="str">
        <f t="shared" si="12"/>
        <v>単元5</v>
      </c>
      <c r="AL29" t="str">
        <f t="shared" si="13"/>
        <v>単元5</v>
      </c>
      <c r="AM29" t="str">
        <f t="shared" si="14"/>
        <v/>
      </c>
      <c r="AN29" t="str">
        <f t="shared" si="15"/>
        <v/>
      </c>
      <c r="AO29" t="str">
        <f t="shared" si="16"/>
        <v/>
      </c>
      <c r="AT29" s="24">
        <v>21</v>
      </c>
      <c r="AU29" s="42" t="s">
        <v>232</v>
      </c>
      <c r="AV29" s="25" t="s">
        <v>334</v>
      </c>
      <c r="AW29" s="25" t="s">
        <v>334</v>
      </c>
      <c r="AX29" s="25" t="s">
        <v>334</v>
      </c>
      <c r="AY29" s="25" t="s">
        <v>334</v>
      </c>
      <c r="AZ29" s="43" t="s">
        <v>334</v>
      </c>
    </row>
    <row r="30" spans="1:52" ht="18.95" customHeight="1" x14ac:dyDescent="0.15">
      <c r="A30" s="207"/>
      <c r="B30" s="99">
        <f t="shared" si="5"/>
        <v>46047</v>
      </c>
      <c r="C30" s="98">
        <f t="shared" si="5"/>
        <v>46047</v>
      </c>
      <c r="D30" s="3" t="s">
        <v>61</v>
      </c>
      <c r="E30" s="3"/>
      <c r="F30" s="17" t="str">
        <f t="shared" si="0"/>
        <v/>
      </c>
      <c r="G30" s="17" t="str">
        <f t="shared" si="1"/>
        <v/>
      </c>
      <c r="H30" s="17" t="str">
        <f t="shared" si="2"/>
        <v/>
      </c>
      <c r="I30" s="17" t="str">
        <f t="shared" si="3"/>
        <v/>
      </c>
      <c r="J30" s="17" t="str">
        <f t="shared" si="4"/>
        <v>単元5</v>
      </c>
      <c r="K30" s="3"/>
      <c r="M30" s="207"/>
      <c r="N30" s="33">
        <v>1</v>
      </c>
      <c r="O30">
        <f>SUM($N$6:N30)</f>
        <v>25</v>
      </c>
      <c r="W30" s="3">
        <v>22</v>
      </c>
      <c r="X30" s="7" t="str">
        <f>R10</f>
        <v>社会</v>
      </c>
      <c r="Y30" s="9"/>
      <c r="Z30" s="23" t="str">
        <f t="shared" si="6"/>
        <v>社会</v>
      </c>
      <c r="AA30" t="str">
        <f>IF($Z30=AA$8,COUNTIF($Z$9:$Z30,AA$8)+Q$22,"")</f>
        <v/>
      </c>
      <c r="AB30">
        <f>IF($Z30=AB$8,COUNTIF($Z$9:$Z30,AB$8)+R$22,"")</f>
        <v>5</v>
      </c>
      <c r="AC30" t="str">
        <f>IF($Z30=AC$8,COUNTIF($Z$9:$Z30,AC$8)+S$22,"")</f>
        <v/>
      </c>
      <c r="AD30" t="str">
        <f>IF($Z30=AD$8,COUNTIF($Z$9:$Z30,AD$8)+T$22,"")</f>
        <v/>
      </c>
      <c r="AE30" t="str">
        <f>IF($Z30=AE$8,COUNTIF($Z$9:$Z30,AE$8)+U$22,"")</f>
        <v/>
      </c>
      <c r="AF30" t="str">
        <f t="shared" si="7"/>
        <v/>
      </c>
      <c r="AG30" t="str">
        <f t="shared" si="8"/>
        <v>単元5</v>
      </c>
      <c r="AH30" t="str">
        <f t="shared" si="9"/>
        <v/>
      </c>
      <c r="AI30" t="str">
        <f t="shared" si="10"/>
        <v/>
      </c>
      <c r="AJ30" t="str">
        <f t="shared" si="11"/>
        <v/>
      </c>
      <c r="AK30" t="str">
        <f t="shared" si="12"/>
        <v/>
      </c>
      <c r="AL30" t="str">
        <f t="shared" si="13"/>
        <v>単元5</v>
      </c>
      <c r="AM30" t="str">
        <f t="shared" si="14"/>
        <v>単元5</v>
      </c>
      <c r="AN30" t="str">
        <f t="shared" si="15"/>
        <v/>
      </c>
      <c r="AO30" t="str">
        <f t="shared" si="16"/>
        <v/>
      </c>
      <c r="AT30" s="24">
        <v>22</v>
      </c>
      <c r="AU30" s="42" t="s">
        <v>233</v>
      </c>
      <c r="AV30" s="25" t="s">
        <v>335</v>
      </c>
      <c r="AW30" s="25" t="s">
        <v>335</v>
      </c>
      <c r="AX30" s="25" t="s">
        <v>335</v>
      </c>
      <c r="AY30" s="25" t="s">
        <v>335</v>
      </c>
      <c r="AZ30" s="43" t="s">
        <v>335</v>
      </c>
    </row>
    <row r="31" spans="1:52" ht="18.95" customHeight="1" x14ac:dyDescent="0.15">
      <c r="A31" s="207"/>
      <c r="B31" s="99">
        <f t="shared" si="5"/>
        <v>46048</v>
      </c>
      <c r="C31" s="98">
        <f t="shared" si="5"/>
        <v>46048</v>
      </c>
      <c r="D31" s="3" t="s">
        <v>62</v>
      </c>
      <c r="E31" s="3"/>
      <c r="F31" s="17" t="str">
        <f t="shared" si="0"/>
        <v>単元6</v>
      </c>
      <c r="G31" s="17" t="str">
        <f t="shared" si="1"/>
        <v/>
      </c>
      <c r="H31" s="17" t="str">
        <f t="shared" si="2"/>
        <v/>
      </c>
      <c r="I31" s="17" t="str">
        <f t="shared" si="3"/>
        <v/>
      </c>
      <c r="J31" s="17" t="str">
        <f t="shared" si="4"/>
        <v/>
      </c>
      <c r="K31" s="3"/>
      <c r="M31" s="207"/>
      <c r="N31" s="33">
        <v>1</v>
      </c>
      <c r="O31">
        <f>SUM($N$6:N31)</f>
        <v>26</v>
      </c>
      <c r="W31" s="3">
        <v>23</v>
      </c>
      <c r="X31" s="7" t="str">
        <f>R11</f>
        <v>数学</v>
      </c>
      <c r="Y31" s="9"/>
      <c r="Z31" s="23" t="str">
        <f t="shared" si="6"/>
        <v>数学</v>
      </c>
      <c r="AA31" t="str">
        <f>IF($Z31=AA$8,COUNTIF($Z$9:$Z31,AA$8)+Q$22,"")</f>
        <v/>
      </c>
      <c r="AB31" t="str">
        <f>IF($Z31=AB$8,COUNTIF($Z$9:$Z31,AB$8)+R$22,"")</f>
        <v/>
      </c>
      <c r="AC31">
        <f>IF($Z31=AC$8,COUNTIF($Z$9:$Z31,AC$8)+S$22,"")</f>
        <v>5</v>
      </c>
      <c r="AD31" t="str">
        <f>IF($Z31=AD$8,COUNTIF($Z$9:$Z31,AD$8)+T$22,"")</f>
        <v/>
      </c>
      <c r="AE31" t="str">
        <f>IF($Z31=AE$8,COUNTIF($Z$9:$Z31,AE$8)+U$22,"")</f>
        <v/>
      </c>
      <c r="AF31" t="str">
        <f t="shared" si="7"/>
        <v/>
      </c>
      <c r="AG31" t="str">
        <f t="shared" si="8"/>
        <v/>
      </c>
      <c r="AH31" t="str">
        <f t="shared" si="9"/>
        <v>単元5</v>
      </c>
      <c r="AI31" t="str">
        <f t="shared" si="10"/>
        <v/>
      </c>
      <c r="AJ31" t="str">
        <f t="shared" si="11"/>
        <v/>
      </c>
      <c r="AK31" t="str">
        <f t="shared" si="12"/>
        <v/>
      </c>
      <c r="AL31" t="str">
        <f t="shared" si="13"/>
        <v/>
      </c>
      <c r="AM31" t="str">
        <f t="shared" si="14"/>
        <v>単元5</v>
      </c>
      <c r="AN31" t="str">
        <f t="shared" si="15"/>
        <v>単元5</v>
      </c>
      <c r="AO31" t="str">
        <f t="shared" si="16"/>
        <v/>
      </c>
      <c r="AT31" s="24">
        <v>23</v>
      </c>
      <c r="AU31" s="42" t="s">
        <v>234</v>
      </c>
      <c r="AV31" s="25" t="s">
        <v>336</v>
      </c>
      <c r="AW31" s="25" t="s">
        <v>336</v>
      </c>
      <c r="AX31" s="25" t="s">
        <v>336</v>
      </c>
      <c r="AY31" s="25" t="s">
        <v>336</v>
      </c>
      <c r="AZ31" s="43" t="s">
        <v>336</v>
      </c>
    </row>
    <row r="32" spans="1:52" ht="18.95" customHeight="1" x14ac:dyDescent="0.15">
      <c r="A32" s="207"/>
      <c r="B32" s="99">
        <f t="shared" si="5"/>
        <v>46049</v>
      </c>
      <c r="C32" s="98">
        <f t="shared" si="5"/>
        <v>46049</v>
      </c>
      <c r="D32" s="3" t="s">
        <v>63</v>
      </c>
      <c r="E32" s="3"/>
      <c r="F32" s="17" t="str">
        <f t="shared" si="0"/>
        <v/>
      </c>
      <c r="G32" s="17" t="str">
        <f t="shared" si="1"/>
        <v>単元6</v>
      </c>
      <c r="H32" s="17" t="str">
        <f t="shared" si="2"/>
        <v/>
      </c>
      <c r="I32" s="17" t="str">
        <f t="shared" si="3"/>
        <v/>
      </c>
      <c r="J32" s="17" t="str">
        <f t="shared" si="4"/>
        <v/>
      </c>
      <c r="K32" s="3"/>
      <c r="M32" s="207"/>
      <c r="N32" s="33">
        <v>1</v>
      </c>
      <c r="O32">
        <f>SUM($N$6:N32)</f>
        <v>27</v>
      </c>
      <c r="W32" s="3">
        <v>24</v>
      </c>
      <c r="X32" s="7" t="str">
        <f>R12</f>
        <v>理科</v>
      </c>
      <c r="Y32" s="9"/>
      <c r="Z32" s="23" t="str">
        <f t="shared" si="6"/>
        <v>理科</v>
      </c>
      <c r="AA32" t="str">
        <f>IF($Z32=AA$8,COUNTIF($Z$9:$Z32,AA$8)+Q$22,"")</f>
        <v/>
      </c>
      <c r="AB32" t="str">
        <f>IF($Z32=AB$8,COUNTIF($Z$9:$Z32,AB$8)+R$22,"")</f>
        <v/>
      </c>
      <c r="AC32" t="str">
        <f>IF($Z32=AC$8,COUNTIF($Z$9:$Z32,AC$8)+S$22,"")</f>
        <v/>
      </c>
      <c r="AD32">
        <f>IF($Z32=AD$8,COUNTIF($Z$9:$Z32,AD$8)+T$22,"")</f>
        <v>5</v>
      </c>
      <c r="AE32" t="str">
        <f>IF($Z32=AE$8,COUNTIF($Z$9:$Z32,AE$8)+U$22,"")</f>
        <v/>
      </c>
      <c r="AF32" t="str">
        <f t="shared" si="7"/>
        <v/>
      </c>
      <c r="AG32" t="str">
        <f t="shared" si="8"/>
        <v/>
      </c>
      <c r="AH32" t="str">
        <f t="shared" si="9"/>
        <v/>
      </c>
      <c r="AI32" t="str">
        <f t="shared" si="10"/>
        <v>単元5</v>
      </c>
      <c r="AJ32" t="str">
        <f t="shared" si="11"/>
        <v/>
      </c>
      <c r="AK32" t="str">
        <f t="shared" si="12"/>
        <v/>
      </c>
      <c r="AL32" t="str">
        <f t="shared" si="13"/>
        <v/>
      </c>
      <c r="AM32" t="str">
        <f t="shared" si="14"/>
        <v/>
      </c>
      <c r="AN32" t="str">
        <f t="shared" si="15"/>
        <v>単元5</v>
      </c>
      <c r="AO32" t="str">
        <f t="shared" si="16"/>
        <v>単元5</v>
      </c>
      <c r="AT32" s="24">
        <v>24</v>
      </c>
      <c r="AU32" s="42" t="s">
        <v>235</v>
      </c>
      <c r="AV32" s="25" t="s">
        <v>337</v>
      </c>
      <c r="AW32" s="25" t="s">
        <v>337</v>
      </c>
      <c r="AX32" s="25" t="s">
        <v>337</v>
      </c>
      <c r="AY32" s="25" t="s">
        <v>337</v>
      </c>
      <c r="AZ32" s="43" t="s">
        <v>337</v>
      </c>
    </row>
    <row r="33" spans="1:52" ht="18.95" customHeight="1" x14ac:dyDescent="0.15">
      <c r="A33" s="207"/>
      <c r="B33" s="99">
        <f t="shared" si="5"/>
        <v>46050</v>
      </c>
      <c r="C33" s="98">
        <f t="shared" si="5"/>
        <v>46050</v>
      </c>
      <c r="D33" s="3" t="s">
        <v>64</v>
      </c>
      <c r="E33" s="3"/>
      <c r="F33" s="17" t="str">
        <f t="shared" si="0"/>
        <v/>
      </c>
      <c r="G33" s="17" t="str">
        <f t="shared" si="1"/>
        <v/>
      </c>
      <c r="H33" s="17" t="str">
        <f t="shared" si="2"/>
        <v>単元6</v>
      </c>
      <c r="I33" s="17" t="str">
        <f t="shared" si="3"/>
        <v/>
      </c>
      <c r="J33" s="17" t="str">
        <f t="shared" si="4"/>
        <v/>
      </c>
      <c r="K33" s="3"/>
      <c r="M33" s="207"/>
      <c r="N33" s="33">
        <v>1</v>
      </c>
      <c r="O33">
        <f>SUM($N$6:N33)</f>
        <v>28</v>
      </c>
      <c r="Q33" s="6"/>
      <c r="W33" s="3">
        <v>25</v>
      </c>
      <c r="X33" s="7" t="str">
        <f>R13</f>
        <v>英語</v>
      </c>
      <c r="Y33" s="9"/>
      <c r="Z33" s="23" t="str">
        <f t="shared" si="6"/>
        <v>英語</v>
      </c>
      <c r="AA33" t="str">
        <f>IF($Z33=AA$8,COUNTIF($Z$9:$Z33,AA$8)+Q$22,"")</f>
        <v/>
      </c>
      <c r="AB33" t="str">
        <f>IF($Z33=AB$8,COUNTIF($Z$9:$Z33,AB$8)+R$22,"")</f>
        <v/>
      </c>
      <c r="AC33" t="str">
        <f>IF($Z33=AC$8,COUNTIF($Z$9:$Z33,AC$8)+S$22,"")</f>
        <v/>
      </c>
      <c r="AD33" t="str">
        <f>IF($Z33=AD$8,COUNTIF($Z$9:$Z33,AD$8)+T$22,"")</f>
        <v/>
      </c>
      <c r="AE33">
        <f>IF($Z33=AE$8,COUNTIF($Z$9:$Z33,AE$8)+U$22,"")</f>
        <v>5</v>
      </c>
      <c r="AF33" t="str">
        <f t="shared" si="7"/>
        <v/>
      </c>
      <c r="AG33" t="str">
        <f t="shared" si="8"/>
        <v/>
      </c>
      <c r="AH33" t="str">
        <f t="shared" si="9"/>
        <v/>
      </c>
      <c r="AI33" t="str">
        <f t="shared" si="10"/>
        <v/>
      </c>
      <c r="AJ33" t="str">
        <f t="shared" si="11"/>
        <v>単元5</v>
      </c>
      <c r="AK33" t="str">
        <f t="shared" si="12"/>
        <v>単元6</v>
      </c>
      <c r="AL33" t="str">
        <f t="shared" si="13"/>
        <v/>
      </c>
      <c r="AM33" t="str">
        <f t="shared" si="14"/>
        <v/>
      </c>
      <c r="AN33" t="str">
        <f t="shared" si="15"/>
        <v/>
      </c>
      <c r="AO33" t="str">
        <f t="shared" si="16"/>
        <v>単元5</v>
      </c>
      <c r="AT33" s="24">
        <v>25</v>
      </c>
      <c r="AU33" s="42" t="s">
        <v>236</v>
      </c>
      <c r="AV33" s="26" t="s">
        <v>338</v>
      </c>
      <c r="AW33" s="26" t="s">
        <v>338</v>
      </c>
      <c r="AX33" s="26" t="s">
        <v>338</v>
      </c>
      <c r="AY33" s="26" t="s">
        <v>338</v>
      </c>
      <c r="AZ33" s="44" t="s">
        <v>338</v>
      </c>
    </row>
    <row r="34" spans="1:52" ht="18.95" customHeight="1" x14ac:dyDescent="0.15">
      <c r="A34" s="207"/>
      <c r="B34" s="99">
        <f t="shared" si="5"/>
        <v>46051</v>
      </c>
      <c r="C34" s="98">
        <f t="shared" si="5"/>
        <v>46051</v>
      </c>
      <c r="D34" s="3" t="s">
        <v>51</v>
      </c>
      <c r="E34" s="3"/>
      <c r="F34" s="17" t="str">
        <f t="shared" si="0"/>
        <v/>
      </c>
      <c r="G34" s="17" t="str">
        <f t="shared" si="1"/>
        <v/>
      </c>
      <c r="H34" s="17" t="str">
        <f t="shared" si="2"/>
        <v/>
      </c>
      <c r="I34" s="17" t="str">
        <f t="shared" si="3"/>
        <v>単元6</v>
      </c>
      <c r="J34" s="17" t="str">
        <f t="shared" si="4"/>
        <v/>
      </c>
      <c r="K34" s="3"/>
      <c r="M34" s="207"/>
      <c r="N34" s="33">
        <v>1</v>
      </c>
      <c r="O34">
        <f>SUM($N$6:N34)</f>
        <v>29</v>
      </c>
      <c r="W34" s="3">
        <v>26</v>
      </c>
      <c r="X34" s="7" t="str">
        <f>R9</f>
        <v>国語</v>
      </c>
      <c r="Y34" s="9"/>
      <c r="Z34" s="23" t="str">
        <f t="shared" si="6"/>
        <v>国語</v>
      </c>
      <c r="AA34">
        <f>IF($Z34=AA$8,COUNTIF($Z$9:$Z34,AA$8)+Q$22,"")</f>
        <v>6</v>
      </c>
      <c r="AB34" t="str">
        <f>IF($Z34=AB$8,COUNTIF($Z$9:$Z34,AB$8)+R$22,"")</f>
        <v/>
      </c>
      <c r="AC34" t="str">
        <f>IF($Z34=AC$8,COUNTIF($Z$9:$Z34,AC$8)+S$22,"")</f>
        <v/>
      </c>
      <c r="AD34" t="str">
        <f>IF($Z34=AD$8,COUNTIF($Z$9:$Z34,AD$8)+T$22,"")</f>
        <v/>
      </c>
      <c r="AE34" t="str">
        <f>IF($Z34=AE$8,COUNTIF($Z$9:$Z34,AE$8)+U$22,"")</f>
        <v/>
      </c>
      <c r="AF34" t="str">
        <f t="shared" si="7"/>
        <v>単元6</v>
      </c>
      <c r="AG34" t="str">
        <f t="shared" si="8"/>
        <v/>
      </c>
      <c r="AH34" t="str">
        <f t="shared" si="9"/>
        <v/>
      </c>
      <c r="AI34" t="str">
        <f t="shared" si="10"/>
        <v/>
      </c>
      <c r="AJ34" t="str">
        <f t="shared" si="11"/>
        <v/>
      </c>
      <c r="AK34" t="str">
        <f t="shared" si="12"/>
        <v>単元6</v>
      </c>
      <c r="AL34" t="str">
        <f t="shared" si="13"/>
        <v>単元6</v>
      </c>
      <c r="AM34" t="str">
        <f t="shared" si="14"/>
        <v/>
      </c>
      <c r="AN34" t="str">
        <f t="shared" si="15"/>
        <v/>
      </c>
      <c r="AO34" t="str">
        <f t="shared" si="16"/>
        <v/>
      </c>
      <c r="AT34" s="24">
        <v>26</v>
      </c>
      <c r="AU34" s="42" t="s">
        <v>237</v>
      </c>
      <c r="AV34" s="26" t="s">
        <v>339</v>
      </c>
      <c r="AW34" s="26" t="s">
        <v>339</v>
      </c>
      <c r="AX34" s="26" t="s">
        <v>339</v>
      </c>
      <c r="AY34" s="26" t="s">
        <v>339</v>
      </c>
      <c r="AZ34" s="44" t="s">
        <v>339</v>
      </c>
    </row>
    <row r="35" spans="1:52" ht="18.95" customHeight="1" x14ac:dyDescent="0.15">
      <c r="A35" s="207"/>
      <c r="B35" s="99">
        <f t="shared" si="5"/>
        <v>46052</v>
      </c>
      <c r="C35" s="98">
        <f t="shared" si="5"/>
        <v>46052</v>
      </c>
      <c r="D35" s="3" t="s">
        <v>52</v>
      </c>
      <c r="E35" s="3"/>
      <c r="F35" s="17" t="str">
        <f t="shared" si="0"/>
        <v/>
      </c>
      <c r="G35" s="17" t="str">
        <f t="shared" si="1"/>
        <v/>
      </c>
      <c r="H35" s="17" t="str">
        <f t="shared" si="2"/>
        <v/>
      </c>
      <c r="I35" s="17" t="str">
        <f t="shared" si="3"/>
        <v/>
      </c>
      <c r="J35" s="17" t="str">
        <f t="shared" si="4"/>
        <v>単元6</v>
      </c>
      <c r="K35" s="3"/>
      <c r="M35" s="207"/>
      <c r="N35" s="33">
        <v>1</v>
      </c>
      <c r="O35">
        <f>SUM($N$6:N35)</f>
        <v>30</v>
      </c>
      <c r="W35" s="3">
        <v>27</v>
      </c>
      <c r="X35" s="7" t="str">
        <f>R10</f>
        <v>社会</v>
      </c>
      <c r="Y35" s="9"/>
      <c r="Z35" s="23" t="str">
        <f t="shared" si="6"/>
        <v>社会</v>
      </c>
      <c r="AA35" t="str">
        <f>IF($Z35=AA$8,COUNTIF($Z$9:$Z35,AA$8)+Q$22,"")</f>
        <v/>
      </c>
      <c r="AB35">
        <f>IF($Z35=AB$8,COUNTIF($Z$9:$Z35,AB$8)+R$22,"")</f>
        <v>6</v>
      </c>
      <c r="AC35" t="str">
        <f>IF($Z35=AC$8,COUNTIF($Z$9:$Z35,AC$8)+S$22,"")</f>
        <v/>
      </c>
      <c r="AD35" t="str">
        <f>IF($Z35=AD$8,COUNTIF($Z$9:$Z35,AD$8)+T$22,"")</f>
        <v/>
      </c>
      <c r="AE35" t="str">
        <f>IF($Z35=AE$8,COUNTIF($Z$9:$Z35,AE$8)+U$22,"")</f>
        <v/>
      </c>
      <c r="AF35" t="str">
        <f t="shared" si="7"/>
        <v/>
      </c>
      <c r="AG35" t="str">
        <f t="shared" si="8"/>
        <v>単元6</v>
      </c>
      <c r="AH35" t="str">
        <f t="shared" si="9"/>
        <v/>
      </c>
      <c r="AI35" t="str">
        <f t="shared" si="10"/>
        <v/>
      </c>
      <c r="AJ35" t="str">
        <f t="shared" si="11"/>
        <v/>
      </c>
      <c r="AK35" t="str">
        <f t="shared" si="12"/>
        <v/>
      </c>
      <c r="AL35" t="str">
        <f t="shared" si="13"/>
        <v>単元6</v>
      </c>
      <c r="AM35" t="str">
        <f t="shared" si="14"/>
        <v>単元6</v>
      </c>
      <c r="AN35" t="str">
        <f t="shared" si="15"/>
        <v/>
      </c>
      <c r="AO35" t="str">
        <f t="shared" si="16"/>
        <v/>
      </c>
      <c r="AT35" s="24">
        <v>27</v>
      </c>
      <c r="AU35" s="42" t="s">
        <v>238</v>
      </c>
      <c r="AV35" s="26" t="s">
        <v>340</v>
      </c>
      <c r="AW35" s="26" t="s">
        <v>340</v>
      </c>
      <c r="AX35" s="26" t="s">
        <v>340</v>
      </c>
      <c r="AY35" s="26" t="s">
        <v>340</v>
      </c>
      <c r="AZ35" s="44" t="s">
        <v>340</v>
      </c>
    </row>
    <row r="36" spans="1:52" ht="18.95" customHeight="1" thickBot="1" x14ac:dyDescent="0.2">
      <c r="A36" s="207"/>
      <c r="B36" s="99">
        <f t="shared" si="5"/>
        <v>46053</v>
      </c>
      <c r="C36" s="98">
        <f t="shared" si="5"/>
        <v>46053</v>
      </c>
      <c r="D36" s="3" t="s">
        <v>53</v>
      </c>
      <c r="E36" s="3"/>
      <c r="F36" s="17" t="str">
        <f t="shared" si="0"/>
        <v>単元7</v>
      </c>
      <c r="G36" s="17" t="str">
        <f t="shared" si="1"/>
        <v/>
      </c>
      <c r="H36" s="17" t="str">
        <f t="shared" si="2"/>
        <v/>
      </c>
      <c r="I36" s="17" t="str">
        <f t="shared" si="3"/>
        <v/>
      </c>
      <c r="J36" s="17" t="str">
        <f t="shared" si="4"/>
        <v/>
      </c>
      <c r="K36" s="3"/>
      <c r="M36" s="207"/>
      <c r="N36" s="34">
        <v>1</v>
      </c>
      <c r="O36">
        <f>SUM($N$6:N36)</f>
        <v>31</v>
      </c>
      <c r="W36" s="3">
        <v>28</v>
      </c>
      <c r="X36" s="7" t="str">
        <f>R11</f>
        <v>数学</v>
      </c>
      <c r="Y36" s="9"/>
      <c r="Z36" s="23" t="str">
        <f t="shared" si="6"/>
        <v>数学</v>
      </c>
      <c r="AA36" t="str">
        <f>IF($Z36=AA$8,COUNTIF($Z$9:$Z36,AA$8)+Q$22,"")</f>
        <v/>
      </c>
      <c r="AB36" t="str">
        <f>IF($Z36=AB$8,COUNTIF($Z$9:$Z36,AB$8)+R$22,"")</f>
        <v/>
      </c>
      <c r="AC36">
        <f>IF($Z36=AC$8,COUNTIF($Z$9:$Z36,AC$8)+S$22,"")</f>
        <v>6</v>
      </c>
      <c r="AD36" t="str">
        <f>IF($Z36=AD$8,COUNTIF($Z$9:$Z36,AD$8)+T$22,"")</f>
        <v/>
      </c>
      <c r="AE36" t="str">
        <f>IF($Z36=AE$8,COUNTIF($Z$9:$Z36,AE$8)+U$22,"")</f>
        <v/>
      </c>
      <c r="AF36" t="str">
        <f t="shared" si="7"/>
        <v/>
      </c>
      <c r="AG36" t="str">
        <f t="shared" si="8"/>
        <v/>
      </c>
      <c r="AH36" t="str">
        <f t="shared" si="9"/>
        <v>単元6</v>
      </c>
      <c r="AI36" t="str">
        <f t="shared" si="10"/>
        <v/>
      </c>
      <c r="AJ36" t="str">
        <f t="shared" si="11"/>
        <v/>
      </c>
      <c r="AK36" t="str">
        <f t="shared" si="12"/>
        <v/>
      </c>
      <c r="AL36" t="str">
        <f t="shared" si="13"/>
        <v/>
      </c>
      <c r="AM36" t="str">
        <f t="shared" si="14"/>
        <v>単元6</v>
      </c>
      <c r="AN36" t="str">
        <f t="shared" si="15"/>
        <v>単元6</v>
      </c>
      <c r="AO36" t="str">
        <f t="shared" si="16"/>
        <v/>
      </c>
      <c r="AT36" s="24">
        <v>28</v>
      </c>
      <c r="AU36" s="42" t="s">
        <v>239</v>
      </c>
      <c r="AV36" s="25" t="s">
        <v>341</v>
      </c>
      <c r="AW36" s="25" t="s">
        <v>341</v>
      </c>
      <c r="AX36" s="25" t="s">
        <v>341</v>
      </c>
      <c r="AY36" s="25" t="s">
        <v>341</v>
      </c>
      <c r="AZ36" s="43" t="s">
        <v>341</v>
      </c>
    </row>
    <row r="37" spans="1:52" ht="24.95" customHeight="1" x14ac:dyDescent="0.15">
      <c r="A37" s="207"/>
      <c r="M37" s="207"/>
      <c r="W37" s="3">
        <v>29</v>
      </c>
      <c r="X37" s="7" t="str">
        <f>R12</f>
        <v>理科</v>
      </c>
      <c r="Y37" s="9"/>
      <c r="Z37" s="23" t="str">
        <f t="shared" si="6"/>
        <v>理科</v>
      </c>
      <c r="AA37" t="str">
        <f>IF($Z37=AA$8,COUNTIF($Z$9:$Z37,AA$8)+Q$22,"")</f>
        <v/>
      </c>
      <c r="AB37" t="str">
        <f>IF($Z37=AB$8,COUNTIF($Z$9:$Z37,AB$8)+R$22,"")</f>
        <v/>
      </c>
      <c r="AC37" t="str">
        <f>IF($Z37=AC$8,COUNTIF($Z$9:$Z37,AC$8)+S$22,"")</f>
        <v/>
      </c>
      <c r="AD37">
        <f>IF($Z37=AD$8,COUNTIF($Z$9:$Z37,AD$8)+T$22,"")</f>
        <v>6</v>
      </c>
      <c r="AE37" t="str">
        <f>IF($Z37=AE$8,COUNTIF($Z$9:$Z37,AE$8)+U$22,"")</f>
        <v/>
      </c>
      <c r="AF37" t="str">
        <f t="shared" si="7"/>
        <v/>
      </c>
      <c r="AG37" t="str">
        <f t="shared" si="8"/>
        <v/>
      </c>
      <c r="AH37" t="str">
        <f t="shared" si="9"/>
        <v/>
      </c>
      <c r="AI37" t="str">
        <f t="shared" si="10"/>
        <v>単元6</v>
      </c>
      <c r="AJ37" t="str">
        <f t="shared" si="11"/>
        <v/>
      </c>
      <c r="AK37" t="str">
        <f t="shared" si="12"/>
        <v/>
      </c>
      <c r="AL37" t="str">
        <f t="shared" si="13"/>
        <v/>
      </c>
      <c r="AM37" t="str">
        <f t="shared" si="14"/>
        <v/>
      </c>
      <c r="AN37" t="str">
        <f t="shared" si="15"/>
        <v>単元6</v>
      </c>
      <c r="AO37" t="str">
        <f t="shared" si="16"/>
        <v>単元6</v>
      </c>
      <c r="AT37" s="24">
        <v>29</v>
      </c>
      <c r="AU37" s="42" t="s">
        <v>240</v>
      </c>
      <c r="AV37" s="27" t="s">
        <v>342</v>
      </c>
      <c r="AW37" s="27" t="s">
        <v>342</v>
      </c>
      <c r="AX37" s="25" t="s">
        <v>342</v>
      </c>
      <c r="AY37" s="27" t="s">
        <v>342</v>
      </c>
      <c r="AZ37" s="43" t="s">
        <v>342</v>
      </c>
    </row>
    <row r="38" spans="1:52" ht="24.95" customHeight="1" x14ac:dyDescent="0.15">
      <c r="A38" s="207"/>
      <c r="M38" s="207"/>
      <c r="N38" s="6" t="s">
        <v>84</v>
      </c>
      <c r="W38" s="3">
        <v>30</v>
      </c>
      <c r="X38" s="7" t="str">
        <f>R13</f>
        <v>英語</v>
      </c>
      <c r="Y38" s="9"/>
      <c r="Z38" s="23" t="str">
        <f t="shared" si="6"/>
        <v>英語</v>
      </c>
      <c r="AA38" t="str">
        <f>IF($Z38=AA$8,COUNTIF($Z$9:$Z38,AA$8)+Q$22,"")</f>
        <v/>
      </c>
      <c r="AB38" t="str">
        <f>IF($Z38=AB$8,COUNTIF($Z$9:$Z38,AB$8)+R$22,"")</f>
        <v/>
      </c>
      <c r="AC38" t="str">
        <f>IF($Z38=AC$8,COUNTIF($Z$9:$Z38,AC$8)+S$22,"")</f>
        <v/>
      </c>
      <c r="AD38" t="str">
        <f>IF($Z38=AD$8,COUNTIF($Z$9:$Z38,AD$8)+T$22,"")</f>
        <v/>
      </c>
      <c r="AE38">
        <f>IF($Z38=AE$8,COUNTIF($Z$9:$Z38,AE$8)+U$22,"")</f>
        <v>6</v>
      </c>
      <c r="AF38" t="str">
        <f t="shared" si="7"/>
        <v/>
      </c>
      <c r="AG38" t="str">
        <f t="shared" si="8"/>
        <v/>
      </c>
      <c r="AH38" t="str">
        <f t="shared" si="9"/>
        <v/>
      </c>
      <c r="AI38" t="str">
        <f t="shared" si="10"/>
        <v/>
      </c>
      <c r="AJ38" t="str">
        <f t="shared" si="11"/>
        <v>単元6</v>
      </c>
      <c r="AK38" t="str">
        <f t="shared" si="12"/>
        <v>単元7</v>
      </c>
      <c r="AL38" t="str">
        <f t="shared" si="13"/>
        <v/>
      </c>
      <c r="AM38" t="str">
        <f t="shared" si="14"/>
        <v/>
      </c>
      <c r="AN38" t="str">
        <f t="shared" si="15"/>
        <v/>
      </c>
      <c r="AO38" t="str">
        <f t="shared" si="16"/>
        <v>単元6</v>
      </c>
      <c r="AT38" s="24">
        <v>30</v>
      </c>
      <c r="AU38" s="42" t="s">
        <v>241</v>
      </c>
      <c r="AV38" s="27" t="s">
        <v>343</v>
      </c>
      <c r="AW38" s="27" t="s">
        <v>343</v>
      </c>
      <c r="AX38" s="25" t="s">
        <v>343</v>
      </c>
      <c r="AY38" s="27" t="s">
        <v>343</v>
      </c>
      <c r="AZ38" s="43" t="s">
        <v>343</v>
      </c>
    </row>
    <row r="39" spans="1:52" ht="24.95" customHeight="1" x14ac:dyDescent="0.15">
      <c r="A39" s="207"/>
      <c r="M39" s="207"/>
      <c r="W39" s="3">
        <v>31</v>
      </c>
      <c r="X39" s="7" t="str">
        <f>R9</f>
        <v>国語</v>
      </c>
      <c r="Y39" s="9"/>
      <c r="Z39" s="23" t="str">
        <f t="shared" si="6"/>
        <v>国語</v>
      </c>
      <c r="AA39">
        <f>IF($Z39=AA$8,COUNTIF($Z$9:$Z39,AA$8)+Q$22,"")</f>
        <v>7</v>
      </c>
      <c r="AB39" t="str">
        <f>IF($Z39=AB$8,COUNTIF($Z$9:$Z39,AB$8)+R$22,"")</f>
        <v/>
      </c>
      <c r="AC39" t="str">
        <f>IF($Z39=AC$8,COUNTIF($Z$9:$Z39,AC$8)+S$22,"")</f>
        <v/>
      </c>
      <c r="AD39" t="str">
        <f>IF($Z39=AD$8,COUNTIF($Z$9:$Z39,AD$8)+T$22,"")</f>
        <v/>
      </c>
      <c r="AE39" t="str">
        <f>IF($Z39=AE$8,COUNTIF($Z$9:$Z39,AE$8)+U$22,"")</f>
        <v/>
      </c>
      <c r="AF39" t="str">
        <f t="shared" si="7"/>
        <v>単元7</v>
      </c>
      <c r="AG39" t="str">
        <f t="shared" si="8"/>
        <v/>
      </c>
      <c r="AH39" t="str">
        <f t="shared" si="9"/>
        <v/>
      </c>
      <c r="AI39" t="str">
        <f t="shared" si="10"/>
        <v/>
      </c>
      <c r="AJ39" t="str">
        <f t="shared" si="11"/>
        <v/>
      </c>
      <c r="AK39" t="str">
        <f t="shared" si="12"/>
        <v>単元7</v>
      </c>
      <c r="AL39" t="str">
        <f t="shared" si="13"/>
        <v>単元7</v>
      </c>
      <c r="AM39" t="str">
        <f t="shared" si="14"/>
        <v/>
      </c>
      <c r="AN39" t="str">
        <f t="shared" si="15"/>
        <v/>
      </c>
      <c r="AO39" t="str">
        <f t="shared" si="16"/>
        <v/>
      </c>
      <c r="AT39" s="24">
        <v>31</v>
      </c>
      <c r="AU39" s="105" t="s">
        <v>344</v>
      </c>
      <c r="AV39" s="27" t="s">
        <v>242</v>
      </c>
      <c r="AW39" s="27" t="s">
        <v>242</v>
      </c>
      <c r="AX39" s="27" t="s">
        <v>242</v>
      </c>
      <c r="AY39" s="26" t="s">
        <v>242</v>
      </c>
      <c r="AZ39" s="43" t="s">
        <v>242</v>
      </c>
    </row>
    <row r="40" spans="1:52" ht="17.25" customHeight="1" x14ac:dyDescent="0.15">
      <c r="A40" s="207"/>
      <c r="B40" s="207"/>
      <c r="C40" s="207"/>
      <c r="D40" s="207"/>
      <c r="E40" s="207"/>
      <c r="F40" s="208"/>
      <c r="G40" s="208"/>
      <c r="H40" s="208"/>
      <c r="I40" s="208"/>
      <c r="J40" s="208"/>
      <c r="K40" s="207"/>
      <c r="L40" s="207"/>
      <c r="M40" s="207"/>
      <c r="W40" s="3">
        <v>32</v>
      </c>
      <c r="X40" s="7" t="str">
        <f>R10</f>
        <v>社会</v>
      </c>
      <c r="Y40" s="9"/>
      <c r="Z40" s="23" t="str">
        <f t="shared" si="6"/>
        <v>社会</v>
      </c>
      <c r="AA40" t="str">
        <f>IF($Z40=AA$8,COUNTIF($Z$9:$Z40,AA$8)+Q$22,"")</f>
        <v/>
      </c>
      <c r="AB40">
        <f>IF($Z40=AB$8,COUNTIF($Z$9:$Z40,AB$8)+R$22,"")</f>
        <v>7</v>
      </c>
      <c r="AC40" t="str">
        <f>IF($Z40=AC$8,COUNTIF($Z$9:$Z40,AC$8)+S$22,"")</f>
        <v/>
      </c>
      <c r="AD40" t="str">
        <f>IF($Z40=AD$8,COUNTIF($Z$9:$Z40,AD$8)+T$22,"")</f>
        <v/>
      </c>
      <c r="AE40" t="str">
        <f>IF($Z40=AE$8,COUNTIF($Z$9:$Z40,AE$8)+U$22,"")</f>
        <v/>
      </c>
      <c r="AF40" t="str">
        <f t="shared" si="7"/>
        <v/>
      </c>
      <c r="AG40" t="str">
        <f t="shared" si="8"/>
        <v>単元7</v>
      </c>
      <c r="AH40" t="str">
        <f t="shared" si="9"/>
        <v/>
      </c>
      <c r="AI40" t="str">
        <f t="shared" si="10"/>
        <v/>
      </c>
      <c r="AJ40" t="str">
        <f t="shared" si="11"/>
        <v/>
      </c>
      <c r="AK40" t="str">
        <f t="shared" si="12"/>
        <v/>
      </c>
      <c r="AL40" t="str">
        <f t="shared" si="13"/>
        <v>単元7</v>
      </c>
      <c r="AM40" t="str">
        <f t="shared" si="14"/>
        <v>単元7</v>
      </c>
      <c r="AN40" t="str">
        <f t="shared" si="15"/>
        <v/>
      </c>
      <c r="AO40" t="str">
        <f t="shared" si="16"/>
        <v/>
      </c>
      <c r="AT40" s="24">
        <v>32</v>
      </c>
      <c r="AU40" s="105" t="s">
        <v>345</v>
      </c>
      <c r="AV40" s="27" t="s">
        <v>243</v>
      </c>
      <c r="AW40" s="27" t="s">
        <v>243</v>
      </c>
      <c r="AX40" s="27" t="s">
        <v>243</v>
      </c>
      <c r="AY40" s="26" t="s">
        <v>243</v>
      </c>
      <c r="AZ40" s="45" t="s">
        <v>243</v>
      </c>
    </row>
    <row r="41" spans="1:52" ht="18.95" customHeight="1" x14ac:dyDescent="0.15">
      <c r="W41" s="3">
        <v>33</v>
      </c>
      <c r="X41" s="7" t="str">
        <f>R11</f>
        <v>数学</v>
      </c>
      <c r="Y41" s="9"/>
      <c r="Z41" s="23" t="str">
        <f t="shared" ref="Z41:Z58" si="17">IF(Y41="",IF(X41=0,"",X41),Y41)</f>
        <v>数学</v>
      </c>
      <c r="AA41" t="str">
        <f>IF($Z41=AA$8,COUNTIF($Z$9:$Z41,AA$8)+Q$22,"")</f>
        <v/>
      </c>
      <c r="AB41" t="str">
        <f>IF($Z41=AB$8,COUNTIF($Z$9:$Z41,AB$8)+R$22,"")</f>
        <v/>
      </c>
      <c r="AC41">
        <f>IF($Z41=AC$8,COUNTIF($Z$9:$Z41,AC$8)+S$22,"")</f>
        <v>7</v>
      </c>
      <c r="AD41" t="str">
        <f>IF($Z41=AD$8,COUNTIF($Z$9:$Z41,AD$8)+T$22,"")</f>
        <v/>
      </c>
      <c r="AE41" t="str">
        <f>IF($Z41=AE$8,COUNTIF($Z$9:$Z41,AE$8)+U$22,"")</f>
        <v/>
      </c>
      <c r="AF41" t="str">
        <f t="shared" ref="AF41:AF58" si="18">IF(AA41="","",VLOOKUP(AA41,$AT$9:$AZ$58,3))</f>
        <v/>
      </c>
      <c r="AG41" t="str">
        <f t="shared" ref="AG41:AG58" si="19">IF(AB41="","",VLOOKUP(AB41,$AT$9:$AZ$58,4))</f>
        <v/>
      </c>
      <c r="AH41" t="str">
        <f t="shared" ref="AH41:AH58" si="20">IF(AC41="","",VLOOKUP(AC41,$AT$9:$AZ$58,5))</f>
        <v>単元7</v>
      </c>
      <c r="AI41" t="str">
        <f t="shared" ref="AI41:AI58" si="21">IF(AD41="","",VLOOKUP(AD41,$AT$9:$AZ$58,6))</f>
        <v/>
      </c>
      <c r="AJ41" t="str">
        <f t="shared" ref="AJ41:AJ58" si="22">IF(AE41="","",VLOOKUP(AE41,$AT$9:$AZ$58,7))</f>
        <v/>
      </c>
      <c r="AK41" t="str">
        <f t="shared" ref="AK41:AK69" si="23">IF(AF41=AF42,"",IF($Z41=$Z42,AF41&amp;","&amp;AF42,AF41&amp;AF42))</f>
        <v/>
      </c>
      <c r="AL41" t="str">
        <f t="shared" ref="AL41:AL69" si="24">IF(AG41=AG42,"",IF($Z41=$Z42,AG41&amp;","&amp;AG42,AG41&amp;AG42))</f>
        <v/>
      </c>
      <c r="AM41" t="str">
        <f t="shared" ref="AM41:AM69" si="25">IF(AH41=AH42,"",IF($Z41=$Z42,AH41&amp;","&amp;AH42,AH41&amp;AH42))</f>
        <v>単元7</v>
      </c>
      <c r="AN41" t="str">
        <f t="shared" ref="AN41:AN69" si="26">IF(AI41=AI42,"",IF($Z41=$Z42,AI41&amp;","&amp;AI42,AI41&amp;AI42))</f>
        <v>単元7</v>
      </c>
      <c r="AO41" t="str">
        <f t="shared" ref="AO41:AO69" si="27">IF(AJ41=AJ42,"",IF($Z41=$Z42,AJ41&amp;","&amp;AJ42,AJ41&amp;AJ42))</f>
        <v/>
      </c>
      <c r="AT41" s="24">
        <v>33</v>
      </c>
      <c r="AU41" s="105" t="s">
        <v>346</v>
      </c>
      <c r="AV41" s="27" t="s">
        <v>244</v>
      </c>
      <c r="AW41" s="27" t="s">
        <v>244</v>
      </c>
      <c r="AX41" s="27" t="s">
        <v>244</v>
      </c>
      <c r="AY41" s="26" t="s">
        <v>244</v>
      </c>
      <c r="AZ41" s="45" t="s">
        <v>244</v>
      </c>
    </row>
    <row r="42" spans="1:52" ht="18.95" customHeight="1" x14ac:dyDescent="0.15">
      <c r="W42" s="3">
        <v>34</v>
      </c>
      <c r="X42" s="7" t="str">
        <f>R12</f>
        <v>理科</v>
      </c>
      <c r="Y42" s="9"/>
      <c r="Z42" s="23" t="str">
        <f t="shared" si="17"/>
        <v>理科</v>
      </c>
      <c r="AA42" t="str">
        <f>IF($Z42=AA$8,COUNTIF($Z$9:$Z42,AA$8)+Q$22,"")</f>
        <v/>
      </c>
      <c r="AB42" t="str">
        <f>IF($Z42=AB$8,COUNTIF($Z$9:$Z42,AB$8)+R$22,"")</f>
        <v/>
      </c>
      <c r="AC42" t="str">
        <f>IF($Z42=AC$8,COUNTIF($Z$9:$Z42,AC$8)+S$22,"")</f>
        <v/>
      </c>
      <c r="AD42">
        <f>IF($Z42=AD$8,COUNTIF($Z$9:$Z42,AD$8)+T$22,"")</f>
        <v>7</v>
      </c>
      <c r="AE42" t="str">
        <f>IF($Z42=AE$8,COUNTIF($Z$9:$Z42,AE$8)+U$22,"")</f>
        <v/>
      </c>
      <c r="AF42" t="str">
        <f t="shared" si="18"/>
        <v/>
      </c>
      <c r="AG42" t="str">
        <f t="shared" si="19"/>
        <v/>
      </c>
      <c r="AH42" t="str">
        <f t="shared" si="20"/>
        <v/>
      </c>
      <c r="AI42" t="str">
        <f t="shared" si="21"/>
        <v>単元7</v>
      </c>
      <c r="AJ42" t="str">
        <f t="shared" si="22"/>
        <v/>
      </c>
      <c r="AK42" t="str">
        <f t="shared" si="23"/>
        <v/>
      </c>
      <c r="AL42" t="str">
        <f t="shared" si="24"/>
        <v/>
      </c>
      <c r="AM42" t="str">
        <f t="shared" si="25"/>
        <v/>
      </c>
      <c r="AN42" t="str">
        <f t="shared" si="26"/>
        <v>単元7</v>
      </c>
      <c r="AO42" t="str">
        <f t="shared" si="27"/>
        <v>単元7</v>
      </c>
      <c r="AT42" s="24">
        <v>34</v>
      </c>
      <c r="AU42" s="105" t="s">
        <v>347</v>
      </c>
      <c r="AV42" s="26" t="s">
        <v>245</v>
      </c>
      <c r="AW42" s="26" t="s">
        <v>245</v>
      </c>
      <c r="AX42" s="26" t="s">
        <v>245</v>
      </c>
      <c r="AY42" s="26" t="s">
        <v>245</v>
      </c>
      <c r="AZ42" s="44" t="s">
        <v>245</v>
      </c>
    </row>
    <row r="43" spans="1:52" ht="18.95" customHeight="1" x14ac:dyDescent="0.15">
      <c r="W43" s="3">
        <v>35</v>
      </c>
      <c r="X43" s="7" t="str">
        <f>R13</f>
        <v>英語</v>
      </c>
      <c r="Y43" s="9"/>
      <c r="Z43" s="23" t="str">
        <f t="shared" si="17"/>
        <v>英語</v>
      </c>
      <c r="AA43" t="str">
        <f>IF($Z43=AA$8,COUNTIF($Z$9:$Z43,AA$8)+Q$22,"")</f>
        <v/>
      </c>
      <c r="AB43" t="str">
        <f>IF($Z43=AB$8,COUNTIF($Z$9:$Z43,AB$8)+R$22,"")</f>
        <v/>
      </c>
      <c r="AC43" t="str">
        <f>IF($Z43=AC$8,COUNTIF($Z$9:$Z43,AC$8)+S$22,"")</f>
        <v/>
      </c>
      <c r="AD43" t="str">
        <f>IF($Z43=AD$8,COUNTIF($Z$9:$Z43,AD$8)+T$22,"")</f>
        <v/>
      </c>
      <c r="AE43">
        <f>IF($Z43=AE$8,COUNTIF($Z$9:$Z43,AE$8)+U$22,"")</f>
        <v>7</v>
      </c>
      <c r="AF43" t="str">
        <f t="shared" si="18"/>
        <v/>
      </c>
      <c r="AG43" t="str">
        <f t="shared" si="19"/>
        <v/>
      </c>
      <c r="AH43" t="str">
        <f t="shared" si="20"/>
        <v/>
      </c>
      <c r="AI43" t="str">
        <f t="shared" si="21"/>
        <v/>
      </c>
      <c r="AJ43" t="str">
        <f t="shared" si="22"/>
        <v>単元7</v>
      </c>
      <c r="AK43" t="str">
        <f t="shared" si="23"/>
        <v>単元8</v>
      </c>
      <c r="AL43" t="str">
        <f t="shared" si="24"/>
        <v/>
      </c>
      <c r="AM43" t="str">
        <f t="shared" si="25"/>
        <v/>
      </c>
      <c r="AN43" t="str">
        <f t="shared" si="26"/>
        <v/>
      </c>
      <c r="AO43" t="str">
        <f t="shared" si="27"/>
        <v>単元7</v>
      </c>
      <c r="AT43" s="24">
        <v>35</v>
      </c>
      <c r="AU43" s="105" t="s">
        <v>348</v>
      </c>
      <c r="AV43" s="26" t="s">
        <v>246</v>
      </c>
      <c r="AW43" s="26" t="s">
        <v>246</v>
      </c>
      <c r="AX43" s="26" t="s">
        <v>246</v>
      </c>
      <c r="AY43" s="26" t="s">
        <v>246</v>
      </c>
      <c r="AZ43" s="44" t="s">
        <v>246</v>
      </c>
    </row>
    <row r="44" spans="1:52" ht="18.95" customHeight="1" x14ac:dyDescent="0.15">
      <c r="W44" s="3">
        <v>36</v>
      </c>
      <c r="X44" s="7" t="str">
        <f>R9</f>
        <v>国語</v>
      </c>
      <c r="Y44" s="9"/>
      <c r="Z44" s="23" t="str">
        <f t="shared" si="17"/>
        <v>国語</v>
      </c>
      <c r="AA44">
        <f>IF($Z44=AA$8,COUNTIF($Z$9:$Z44,AA$8)+Q$22,"")</f>
        <v>8</v>
      </c>
      <c r="AB44" t="str">
        <f>IF($Z44=AB$8,COUNTIF($Z$9:$Z44,AB$8)+R$22,"")</f>
        <v/>
      </c>
      <c r="AC44" t="str">
        <f>IF($Z44=AC$8,COUNTIF($Z$9:$Z44,AC$8)+S$22,"")</f>
        <v/>
      </c>
      <c r="AD44" t="str">
        <f>IF($Z44=AD$8,COUNTIF($Z$9:$Z44,AD$8)+T$22,"")</f>
        <v/>
      </c>
      <c r="AE44" t="str">
        <f>IF($Z44=AE$8,COUNTIF($Z$9:$Z44,AE$8)+U$22,"")</f>
        <v/>
      </c>
      <c r="AF44" t="str">
        <f t="shared" si="18"/>
        <v>単元8</v>
      </c>
      <c r="AG44" t="str">
        <f t="shared" si="19"/>
        <v/>
      </c>
      <c r="AH44" t="str">
        <f t="shared" si="20"/>
        <v/>
      </c>
      <c r="AI44" t="str">
        <f t="shared" si="21"/>
        <v/>
      </c>
      <c r="AJ44" t="str">
        <f t="shared" si="22"/>
        <v/>
      </c>
      <c r="AK44" t="str">
        <f t="shared" si="23"/>
        <v>単元8</v>
      </c>
      <c r="AL44" t="str">
        <f t="shared" si="24"/>
        <v>単元8</v>
      </c>
      <c r="AM44" t="str">
        <f t="shared" si="25"/>
        <v/>
      </c>
      <c r="AN44" t="str">
        <f t="shared" si="26"/>
        <v/>
      </c>
      <c r="AO44" t="str">
        <f t="shared" si="27"/>
        <v/>
      </c>
      <c r="AT44" s="24">
        <v>36</v>
      </c>
      <c r="AU44" s="105" t="s">
        <v>349</v>
      </c>
      <c r="AV44" s="26" t="s">
        <v>247</v>
      </c>
      <c r="AW44" s="26" t="s">
        <v>247</v>
      </c>
      <c r="AX44" s="26" t="s">
        <v>247</v>
      </c>
      <c r="AY44" s="26" t="s">
        <v>247</v>
      </c>
      <c r="AZ44" s="44" t="s">
        <v>247</v>
      </c>
    </row>
    <row r="45" spans="1:52" ht="18.95" customHeight="1" x14ac:dyDescent="0.15">
      <c r="W45" s="3">
        <v>37</v>
      </c>
      <c r="X45" s="7" t="str">
        <f>R10</f>
        <v>社会</v>
      </c>
      <c r="Y45" s="9"/>
      <c r="Z45" s="23" t="str">
        <f t="shared" si="17"/>
        <v>社会</v>
      </c>
      <c r="AA45" t="str">
        <f>IF($Z45=AA$8,COUNTIF($Z$9:$Z45,AA$8)+Q$22,"")</f>
        <v/>
      </c>
      <c r="AB45">
        <f>IF($Z45=AB$8,COUNTIF($Z$9:$Z45,AB$8)+R$22,"")</f>
        <v>8</v>
      </c>
      <c r="AC45" t="str">
        <f>IF($Z45=AC$8,COUNTIF($Z$9:$Z45,AC$8)+S$22,"")</f>
        <v/>
      </c>
      <c r="AD45" t="str">
        <f>IF($Z45=AD$8,COUNTIF($Z$9:$Z45,AD$8)+T$22,"")</f>
        <v/>
      </c>
      <c r="AE45" t="str">
        <f>IF($Z45=AE$8,COUNTIF($Z$9:$Z45,AE$8)+U$22,"")</f>
        <v/>
      </c>
      <c r="AF45" t="str">
        <f t="shared" si="18"/>
        <v/>
      </c>
      <c r="AG45" t="str">
        <f t="shared" si="19"/>
        <v>単元8</v>
      </c>
      <c r="AH45" t="str">
        <f t="shared" si="20"/>
        <v/>
      </c>
      <c r="AI45" t="str">
        <f t="shared" si="21"/>
        <v/>
      </c>
      <c r="AJ45" t="str">
        <f t="shared" si="22"/>
        <v/>
      </c>
      <c r="AK45" t="str">
        <f t="shared" si="23"/>
        <v/>
      </c>
      <c r="AL45" t="str">
        <f t="shared" si="24"/>
        <v>単元8</v>
      </c>
      <c r="AM45" t="str">
        <f t="shared" si="25"/>
        <v>単元8</v>
      </c>
      <c r="AN45" t="str">
        <f t="shared" si="26"/>
        <v/>
      </c>
      <c r="AO45" t="str">
        <f t="shared" si="27"/>
        <v/>
      </c>
      <c r="AT45" s="24">
        <v>37</v>
      </c>
      <c r="AU45" s="105" t="s">
        <v>350</v>
      </c>
      <c r="AV45" s="26" t="s">
        <v>248</v>
      </c>
      <c r="AW45" s="26" t="s">
        <v>248</v>
      </c>
      <c r="AX45" s="26" t="s">
        <v>248</v>
      </c>
      <c r="AY45" s="26" t="s">
        <v>248</v>
      </c>
      <c r="AZ45" s="44" t="s">
        <v>248</v>
      </c>
    </row>
    <row r="46" spans="1:52" ht="18.95" customHeight="1" x14ac:dyDescent="0.15">
      <c r="W46" s="3">
        <v>38</v>
      </c>
      <c r="X46" s="7" t="str">
        <f>R11</f>
        <v>数学</v>
      </c>
      <c r="Y46" s="9"/>
      <c r="Z46" s="23" t="str">
        <f t="shared" si="17"/>
        <v>数学</v>
      </c>
      <c r="AA46" t="str">
        <f>IF($Z46=AA$8,COUNTIF($Z$9:$Z46,AA$8)+Q$22,"")</f>
        <v/>
      </c>
      <c r="AB46" t="str">
        <f>IF($Z46=AB$8,COUNTIF($Z$9:$Z46,AB$8)+R$22,"")</f>
        <v/>
      </c>
      <c r="AC46">
        <f>IF($Z46=AC$8,COUNTIF($Z$9:$Z46,AC$8)+S$22,"")</f>
        <v>8</v>
      </c>
      <c r="AD46" t="str">
        <f>IF($Z46=AD$8,COUNTIF($Z$9:$Z46,AD$8)+T$22,"")</f>
        <v/>
      </c>
      <c r="AE46" t="str">
        <f>IF($Z46=AE$8,COUNTIF($Z$9:$Z46,AE$8)+U$22,"")</f>
        <v/>
      </c>
      <c r="AF46" t="str">
        <f t="shared" si="18"/>
        <v/>
      </c>
      <c r="AG46" t="str">
        <f t="shared" si="19"/>
        <v/>
      </c>
      <c r="AH46" t="str">
        <f t="shared" si="20"/>
        <v>単元8</v>
      </c>
      <c r="AI46" t="str">
        <f t="shared" si="21"/>
        <v/>
      </c>
      <c r="AJ46" t="str">
        <f t="shared" si="22"/>
        <v/>
      </c>
      <c r="AK46" t="str">
        <f t="shared" si="23"/>
        <v/>
      </c>
      <c r="AL46" t="str">
        <f t="shared" si="24"/>
        <v/>
      </c>
      <c r="AM46" t="str">
        <f t="shared" si="25"/>
        <v>単元8</v>
      </c>
      <c r="AN46" t="str">
        <f t="shared" si="26"/>
        <v>単元8</v>
      </c>
      <c r="AO46" t="str">
        <f t="shared" si="27"/>
        <v/>
      </c>
      <c r="AT46" s="24">
        <v>38</v>
      </c>
      <c r="AU46" s="105" t="s">
        <v>351</v>
      </c>
      <c r="AV46" s="26" t="s">
        <v>249</v>
      </c>
      <c r="AW46" s="26" t="s">
        <v>249</v>
      </c>
      <c r="AX46" s="26" t="s">
        <v>249</v>
      </c>
      <c r="AY46" s="26" t="s">
        <v>249</v>
      </c>
      <c r="AZ46" s="44" t="s">
        <v>249</v>
      </c>
    </row>
    <row r="47" spans="1:52" ht="18.95" customHeight="1" x14ac:dyDescent="0.15">
      <c r="W47" s="3">
        <v>39</v>
      </c>
      <c r="X47" s="7" t="str">
        <f>R12</f>
        <v>理科</v>
      </c>
      <c r="Y47" s="9"/>
      <c r="Z47" s="23" t="str">
        <f t="shared" si="17"/>
        <v>理科</v>
      </c>
      <c r="AA47" t="str">
        <f>IF($Z47=AA$8,COUNTIF($Z$9:$Z47,AA$8)+Q$22,"")</f>
        <v/>
      </c>
      <c r="AB47" t="str">
        <f>IF($Z47=AB$8,COUNTIF($Z$9:$Z47,AB$8)+R$22,"")</f>
        <v/>
      </c>
      <c r="AC47" t="str">
        <f>IF($Z47=AC$8,COUNTIF($Z$9:$Z47,AC$8)+S$22,"")</f>
        <v/>
      </c>
      <c r="AD47">
        <f>IF($Z47=AD$8,COUNTIF($Z$9:$Z47,AD$8)+T$22,"")</f>
        <v>8</v>
      </c>
      <c r="AE47" t="str">
        <f>IF($Z47=AE$8,COUNTIF($Z$9:$Z47,AE$8)+U$22,"")</f>
        <v/>
      </c>
      <c r="AF47" t="str">
        <f t="shared" si="18"/>
        <v/>
      </c>
      <c r="AG47" t="str">
        <f t="shared" si="19"/>
        <v/>
      </c>
      <c r="AH47" t="str">
        <f t="shared" si="20"/>
        <v/>
      </c>
      <c r="AI47" t="str">
        <f t="shared" si="21"/>
        <v>単元8</v>
      </c>
      <c r="AJ47" t="str">
        <f t="shared" si="22"/>
        <v/>
      </c>
      <c r="AK47" t="str">
        <f t="shared" si="23"/>
        <v/>
      </c>
      <c r="AL47" t="str">
        <f t="shared" si="24"/>
        <v/>
      </c>
      <c r="AM47" t="str">
        <f t="shared" si="25"/>
        <v/>
      </c>
      <c r="AN47" t="str">
        <f t="shared" si="26"/>
        <v>単元8</v>
      </c>
      <c r="AO47" t="str">
        <f t="shared" si="27"/>
        <v>単元8</v>
      </c>
      <c r="AT47" s="24">
        <v>39</v>
      </c>
      <c r="AU47" s="105" t="s">
        <v>352</v>
      </c>
      <c r="AV47" s="26" t="s">
        <v>250</v>
      </c>
      <c r="AW47" s="26" t="s">
        <v>250</v>
      </c>
      <c r="AX47" s="26" t="s">
        <v>250</v>
      </c>
      <c r="AY47" s="26" t="s">
        <v>250</v>
      </c>
      <c r="AZ47" s="44" t="s">
        <v>250</v>
      </c>
    </row>
    <row r="48" spans="1:52" ht="18.95" customHeight="1" x14ac:dyDescent="0.15">
      <c r="W48" s="3">
        <v>40</v>
      </c>
      <c r="X48" s="7" t="str">
        <f>R13</f>
        <v>英語</v>
      </c>
      <c r="Y48" s="9"/>
      <c r="Z48" s="23" t="str">
        <f t="shared" si="17"/>
        <v>英語</v>
      </c>
      <c r="AA48" t="str">
        <f>IF($Z48=AA$8,COUNTIF($Z$9:$Z48,AA$8)+Q$22,"")</f>
        <v/>
      </c>
      <c r="AB48" t="str">
        <f>IF($Z48=AB$8,COUNTIF($Z$9:$Z48,AB$8)+R$22,"")</f>
        <v/>
      </c>
      <c r="AC48" t="str">
        <f>IF($Z48=AC$8,COUNTIF($Z$9:$Z48,AC$8)+S$22,"")</f>
        <v/>
      </c>
      <c r="AD48" t="str">
        <f>IF($Z48=AD$8,COUNTIF($Z$9:$Z48,AD$8)+T$22,"")</f>
        <v/>
      </c>
      <c r="AE48">
        <f>IF($Z48=AE$8,COUNTIF($Z$9:$Z48,AE$8)+U$22,"")</f>
        <v>8</v>
      </c>
      <c r="AF48" t="str">
        <f t="shared" si="18"/>
        <v/>
      </c>
      <c r="AG48" t="str">
        <f t="shared" si="19"/>
        <v/>
      </c>
      <c r="AH48" t="str">
        <f t="shared" si="20"/>
        <v/>
      </c>
      <c r="AI48" t="str">
        <f t="shared" si="21"/>
        <v/>
      </c>
      <c r="AJ48" t="str">
        <f t="shared" si="22"/>
        <v>単元8</v>
      </c>
      <c r="AK48" t="str">
        <f t="shared" si="23"/>
        <v>単元9</v>
      </c>
      <c r="AL48" t="str">
        <f t="shared" si="24"/>
        <v/>
      </c>
      <c r="AM48" t="str">
        <f t="shared" si="25"/>
        <v/>
      </c>
      <c r="AN48" t="str">
        <f t="shared" si="26"/>
        <v/>
      </c>
      <c r="AO48" t="str">
        <f t="shared" si="27"/>
        <v>単元8</v>
      </c>
      <c r="AT48" s="24">
        <v>40</v>
      </c>
      <c r="AU48" s="105" t="s">
        <v>354</v>
      </c>
      <c r="AV48" s="3" t="s">
        <v>252</v>
      </c>
      <c r="AW48" s="3" t="s">
        <v>252</v>
      </c>
      <c r="AX48" s="3" t="s">
        <v>252</v>
      </c>
      <c r="AY48" s="3" t="s">
        <v>252</v>
      </c>
      <c r="AZ48" s="46" t="s">
        <v>252</v>
      </c>
    </row>
    <row r="49" spans="23:52" ht="18.95" customHeight="1" x14ac:dyDescent="0.15">
      <c r="W49" s="3">
        <v>41</v>
      </c>
      <c r="X49" s="7" t="str">
        <f>R9</f>
        <v>国語</v>
      </c>
      <c r="Y49" s="9"/>
      <c r="Z49" s="23" t="str">
        <f t="shared" si="17"/>
        <v>国語</v>
      </c>
      <c r="AA49">
        <f>IF($Z49=AA$8,COUNTIF($Z$9:$Z49,AA$8)+Q$22,"")</f>
        <v>9</v>
      </c>
      <c r="AB49" t="str">
        <f>IF($Z49=AB$8,COUNTIF($Z$9:$Z49,AB$8)+R$22,"")</f>
        <v/>
      </c>
      <c r="AC49" t="str">
        <f>IF($Z49=AC$8,COUNTIF($Z$9:$Z49,AC$8)+S$22,"")</f>
        <v/>
      </c>
      <c r="AD49" t="str">
        <f>IF($Z49=AD$8,COUNTIF($Z$9:$Z49,AD$8)+T$22,"")</f>
        <v/>
      </c>
      <c r="AE49" t="str">
        <f>IF($Z49=AE$8,COUNTIF($Z$9:$Z49,AE$8)+U$22,"")</f>
        <v/>
      </c>
      <c r="AF49" t="str">
        <f t="shared" si="18"/>
        <v>単元9</v>
      </c>
      <c r="AG49" t="str">
        <f t="shared" si="19"/>
        <v/>
      </c>
      <c r="AH49" t="str">
        <f t="shared" si="20"/>
        <v/>
      </c>
      <c r="AI49" t="str">
        <f t="shared" si="21"/>
        <v/>
      </c>
      <c r="AJ49" t="str">
        <f t="shared" si="22"/>
        <v/>
      </c>
      <c r="AK49" t="str">
        <f t="shared" si="23"/>
        <v>単元9</v>
      </c>
      <c r="AL49" t="str">
        <f t="shared" si="24"/>
        <v>単元9</v>
      </c>
      <c r="AM49" t="str">
        <f t="shared" si="25"/>
        <v/>
      </c>
      <c r="AN49" t="str">
        <f t="shared" si="26"/>
        <v/>
      </c>
      <c r="AO49" t="str">
        <f t="shared" si="27"/>
        <v/>
      </c>
      <c r="AT49" s="24">
        <v>41</v>
      </c>
      <c r="AU49" s="105"/>
      <c r="AV49" s="3"/>
      <c r="AW49" s="3"/>
      <c r="AX49" s="3"/>
      <c r="AY49" s="3"/>
      <c r="AZ49" s="46"/>
    </row>
    <row r="50" spans="23:52" ht="18.95" customHeight="1" x14ac:dyDescent="0.15">
      <c r="W50" s="3">
        <v>42</v>
      </c>
      <c r="X50" s="7" t="str">
        <f>R10</f>
        <v>社会</v>
      </c>
      <c r="Y50" s="9"/>
      <c r="Z50" s="23" t="str">
        <f t="shared" si="17"/>
        <v>社会</v>
      </c>
      <c r="AA50" t="str">
        <f>IF($Z50=AA$8,COUNTIF($Z$9:$Z50,AA$8)+Q$22,"")</f>
        <v/>
      </c>
      <c r="AB50">
        <f>IF($Z50=AB$8,COUNTIF($Z$9:$Z50,AB$8)+R$22,"")</f>
        <v>9</v>
      </c>
      <c r="AC50" t="str">
        <f>IF($Z50=AC$8,COUNTIF($Z$9:$Z50,AC$8)+S$22,"")</f>
        <v/>
      </c>
      <c r="AD50" t="str">
        <f>IF($Z50=AD$8,COUNTIF($Z$9:$Z50,AD$8)+T$22,"")</f>
        <v/>
      </c>
      <c r="AE50" t="str">
        <f>IF($Z50=AE$8,COUNTIF($Z$9:$Z50,AE$8)+U$22,"")</f>
        <v/>
      </c>
      <c r="AF50" t="str">
        <f t="shared" si="18"/>
        <v/>
      </c>
      <c r="AG50" t="str">
        <f t="shared" si="19"/>
        <v>単元9</v>
      </c>
      <c r="AH50" t="str">
        <f t="shared" si="20"/>
        <v/>
      </c>
      <c r="AI50" t="str">
        <f t="shared" si="21"/>
        <v/>
      </c>
      <c r="AJ50" t="str">
        <f t="shared" si="22"/>
        <v/>
      </c>
      <c r="AK50" t="str">
        <f t="shared" si="23"/>
        <v/>
      </c>
      <c r="AL50" t="str">
        <f t="shared" si="24"/>
        <v>単元9</v>
      </c>
      <c r="AM50" t="str">
        <f t="shared" si="25"/>
        <v>単元9</v>
      </c>
      <c r="AN50" t="str">
        <f t="shared" si="26"/>
        <v/>
      </c>
      <c r="AO50" t="str">
        <f t="shared" si="27"/>
        <v/>
      </c>
      <c r="AT50" s="24">
        <v>42</v>
      </c>
      <c r="AU50" s="42"/>
      <c r="AV50" s="3"/>
      <c r="AW50" s="3"/>
      <c r="AX50" s="3"/>
      <c r="AY50" s="3"/>
      <c r="AZ50" s="46"/>
    </row>
    <row r="51" spans="23:52" ht="18.95" customHeight="1" x14ac:dyDescent="0.15">
      <c r="W51" s="3">
        <v>43</v>
      </c>
      <c r="X51" s="7" t="str">
        <f>R11</f>
        <v>数学</v>
      </c>
      <c r="Y51" s="9"/>
      <c r="Z51" s="23" t="str">
        <f t="shared" si="17"/>
        <v>数学</v>
      </c>
      <c r="AA51" t="str">
        <f>IF($Z51=AA$8,COUNTIF($Z$9:$Z51,AA$8)+Q$22,"")</f>
        <v/>
      </c>
      <c r="AB51" t="str">
        <f>IF($Z51=AB$8,COUNTIF($Z$9:$Z51,AB$8)+R$22,"")</f>
        <v/>
      </c>
      <c r="AC51">
        <f>IF($Z51=AC$8,COUNTIF($Z$9:$Z51,AC$8)+S$22,"")</f>
        <v>9</v>
      </c>
      <c r="AD51" t="str">
        <f>IF($Z51=AD$8,COUNTIF($Z$9:$Z51,AD$8)+T$22,"")</f>
        <v/>
      </c>
      <c r="AE51" t="str">
        <f>IF($Z51=AE$8,COUNTIF($Z$9:$Z51,AE$8)+U$22,"")</f>
        <v/>
      </c>
      <c r="AF51" t="str">
        <f t="shared" si="18"/>
        <v/>
      </c>
      <c r="AG51" t="str">
        <f t="shared" si="19"/>
        <v/>
      </c>
      <c r="AH51" t="str">
        <f t="shared" si="20"/>
        <v>単元9</v>
      </c>
      <c r="AI51" t="str">
        <f t="shared" si="21"/>
        <v/>
      </c>
      <c r="AJ51" t="str">
        <f t="shared" si="22"/>
        <v/>
      </c>
      <c r="AK51" t="str">
        <f t="shared" si="23"/>
        <v/>
      </c>
      <c r="AL51" t="str">
        <f t="shared" si="24"/>
        <v/>
      </c>
      <c r="AM51" t="str">
        <f t="shared" si="25"/>
        <v>単元9</v>
      </c>
      <c r="AN51" t="str">
        <f t="shared" si="26"/>
        <v>単元9</v>
      </c>
      <c r="AO51" t="str">
        <f t="shared" si="27"/>
        <v/>
      </c>
      <c r="AT51" s="24">
        <v>43</v>
      </c>
      <c r="AU51" s="42"/>
      <c r="AV51" s="3"/>
      <c r="AW51" s="3"/>
      <c r="AX51" s="3"/>
      <c r="AY51" s="3"/>
      <c r="AZ51" s="46"/>
    </row>
    <row r="52" spans="23:52" ht="18.95" customHeight="1" x14ac:dyDescent="0.15">
      <c r="W52" s="3">
        <v>44</v>
      </c>
      <c r="X52" s="7" t="str">
        <f>R12</f>
        <v>理科</v>
      </c>
      <c r="Y52" s="9"/>
      <c r="Z52" s="23" t="str">
        <f t="shared" si="17"/>
        <v>理科</v>
      </c>
      <c r="AA52" t="str">
        <f>IF($Z52=AA$8,COUNTIF($Z$9:$Z52,AA$8)+Q$22,"")</f>
        <v/>
      </c>
      <c r="AB52" t="str">
        <f>IF($Z52=AB$8,COUNTIF($Z$9:$Z52,AB$8)+R$22,"")</f>
        <v/>
      </c>
      <c r="AC52" t="str">
        <f>IF($Z52=AC$8,COUNTIF($Z$9:$Z52,AC$8)+S$22,"")</f>
        <v/>
      </c>
      <c r="AD52">
        <f>IF($Z52=AD$8,COUNTIF($Z$9:$Z52,AD$8)+T$22,"")</f>
        <v>9</v>
      </c>
      <c r="AE52" t="str">
        <f>IF($Z52=AE$8,COUNTIF($Z$9:$Z52,AE$8)+U$22,"")</f>
        <v/>
      </c>
      <c r="AF52" t="str">
        <f t="shared" si="18"/>
        <v/>
      </c>
      <c r="AG52" t="str">
        <f t="shared" si="19"/>
        <v/>
      </c>
      <c r="AH52" t="str">
        <f t="shared" si="20"/>
        <v/>
      </c>
      <c r="AI52" t="str">
        <f t="shared" si="21"/>
        <v>単元9</v>
      </c>
      <c r="AJ52" t="str">
        <f t="shared" si="22"/>
        <v/>
      </c>
      <c r="AK52" t="str">
        <f t="shared" si="23"/>
        <v/>
      </c>
      <c r="AL52" t="str">
        <f t="shared" si="24"/>
        <v/>
      </c>
      <c r="AM52" t="str">
        <f t="shared" si="25"/>
        <v/>
      </c>
      <c r="AN52" t="str">
        <f t="shared" si="26"/>
        <v>単元9</v>
      </c>
      <c r="AO52" t="str">
        <f t="shared" si="27"/>
        <v>単元9</v>
      </c>
      <c r="AT52" s="24">
        <v>44</v>
      </c>
      <c r="AU52" s="42"/>
      <c r="AV52" s="3"/>
      <c r="AW52" s="3"/>
      <c r="AX52" s="3"/>
      <c r="AY52" s="3"/>
      <c r="AZ52" s="46"/>
    </row>
    <row r="53" spans="23:52" ht="18.95" customHeight="1" x14ac:dyDescent="0.15">
      <c r="W53" s="3">
        <v>45</v>
      </c>
      <c r="X53" s="7" t="str">
        <f>R13</f>
        <v>英語</v>
      </c>
      <c r="Y53" s="9"/>
      <c r="Z53" s="23" t="str">
        <f t="shared" si="17"/>
        <v>英語</v>
      </c>
      <c r="AA53" t="str">
        <f>IF($Z53=AA$8,COUNTIF($Z$9:$Z53,AA$8)+Q$22,"")</f>
        <v/>
      </c>
      <c r="AB53" t="str">
        <f>IF($Z53=AB$8,COUNTIF($Z$9:$Z53,AB$8)+R$22,"")</f>
        <v/>
      </c>
      <c r="AC53" t="str">
        <f>IF($Z53=AC$8,COUNTIF($Z$9:$Z53,AC$8)+S$22,"")</f>
        <v/>
      </c>
      <c r="AD53" t="str">
        <f>IF($Z53=AD$8,COUNTIF($Z$9:$Z53,AD$8)+T$22,"")</f>
        <v/>
      </c>
      <c r="AE53">
        <f>IF($Z53=AE$8,COUNTIF($Z$9:$Z53,AE$8)+U$22,"")</f>
        <v>9</v>
      </c>
      <c r="AF53" t="str">
        <f t="shared" si="18"/>
        <v/>
      </c>
      <c r="AG53" t="str">
        <f t="shared" si="19"/>
        <v/>
      </c>
      <c r="AH53" t="str">
        <f t="shared" si="20"/>
        <v/>
      </c>
      <c r="AI53" t="str">
        <f t="shared" si="21"/>
        <v/>
      </c>
      <c r="AJ53" t="str">
        <f t="shared" si="22"/>
        <v>単元9</v>
      </c>
      <c r="AK53" t="str">
        <f t="shared" si="23"/>
        <v>単元10</v>
      </c>
      <c r="AL53" t="str">
        <f t="shared" si="24"/>
        <v/>
      </c>
      <c r="AM53" t="str">
        <f t="shared" si="25"/>
        <v/>
      </c>
      <c r="AN53" t="str">
        <f t="shared" si="26"/>
        <v/>
      </c>
      <c r="AO53" t="str">
        <f t="shared" si="27"/>
        <v>単元9</v>
      </c>
      <c r="AT53" s="24">
        <v>45</v>
      </c>
      <c r="AU53" s="42"/>
      <c r="AV53" s="3"/>
      <c r="AW53" s="3"/>
      <c r="AX53" s="3"/>
      <c r="AY53" s="3"/>
      <c r="AZ53" s="46"/>
    </row>
    <row r="54" spans="23:52" ht="18.95" customHeight="1" x14ac:dyDescent="0.15">
      <c r="W54" s="3">
        <v>46</v>
      </c>
      <c r="X54" s="7" t="str">
        <f>R9</f>
        <v>国語</v>
      </c>
      <c r="Y54" s="9"/>
      <c r="Z54" s="23" t="str">
        <f t="shared" si="17"/>
        <v>国語</v>
      </c>
      <c r="AA54">
        <f>IF($Z54=AA$8,COUNTIF($Z$9:$Z54,AA$8)+Q$22,"")</f>
        <v>10</v>
      </c>
      <c r="AB54" t="str">
        <f>IF($Z54=AB$8,COUNTIF($Z$9:$Z54,AB$8)+R$22,"")</f>
        <v/>
      </c>
      <c r="AC54" t="str">
        <f>IF($Z54=AC$8,COUNTIF($Z$9:$Z54,AC$8)+S$22,"")</f>
        <v/>
      </c>
      <c r="AD54" t="str">
        <f>IF($Z54=AD$8,COUNTIF($Z$9:$Z54,AD$8)+T$22,"")</f>
        <v/>
      </c>
      <c r="AE54" t="str">
        <f>IF($Z54=AE$8,COUNTIF($Z$9:$Z54,AE$8)+U$22,"")</f>
        <v/>
      </c>
      <c r="AF54" t="str">
        <f t="shared" si="18"/>
        <v>単元10</v>
      </c>
      <c r="AG54" t="str">
        <f t="shared" si="19"/>
        <v/>
      </c>
      <c r="AH54" t="str">
        <f t="shared" si="20"/>
        <v/>
      </c>
      <c r="AI54" t="str">
        <f t="shared" si="21"/>
        <v/>
      </c>
      <c r="AJ54" t="str">
        <f t="shared" si="22"/>
        <v/>
      </c>
      <c r="AK54" t="str">
        <f t="shared" si="23"/>
        <v>単元10</v>
      </c>
      <c r="AL54" t="str">
        <f t="shared" si="24"/>
        <v>単元10</v>
      </c>
      <c r="AM54" t="str">
        <f t="shared" si="25"/>
        <v/>
      </c>
      <c r="AN54" t="str">
        <f t="shared" si="26"/>
        <v/>
      </c>
      <c r="AO54" t="str">
        <f t="shared" si="27"/>
        <v/>
      </c>
      <c r="AT54" s="24">
        <v>46</v>
      </c>
      <c r="AU54" s="42"/>
      <c r="AV54" s="3"/>
      <c r="AW54" s="3"/>
      <c r="AX54" s="3"/>
      <c r="AY54" s="3"/>
      <c r="AZ54" s="46"/>
    </row>
    <row r="55" spans="23:52" ht="18.95" customHeight="1" x14ac:dyDescent="0.15">
      <c r="W55" s="3">
        <v>47</v>
      </c>
      <c r="X55" s="7" t="str">
        <f>R10</f>
        <v>社会</v>
      </c>
      <c r="Y55" s="9"/>
      <c r="Z55" s="23" t="str">
        <f t="shared" si="17"/>
        <v>社会</v>
      </c>
      <c r="AA55" t="str">
        <f>IF($Z55=AA$8,COUNTIF($Z$9:$Z55,AA$8)+Q$22,"")</f>
        <v/>
      </c>
      <c r="AB55">
        <f>IF($Z55=AB$8,COUNTIF($Z$9:$Z55,AB$8)+R$22,"")</f>
        <v>10</v>
      </c>
      <c r="AC55" t="str">
        <f>IF($Z55=AC$8,COUNTIF($Z$9:$Z55,AC$8)+S$22,"")</f>
        <v/>
      </c>
      <c r="AD55" t="str">
        <f>IF($Z55=AD$8,COUNTIF($Z$9:$Z55,AD$8)+T$22,"")</f>
        <v/>
      </c>
      <c r="AE55" t="str">
        <f>IF($Z55=AE$8,COUNTIF($Z$9:$Z55,AE$8)+U$22,"")</f>
        <v/>
      </c>
      <c r="AF55" t="str">
        <f t="shared" si="18"/>
        <v/>
      </c>
      <c r="AG55" t="str">
        <f t="shared" si="19"/>
        <v>単元10</v>
      </c>
      <c r="AH55" t="str">
        <f t="shared" si="20"/>
        <v/>
      </c>
      <c r="AI55" t="str">
        <f t="shared" si="21"/>
        <v/>
      </c>
      <c r="AJ55" t="str">
        <f t="shared" si="22"/>
        <v/>
      </c>
      <c r="AK55" t="str">
        <f t="shared" si="23"/>
        <v/>
      </c>
      <c r="AL55" t="str">
        <f t="shared" si="24"/>
        <v>単元10</v>
      </c>
      <c r="AM55" t="str">
        <f t="shared" si="25"/>
        <v>単元10</v>
      </c>
      <c r="AN55" t="str">
        <f t="shared" si="26"/>
        <v/>
      </c>
      <c r="AO55" t="str">
        <f t="shared" si="27"/>
        <v/>
      </c>
      <c r="AT55" s="24">
        <v>47</v>
      </c>
      <c r="AU55" s="42"/>
      <c r="AV55" s="3"/>
      <c r="AW55" s="3"/>
      <c r="AX55" s="3"/>
      <c r="AY55" s="3"/>
      <c r="AZ55" s="46"/>
    </row>
    <row r="56" spans="23:52" ht="18.95" customHeight="1" x14ac:dyDescent="0.15">
      <c r="W56" s="3">
        <v>48</v>
      </c>
      <c r="X56" s="7" t="str">
        <f>R11</f>
        <v>数学</v>
      </c>
      <c r="Y56" s="9"/>
      <c r="Z56" s="23" t="str">
        <f t="shared" si="17"/>
        <v>数学</v>
      </c>
      <c r="AA56" t="str">
        <f>IF($Z56=AA$8,COUNTIF($Z$9:$Z56,AA$8)+Q$22,"")</f>
        <v/>
      </c>
      <c r="AB56" t="str">
        <f>IF($Z56=AB$8,COUNTIF($Z$9:$Z56,AB$8)+R$22,"")</f>
        <v/>
      </c>
      <c r="AC56">
        <f>IF($Z56=AC$8,COUNTIF($Z$9:$Z56,AC$8)+S$22,"")</f>
        <v>10</v>
      </c>
      <c r="AD56" t="str">
        <f>IF($Z56=AD$8,COUNTIF($Z$9:$Z56,AD$8)+T$22,"")</f>
        <v/>
      </c>
      <c r="AE56" t="str">
        <f>IF($Z56=AE$8,COUNTIF($Z$9:$Z56,AE$8)+U$22,"")</f>
        <v/>
      </c>
      <c r="AF56" t="str">
        <f t="shared" si="18"/>
        <v/>
      </c>
      <c r="AG56" t="str">
        <f t="shared" si="19"/>
        <v/>
      </c>
      <c r="AH56" t="str">
        <f t="shared" si="20"/>
        <v>単元10</v>
      </c>
      <c r="AI56" t="str">
        <f t="shared" si="21"/>
        <v/>
      </c>
      <c r="AJ56" t="str">
        <f t="shared" si="22"/>
        <v/>
      </c>
      <c r="AK56" t="str">
        <f t="shared" si="23"/>
        <v/>
      </c>
      <c r="AL56" t="str">
        <f t="shared" si="24"/>
        <v/>
      </c>
      <c r="AM56" t="str">
        <f t="shared" si="25"/>
        <v>単元10</v>
      </c>
      <c r="AN56" t="str">
        <f t="shared" si="26"/>
        <v>単元10</v>
      </c>
      <c r="AO56" t="str">
        <f t="shared" si="27"/>
        <v/>
      </c>
      <c r="AT56" s="24">
        <v>48</v>
      </c>
      <c r="AU56" s="42"/>
      <c r="AV56" s="3"/>
      <c r="AW56" s="3"/>
      <c r="AX56" s="3"/>
      <c r="AY56" s="3"/>
      <c r="AZ56" s="46"/>
    </row>
    <row r="57" spans="23:52" ht="18.95" customHeight="1" x14ac:dyDescent="0.15">
      <c r="W57" s="3">
        <v>49</v>
      </c>
      <c r="X57" s="7" t="str">
        <f>R12</f>
        <v>理科</v>
      </c>
      <c r="Y57" s="9"/>
      <c r="Z57" s="23" t="str">
        <f t="shared" si="17"/>
        <v>理科</v>
      </c>
      <c r="AA57" t="str">
        <f>IF($Z57=AA$8,COUNTIF($Z$9:$Z57,AA$8)+Q$22,"")</f>
        <v/>
      </c>
      <c r="AB57" t="str">
        <f>IF($Z57=AB$8,COUNTIF($Z$9:$Z57,AB$8)+R$22,"")</f>
        <v/>
      </c>
      <c r="AC57" t="str">
        <f>IF($Z57=AC$8,COUNTIF($Z$9:$Z57,AC$8)+S$22,"")</f>
        <v/>
      </c>
      <c r="AD57">
        <f>IF($Z57=AD$8,COUNTIF($Z$9:$Z57,AD$8)+T$22,"")</f>
        <v>10</v>
      </c>
      <c r="AE57" t="str">
        <f>IF($Z57=AE$8,COUNTIF($Z$9:$Z57,AE$8)+U$22,"")</f>
        <v/>
      </c>
      <c r="AF57" t="str">
        <f t="shared" si="18"/>
        <v/>
      </c>
      <c r="AG57" t="str">
        <f t="shared" si="19"/>
        <v/>
      </c>
      <c r="AH57" t="str">
        <f t="shared" si="20"/>
        <v/>
      </c>
      <c r="AI57" t="str">
        <f t="shared" si="21"/>
        <v>単元10</v>
      </c>
      <c r="AJ57" t="str">
        <f t="shared" si="22"/>
        <v/>
      </c>
      <c r="AK57" t="str">
        <f t="shared" si="23"/>
        <v/>
      </c>
      <c r="AL57" t="str">
        <f t="shared" si="24"/>
        <v/>
      </c>
      <c r="AM57" t="str">
        <f t="shared" si="25"/>
        <v/>
      </c>
      <c r="AN57" t="str">
        <f t="shared" si="26"/>
        <v>単元10</v>
      </c>
      <c r="AO57" t="str">
        <f t="shared" si="27"/>
        <v>単元10</v>
      </c>
      <c r="AT57" s="24">
        <v>49</v>
      </c>
      <c r="AU57" s="42"/>
      <c r="AV57" s="3"/>
      <c r="AW57" s="3"/>
      <c r="AX57" s="3"/>
      <c r="AY57" s="3"/>
      <c r="AZ57" s="46"/>
    </row>
    <row r="58" spans="23:52" ht="18.95" customHeight="1" x14ac:dyDescent="0.15">
      <c r="W58" s="3">
        <v>50</v>
      </c>
      <c r="X58" s="7" t="str">
        <f>R13</f>
        <v>英語</v>
      </c>
      <c r="Y58" s="9"/>
      <c r="Z58" s="23" t="str">
        <f t="shared" si="17"/>
        <v>英語</v>
      </c>
      <c r="AA58" t="str">
        <f>IF($Z58=AA$8,COUNTIF($Z$9:$Z58,AA$8)+Q$22,"")</f>
        <v/>
      </c>
      <c r="AB58" t="str">
        <f>IF($Z58=AB$8,COUNTIF($Z$9:$Z58,AB$8)+R$22,"")</f>
        <v/>
      </c>
      <c r="AC58" t="str">
        <f>IF($Z58=AC$8,COUNTIF($Z$9:$Z58,AC$8)+S$22,"")</f>
        <v/>
      </c>
      <c r="AD58" t="str">
        <f>IF($Z58=AD$8,COUNTIF($Z$9:$Z58,AD$8)+T$22,"")</f>
        <v/>
      </c>
      <c r="AE58">
        <f>IF($Z58=AE$8,COUNTIF($Z$9:$Z58,AE$8)+U$22,"")</f>
        <v>10</v>
      </c>
      <c r="AF58" t="str">
        <f t="shared" si="18"/>
        <v/>
      </c>
      <c r="AG58" t="str">
        <f t="shared" si="19"/>
        <v/>
      </c>
      <c r="AH58" t="str">
        <f t="shared" si="20"/>
        <v/>
      </c>
      <c r="AI58" t="str">
        <f t="shared" si="21"/>
        <v/>
      </c>
      <c r="AJ58" t="str">
        <f t="shared" si="22"/>
        <v>単元10</v>
      </c>
      <c r="AK58" t="str">
        <f t="shared" si="23"/>
        <v>単元11</v>
      </c>
      <c r="AL58" t="str">
        <f t="shared" si="24"/>
        <v/>
      </c>
      <c r="AM58" t="str">
        <f t="shared" si="25"/>
        <v/>
      </c>
      <c r="AN58" t="str">
        <f t="shared" si="26"/>
        <v/>
      </c>
      <c r="AO58" t="str">
        <f t="shared" si="27"/>
        <v>単元10</v>
      </c>
      <c r="AT58" s="24">
        <v>50</v>
      </c>
      <c r="AU58" s="42"/>
      <c r="AV58" s="3"/>
      <c r="AW58" s="3"/>
      <c r="AX58" s="3"/>
      <c r="AY58" s="3"/>
      <c r="AZ58" s="46"/>
    </row>
    <row r="59" spans="23:52" ht="18.95" customHeight="1" x14ac:dyDescent="0.15">
      <c r="W59" s="3">
        <v>51</v>
      </c>
      <c r="X59" s="7" t="str">
        <f>R9</f>
        <v>国語</v>
      </c>
      <c r="Y59" s="9"/>
      <c r="Z59" s="23" t="str">
        <f t="shared" ref="Z59:Z68" si="28">IF(Y59="",IF(X59=0,"",X59),Y59)</f>
        <v>国語</v>
      </c>
      <c r="AA59">
        <f>IF($Z59=AA$8,COUNTIF($Z$9:$Z59,AA$8)+Q$22,"")</f>
        <v>11</v>
      </c>
      <c r="AB59" t="str">
        <f>IF($Z59=AB$8,COUNTIF($Z$9:$Z59,AB$8)+R$22,"")</f>
        <v/>
      </c>
      <c r="AC59" t="str">
        <f>IF($Z59=AC$8,COUNTIF($Z$9:$Z59,AC$8)+S$22,"")</f>
        <v/>
      </c>
      <c r="AD59" t="str">
        <f>IF($Z59=AD$8,COUNTIF($Z$9:$Z59,AD$8)+T$22,"")</f>
        <v/>
      </c>
      <c r="AE59" t="str">
        <f>IF($Z59=AE$8,COUNTIF($Z$9:$Z59,AE$8)+U$22,"")</f>
        <v/>
      </c>
      <c r="AF59" t="str">
        <f t="shared" ref="AF59:AF68" si="29">IF(AA59="","",VLOOKUP(AA59,$AT$9:$AZ$58,3))</f>
        <v>単元11</v>
      </c>
      <c r="AG59" t="str">
        <f t="shared" ref="AG59:AG68" si="30">IF(AB59="","",VLOOKUP(AB59,$AT$9:$AZ$58,4))</f>
        <v/>
      </c>
      <c r="AH59" t="str">
        <f t="shared" ref="AH59:AH68" si="31">IF(AC59="","",VLOOKUP(AC59,$AT$9:$AZ$58,5))</f>
        <v/>
      </c>
      <c r="AI59" t="str">
        <f t="shared" ref="AI59:AI68" si="32">IF(AD59="","",VLOOKUP(AD59,$AT$9:$AZ$58,6))</f>
        <v/>
      </c>
      <c r="AJ59" t="str">
        <f t="shared" ref="AJ59:AJ68" si="33">IF(AE59="","",VLOOKUP(AE59,$AT$9:$AZ$58,7))</f>
        <v/>
      </c>
      <c r="AK59" t="str">
        <f t="shared" ref="AK59:AK68" si="34">IF(AF59=AF60,"",IF($Z59=$Z60,AF59&amp;","&amp;AF60,AF59&amp;AF60))</f>
        <v>単元11</v>
      </c>
      <c r="AL59" t="str">
        <f t="shared" ref="AL59:AL68" si="35">IF(AG59=AG60,"",IF($Z59=$Z60,AG59&amp;","&amp;AG60,AG59&amp;AG60))</f>
        <v>単元11</v>
      </c>
      <c r="AM59" t="str">
        <f t="shared" ref="AM59:AM68" si="36">IF(AH59=AH60,"",IF($Z59=$Z60,AH59&amp;","&amp;AH60,AH59&amp;AH60))</f>
        <v/>
      </c>
      <c r="AN59" t="str">
        <f t="shared" ref="AN59:AN68" si="37">IF(AI59=AI60,"",IF($Z59=$Z60,AI59&amp;","&amp;AI60,AI59&amp;AI60))</f>
        <v/>
      </c>
      <c r="AO59" t="str">
        <f t="shared" ref="AO59:AO68" si="38">IF(AJ59=AJ60,"",IF($Z59=$Z60,AJ59&amp;","&amp;AJ60,AJ59&amp;AJ60))</f>
        <v/>
      </c>
      <c r="AT59" s="24">
        <v>51</v>
      </c>
      <c r="AU59" s="42"/>
      <c r="AV59" s="3"/>
      <c r="AW59" s="3"/>
      <c r="AX59" s="3"/>
      <c r="AY59" s="3"/>
      <c r="AZ59" s="46"/>
    </row>
    <row r="60" spans="23:52" ht="18.95" customHeight="1" x14ac:dyDescent="0.15">
      <c r="W60" s="3">
        <v>52</v>
      </c>
      <c r="X60" s="7" t="str">
        <f>R10</f>
        <v>社会</v>
      </c>
      <c r="Y60" s="9"/>
      <c r="Z60" s="23" t="str">
        <f t="shared" si="28"/>
        <v>社会</v>
      </c>
      <c r="AA60" t="str">
        <f>IF($Z60=AA$8,COUNTIF($Z$9:$Z60,AA$8)+Q$22,"")</f>
        <v/>
      </c>
      <c r="AB60">
        <f>IF($Z60=AB$8,COUNTIF($Z$9:$Z60,AB$8)+R$22,"")</f>
        <v>11</v>
      </c>
      <c r="AC60" t="str">
        <f>IF($Z60=AC$8,COUNTIF($Z$9:$Z60,AC$8)+S$22,"")</f>
        <v/>
      </c>
      <c r="AD60" t="str">
        <f>IF($Z60=AD$8,COUNTIF($Z$9:$Z60,AD$8)+T$22,"")</f>
        <v/>
      </c>
      <c r="AE60" t="str">
        <f>IF($Z60=AE$8,COUNTIF($Z$9:$Z60,AE$8)+U$22,"")</f>
        <v/>
      </c>
      <c r="AF60" t="str">
        <f t="shared" si="29"/>
        <v/>
      </c>
      <c r="AG60" t="str">
        <f t="shared" si="30"/>
        <v>単元11</v>
      </c>
      <c r="AH60" t="str">
        <f t="shared" si="31"/>
        <v/>
      </c>
      <c r="AI60" t="str">
        <f t="shared" si="32"/>
        <v/>
      </c>
      <c r="AJ60" t="str">
        <f t="shared" si="33"/>
        <v/>
      </c>
      <c r="AK60" t="str">
        <f t="shared" si="34"/>
        <v/>
      </c>
      <c r="AL60" t="str">
        <f t="shared" si="35"/>
        <v>単元11</v>
      </c>
      <c r="AM60" t="str">
        <f t="shared" si="36"/>
        <v>単元11</v>
      </c>
      <c r="AN60" t="str">
        <f t="shared" si="37"/>
        <v/>
      </c>
      <c r="AO60" t="str">
        <f t="shared" si="38"/>
        <v/>
      </c>
      <c r="AT60" s="24">
        <v>52</v>
      </c>
      <c r="AU60" s="42"/>
      <c r="AV60" s="3"/>
      <c r="AW60" s="3"/>
      <c r="AX60" s="3"/>
      <c r="AY60" s="3"/>
      <c r="AZ60" s="46"/>
    </row>
    <row r="61" spans="23:52" ht="18.95" customHeight="1" x14ac:dyDescent="0.15">
      <c r="W61" s="3">
        <v>53</v>
      </c>
      <c r="X61" s="7" t="str">
        <f>R11</f>
        <v>数学</v>
      </c>
      <c r="Y61" s="9"/>
      <c r="Z61" s="23" t="str">
        <f t="shared" si="28"/>
        <v>数学</v>
      </c>
      <c r="AA61" t="str">
        <f>IF($Z61=AA$8,COUNTIF($Z$9:$Z61,AA$8)+Q$22,"")</f>
        <v/>
      </c>
      <c r="AB61" t="str">
        <f>IF($Z61=AB$8,COUNTIF($Z$9:$Z61,AB$8)+R$22,"")</f>
        <v/>
      </c>
      <c r="AC61">
        <f>IF($Z61=AC$8,COUNTIF($Z$9:$Z61,AC$8)+S$22,"")</f>
        <v>11</v>
      </c>
      <c r="AD61" t="str">
        <f>IF($Z61=AD$8,COUNTIF($Z$9:$Z61,AD$8)+T$22,"")</f>
        <v/>
      </c>
      <c r="AE61" t="str">
        <f>IF($Z61=AE$8,COUNTIF($Z$9:$Z61,AE$8)+U$22,"")</f>
        <v/>
      </c>
      <c r="AF61" t="str">
        <f t="shared" si="29"/>
        <v/>
      </c>
      <c r="AG61" t="str">
        <f t="shared" si="30"/>
        <v/>
      </c>
      <c r="AH61" t="str">
        <f t="shared" si="31"/>
        <v>単元11</v>
      </c>
      <c r="AI61" t="str">
        <f t="shared" si="32"/>
        <v/>
      </c>
      <c r="AJ61" t="str">
        <f t="shared" si="33"/>
        <v/>
      </c>
      <c r="AK61" t="str">
        <f t="shared" si="34"/>
        <v/>
      </c>
      <c r="AL61" t="str">
        <f t="shared" si="35"/>
        <v/>
      </c>
      <c r="AM61" t="str">
        <f t="shared" si="36"/>
        <v>単元11</v>
      </c>
      <c r="AN61" t="str">
        <f t="shared" si="37"/>
        <v>単元11</v>
      </c>
      <c r="AO61" t="str">
        <f t="shared" si="38"/>
        <v/>
      </c>
      <c r="AT61" s="24">
        <v>53</v>
      </c>
      <c r="AU61" s="42"/>
      <c r="AV61" s="3"/>
      <c r="AW61" s="3"/>
      <c r="AX61" s="3"/>
      <c r="AY61" s="3"/>
      <c r="AZ61" s="46"/>
    </row>
    <row r="62" spans="23:52" ht="18.95" customHeight="1" x14ac:dyDescent="0.15">
      <c r="W62" s="3">
        <v>54</v>
      </c>
      <c r="X62" s="7" t="str">
        <f>R12</f>
        <v>理科</v>
      </c>
      <c r="Y62" s="9"/>
      <c r="Z62" s="23" t="str">
        <f t="shared" si="28"/>
        <v>理科</v>
      </c>
      <c r="AA62" t="str">
        <f>IF($Z62=AA$8,COUNTIF($Z$9:$Z62,AA$8)+Q$22,"")</f>
        <v/>
      </c>
      <c r="AB62" t="str">
        <f>IF($Z62=AB$8,COUNTIF($Z$9:$Z62,AB$8)+R$22,"")</f>
        <v/>
      </c>
      <c r="AC62" t="str">
        <f>IF($Z62=AC$8,COUNTIF($Z$9:$Z62,AC$8)+S$22,"")</f>
        <v/>
      </c>
      <c r="AD62">
        <f>IF($Z62=AD$8,COUNTIF($Z$9:$Z62,AD$8)+T$22,"")</f>
        <v>11</v>
      </c>
      <c r="AE62" t="str">
        <f>IF($Z62=AE$8,COUNTIF($Z$9:$Z62,AE$8)+U$22,"")</f>
        <v/>
      </c>
      <c r="AF62" t="str">
        <f t="shared" si="29"/>
        <v/>
      </c>
      <c r="AG62" t="str">
        <f t="shared" si="30"/>
        <v/>
      </c>
      <c r="AH62" t="str">
        <f t="shared" si="31"/>
        <v/>
      </c>
      <c r="AI62" t="str">
        <f t="shared" si="32"/>
        <v>単元11</v>
      </c>
      <c r="AJ62" t="str">
        <f t="shared" si="33"/>
        <v/>
      </c>
      <c r="AK62" t="str">
        <f t="shared" si="34"/>
        <v/>
      </c>
      <c r="AL62" t="str">
        <f t="shared" si="35"/>
        <v/>
      </c>
      <c r="AM62" t="str">
        <f t="shared" si="36"/>
        <v/>
      </c>
      <c r="AN62" t="str">
        <f t="shared" si="37"/>
        <v>単元11</v>
      </c>
      <c r="AO62" t="str">
        <f t="shared" si="38"/>
        <v>単元11</v>
      </c>
      <c r="AT62" s="24">
        <v>54</v>
      </c>
      <c r="AU62" s="42"/>
      <c r="AV62" s="3"/>
      <c r="AW62" s="3"/>
      <c r="AX62" s="3"/>
      <c r="AY62" s="3"/>
      <c r="AZ62" s="46"/>
    </row>
    <row r="63" spans="23:52" ht="18.95" customHeight="1" x14ac:dyDescent="0.15">
      <c r="W63" s="3">
        <v>55</v>
      </c>
      <c r="X63" s="7" t="str">
        <f>R13</f>
        <v>英語</v>
      </c>
      <c r="Y63" s="9"/>
      <c r="Z63" s="23" t="str">
        <f t="shared" si="28"/>
        <v>英語</v>
      </c>
      <c r="AA63" t="str">
        <f>IF($Z63=AA$8,COUNTIF($Z$9:$Z63,AA$8)+Q$22,"")</f>
        <v/>
      </c>
      <c r="AB63" t="str">
        <f>IF($Z63=AB$8,COUNTIF($Z$9:$Z63,AB$8)+R$22,"")</f>
        <v/>
      </c>
      <c r="AC63" t="str">
        <f>IF($Z63=AC$8,COUNTIF($Z$9:$Z63,AC$8)+S$22,"")</f>
        <v/>
      </c>
      <c r="AD63" t="str">
        <f>IF($Z63=AD$8,COUNTIF($Z$9:$Z63,AD$8)+T$22,"")</f>
        <v/>
      </c>
      <c r="AE63">
        <f>IF($Z63=AE$8,COUNTIF($Z$9:$Z63,AE$8)+U$22,"")</f>
        <v>11</v>
      </c>
      <c r="AF63" t="str">
        <f t="shared" si="29"/>
        <v/>
      </c>
      <c r="AG63" t="str">
        <f t="shared" si="30"/>
        <v/>
      </c>
      <c r="AH63" t="str">
        <f t="shared" si="31"/>
        <v/>
      </c>
      <c r="AI63" t="str">
        <f t="shared" si="32"/>
        <v/>
      </c>
      <c r="AJ63" t="str">
        <f t="shared" si="33"/>
        <v>単元11</v>
      </c>
      <c r="AK63" t="str">
        <f t="shared" si="34"/>
        <v>単元12</v>
      </c>
      <c r="AL63" t="str">
        <f t="shared" si="35"/>
        <v/>
      </c>
      <c r="AM63" t="str">
        <f t="shared" si="36"/>
        <v/>
      </c>
      <c r="AN63" t="str">
        <f t="shared" si="37"/>
        <v/>
      </c>
      <c r="AO63" t="str">
        <f t="shared" si="38"/>
        <v>単元11</v>
      </c>
      <c r="AT63" s="24">
        <v>55</v>
      </c>
      <c r="AU63" s="42"/>
      <c r="AV63" s="3"/>
      <c r="AW63" s="3"/>
      <c r="AX63" s="3"/>
      <c r="AY63" s="3"/>
      <c r="AZ63" s="46"/>
    </row>
    <row r="64" spans="23:52" ht="18.95" customHeight="1" x14ac:dyDescent="0.15">
      <c r="W64" s="3">
        <v>56</v>
      </c>
      <c r="X64" s="7" t="str">
        <f>R9</f>
        <v>国語</v>
      </c>
      <c r="Y64" s="9"/>
      <c r="Z64" s="23" t="str">
        <f t="shared" si="28"/>
        <v>国語</v>
      </c>
      <c r="AA64">
        <f>IF($Z64=AA$8,COUNTIF($Z$9:$Z64,AA$8)+Q$22,"")</f>
        <v>12</v>
      </c>
      <c r="AB64" t="str">
        <f>IF($Z64=AB$8,COUNTIF($Z$9:$Z64,AB$8)+R$22,"")</f>
        <v/>
      </c>
      <c r="AC64" t="str">
        <f>IF($Z64=AC$8,COUNTIF($Z$9:$Z64,AC$8)+S$22,"")</f>
        <v/>
      </c>
      <c r="AD64" t="str">
        <f>IF($Z64=AD$8,COUNTIF($Z$9:$Z64,AD$8)+T$22,"")</f>
        <v/>
      </c>
      <c r="AE64" t="str">
        <f>IF($Z64=AE$8,COUNTIF($Z$9:$Z64,AE$8)+U$22,"")</f>
        <v/>
      </c>
      <c r="AF64" t="str">
        <f t="shared" si="29"/>
        <v>単元12</v>
      </c>
      <c r="AG64" t="str">
        <f t="shared" si="30"/>
        <v/>
      </c>
      <c r="AH64" t="str">
        <f t="shared" si="31"/>
        <v/>
      </c>
      <c r="AI64" t="str">
        <f t="shared" si="32"/>
        <v/>
      </c>
      <c r="AJ64" t="str">
        <f t="shared" si="33"/>
        <v/>
      </c>
      <c r="AK64" t="str">
        <f t="shared" si="34"/>
        <v>単元12</v>
      </c>
      <c r="AL64" t="str">
        <f t="shared" si="35"/>
        <v>単元12</v>
      </c>
      <c r="AM64" t="str">
        <f t="shared" si="36"/>
        <v/>
      </c>
      <c r="AN64" t="str">
        <f t="shared" si="37"/>
        <v/>
      </c>
      <c r="AO64" t="str">
        <f t="shared" si="38"/>
        <v/>
      </c>
      <c r="AT64" s="24">
        <v>56</v>
      </c>
      <c r="AU64" s="42"/>
      <c r="AV64" s="3"/>
      <c r="AW64" s="3"/>
      <c r="AX64" s="3"/>
      <c r="AY64" s="3"/>
      <c r="AZ64" s="46"/>
    </row>
    <row r="65" spans="23:52" ht="18.95" customHeight="1" x14ac:dyDescent="0.15">
      <c r="W65" s="3">
        <v>57</v>
      </c>
      <c r="X65" s="7" t="str">
        <f>R10</f>
        <v>社会</v>
      </c>
      <c r="Y65" s="9"/>
      <c r="Z65" s="23" t="str">
        <f t="shared" si="28"/>
        <v>社会</v>
      </c>
      <c r="AA65" t="str">
        <f>IF($Z65=AA$8,COUNTIF($Z$9:$Z65,AA$8)+Q$22,"")</f>
        <v/>
      </c>
      <c r="AB65">
        <f>IF($Z65=AB$8,COUNTIF($Z$9:$Z65,AB$8)+R$22,"")</f>
        <v>12</v>
      </c>
      <c r="AC65" t="str">
        <f>IF($Z65=AC$8,COUNTIF($Z$9:$Z65,AC$8)+S$22,"")</f>
        <v/>
      </c>
      <c r="AD65" t="str">
        <f>IF($Z65=AD$8,COUNTIF($Z$9:$Z65,AD$8)+T$22,"")</f>
        <v/>
      </c>
      <c r="AE65" t="str">
        <f>IF($Z65=AE$8,COUNTIF($Z$9:$Z65,AE$8)+U$22,"")</f>
        <v/>
      </c>
      <c r="AF65" t="str">
        <f t="shared" si="29"/>
        <v/>
      </c>
      <c r="AG65" t="str">
        <f t="shared" si="30"/>
        <v>単元12</v>
      </c>
      <c r="AH65" t="str">
        <f t="shared" si="31"/>
        <v/>
      </c>
      <c r="AI65" t="str">
        <f t="shared" si="32"/>
        <v/>
      </c>
      <c r="AJ65" t="str">
        <f t="shared" si="33"/>
        <v/>
      </c>
      <c r="AK65" t="str">
        <f t="shared" si="34"/>
        <v/>
      </c>
      <c r="AL65" t="str">
        <f t="shared" si="35"/>
        <v>単元12</v>
      </c>
      <c r="AM65" t="str">
        <f t="shared" si="36"/>
        <v>単元12</v>
      </c>
      <c r="AN65" t="str">
        <f t="shared" si="37"/>
        <v/>
      </c>
      <c r="AO65" t="str">
        <f t="shared" si="38"/>
        <v/>
      </c>
      <c r="AT65" s="24">
        <v>57</v>
      </c>
      <c r="AU65" s="42"/>
      <c r="AV65" s="3"/>
      <c r="AW65" s="3"/>
      <c r="AX65" s="3"/>
      <c r="AY65" s="3"/>
      <c r="AZ65" s="46"/>
    </row>
    <row r="66" spans="23:52" ht="18.95" customHeight="1" x14ac:dyDescent="0.15">
      <c r="W66" s="3">
        <v>58</v>
      </c>
      <c r="X66" s="7" t="str">
        <f>R11</f>
        <v>数学</v>
      </c>
      <c r="Y66" s="9"/>
      <c r="Z66" s="23" t="str">
        <f t="shared" si="28"/>
        <v>数学</v>
      </c>
      <c r="AA66" t="str">
        <f>IF($Z66=AA$8,COUNTIF($Z$9:$Z66,AA$8)+Q$22,"")</f>
        <v/>
      </c>
      <c r="AB66" t="str">
        <f>IF($Z66=AB$8,COUNTIF($Z$9:$Z66,AB$8)+R$22,"")</f>
        <v/>
      </c>
      <c r="AC66">
        <f>IF($Z66=AC$8,COUNTIF($Z$9:$Z66,AC$8)+S$22,"")</f>
        <v>12</v>
      </c>
      <c r="AD66" t="str">
        <f>IF($Z66=AD$8,COUNTIF($Z$9:$Z66,AD$8)+T$22,"")</f>
        <v/>
      </c>
      <c r="AE66" t="str">
        <f>IF($Z66=AE$8,COUNTIF($Z$9:$Z66,AE$8)+U$22,"")</f>
        <v/>
      </c>
      <c r="AF66" t="str">
        <f t="shared" si="29"/>
        <v/>
      </c>
      <c r="AG66" t="str">
        <f t="shared" si="30"/>
        <v/>
      </c>
      <c r="AH66" t="str">
        <f t="shared" si="31"/>
        <v>単元12</v>
      </c>
      <c r="AI66" t="str">
        <f t="shared" si="32"/>
        <v/>
      </c>
      <c r="AJ66" t="str">
        <f t="shared" si="33"/>
        <v/>
      </c>
      <c r="AK66" t="str">
        <f t="shared" si="34"/>
        <v/>
      </c>
      <c r="AL66" t="str">
        <f t="shared" si="35"/>
        <v/>
      </c>
      <c r="AM66" t="str">
        <f t="shared" si="36"/>
        <v>単元12</v>
      </c>
      <c r="AN66" t="str">
        <f t="shared" si="37"/>
        <v>単元12</v>
      </c>
      <c r="AO66" t="str">
        <f t="shared" si="38"/>
        <v/>
      </c>
      <c r="AT66" s="24">
        <v>58</v>
      </c>
      <c r="AU66" s="42"/>
      <c r="AV66" s="3"/>
      <c r="AW66" s="3"/>
      <c r="AX66" s="3"/>
      <c r="AY66" s="3"/>
      <c r="AZ66" s="46"/>
    </row>
    <row r="67" spans="23:52" ht="18.95" customHeight="1" x14ac:dyDescent="0.15">
      <c r="W67" s="3">
        <v>59</v>
      </c>
      <c r="X67" s="7" t="str">
        <f>R12</f>
        <v>理科</v>
      </c>
      <c r="Y67" s="9"/>
      <c r="Z67" s="23" t="str">
        <f t="shared" si="28"/>
        <v>理科</v>
      </c>
      <c r="AA67" t="str">
        <f>IF($Z67=AA$8,COUNTIF($Z$9:$Z67,AA$8)+Q$22,"")</f>
        <v/>
      </c>
      <c r="AB67" t="str">
        <f>IF($Z67=AB$8,COUNTIF($Z$9:$Z67,AB$8)+R$22,"")</f>
        <v/>
      </c>
      <c r="AC67" t="str">
        <f>IF($Z67=AC$8,COUNTIF($Z$9:$Z67,AC$8)+S$22,"")</f>
        <v/>
      </c>
      <c r="AD67">
        <f>IF($Z67=AD$8,COUNTIF($Z$9:$Z67,AD$8)+T$22,"")</f>
        <v>12</v>
      </c>
      <c r="AE67" t="str">
        <f>IF($Z67=AE$8,COUNTIF($Z$9:$Z67,AE$8)+U$22,"")</f>
        <v/>
      </c>
      <c r="AF67" t="str">
        <f t="shared" si="29"/>
        <v/>
      </c>
      <c r="AG67" t="str">
        <f t="shared" si="30"/>
        <v/>
      </c>
      <c r="AH67" t="str">
        <f t="shared" si="31"/>
        <v/>
      </c>
      <c r="AI67" t="str">
        <f t="shared" si="32"/>
        <v>単元12</v>
      </c>
      <c r="AJ67" t="str">
        <f t="shared" si="33"/>
        <v/>
      </c>
      <c r="AK67" t="str">
        <f t="shared" si="34"/>
        <v/>
      </c>
      <c r="AL67" t="str">
        <f t="shared" si="35"/>
        <v/>
      </c>
      <c r="AM67" t="str">
        <f t="shared" si="36"/>
        <v/>
      </c>
      <c r="AN67" t="str">
        <f t="shared" si="37"/>
        <v>単元12</v>
      </c>
      <c r="AO67" t="str">
        <f t="shared" si="38"/>
        <v>単元12</v>
      </c>
      <c r="AT67" s="24">
        <v>59</v>
      </c>
      <c r="AU67" s="42"/>
      <c r="AV67" s="3"/>
      <c r="AW67" s="3"/>
      <c r="AX67" s="3"/>
      <c r="AY67" s="3"/>
      <c r="AZ67" s="46"/>
    </row>
    <row r="68" spans="23:52" ht="18.95" customHeight="1" thickBot="1" x14ac:dyDescent="0.2">
      <c r="W68" s="3">
        <v>60</v>
      </c>
      <c r="X68" s="7" t="str">
        <f>R13</f>
        <v>英語</v>
      </c>
      <c r="Y68" s="10"/>
      <c r="Z68" s="23" t="str">
        <f t="shared" si="28"/>
        <v>英語</v>
      </c>
      <c r="AA68" t="str">
        <f>IF($Z68=AA$8,COUNTIF($Z$9:$Z68,AA$8)+Q$22,"")</f>
        <v/>
      </c>
      <c r="AB68" t="str">
        <f>IF($Z68=AB$8,COUNTIF($Z$9:$Z68,AB$8)+R$22,"")</f>
        <v/>
      </c>
      <c r="AC68" t="str">
        <f>IF($Z68=AC$8,COUNTIF($Z$9:$Z68,AC$8)+S$22,"")</f>
        <v/>
      </c>
      <c r="AD68" t="str">
        <f>IF($Z68=AD$8,COUNTIF($Z$9:$Z68,AD$8)+T$22,"")</f>
        <v/>
      </c>
      <c r="AE68">
        <f>IF($Z68=AE$8,COUNTIF($Z$9:$Z68,AE$8)+U$22,"")</f>
        <v>12</v>
      </c>
      <c r="AF68" t="str">
        <f t="shared" si="29"/>
        <v/>
      </c>
      <c r="AG68" t="str">
        <f t="shared" si="30"/>
        <v/>
      </c>
      <c r="AH68" t="str">
        <f t="shared" si="31"/>
        <v/>
      </c>
      <c r="AI68" t="str">
        <f t="shared" si="32"/>
        <v/>
      </c>
      <c r="AJ68" t="str">
        <f t="shared" si="33"/>
        <v>単元12</v>
      </c>
      <c r="AK68" t="str">
        <f t="shared" si="34"/>
        <v/>
      </c>
      <c r="AL68" t="str">
        <f t="shared" si="35"/>
        <v/>
      </c>
      <c r="AM68" t="str">
        <f t="shared" si="36"/>
        <v/>
      </c>
      <c r="AN68" t="str">
        <f t="shared" si="37"/>
        <v/>
      </c>
      <c r="AO68" t="str">
        <f t="shared" si="38"/>
        <v>単元12</v>
      </c>
      <c r="AT68" s="24">
        <v>60</v>
      </c>
      <c r="AU68" s="42"/>
      <c r="AV68" s="3"/>
      <c r="AW68" s="3"/>
      <c r="AX68" s="3"/>
      <c r="AY68" s="3"/>
      <c r="AZ68" s="46"/>
    </row>
    <row r="69" spans="23:52" ht="18.95" customHeight="1" x14ac:dyDescent="0.15">
      <c r="AK69" t="str">
        <f t="shared" si="23"/>
        <v/>
      </c>
      <c r="AL69" t="str">
        <f t="shared" si="24"/>
        <v/>
      </c>
      <c r="AM69" t="str">
        <f t="shared" si="25"/>
        <v/>
      </c>
      <c r="AN69" t="str">
        <f t="shared" si="26"/>
        <v/>
      </c>
      <c r="AO69" t="str">
        <f t="shared" si="27"/>
        <v/>
      </c>
      <c r="AT69" s="24">
        <v>61</v>
      </c>
      <c r="AU69" s="42"/>
      <c r="AV69" s="3"/>
      <c r="AW69" s="3"/>
      <c r="AX69" s="3"/>
      <c r="AY69" s="3"/>
      <c r="AZ69" s="46"/>
    </row>
    <row r="70" spans="23:52" ht="18.95" customHeight="1" x14ac:dyDescent="0.15">
      <c r="AT70" s="24">
        <v>62</v>
      </c>
      <c r="AU70" s="42"/>
      <c r="AV70" s="3"/>
      <c r="AW70" s="3"/>
      <c r="AX70" s="3"/>
      <c r="AY70" s="3"/>
      <c r="AZ70" s="46"/>
    </row>
    <row r="71" spans="23:52" ht="18.95" customHeight="1" x14ac:dyDescent="0.15">
      <c r="AT71" s="24">
        <v>63</v>
      </c>
      <c r="AU71" s="42"/>
      <c r="AV71" s="3"/>
      <c r="AW71" s="3"/>
      <c r="AX71" s="3"/>
      <c r="AY71" s="3"/>
      <c r="AZ71" s="46"/>
    </row>
    <row r="72" spans="23:52" ht="18.95" customHeight="1" x14ac:dyDescent="0.15">
      <c r="AT72" s="24">
        <v>64</v>
      </c>
      <c r="AU72" s="42"/>
      <c r="AV72" s="3"/>
      <c r="AW72" s="3"/>
      <c r="AX72" s="3"/>
      <c r="AY72" s="3"/>
      <c r="AZ72" s="46"/>
    </row>
    <row r="73" spans="23:52" ht="18.95" customHeight="1" x14ac:dyDescent="0.15">
      <c r="AT73" s="24">
        <v>65</v>
      </c>
      <c r="AU73" s="42"/>
      <c r="AV73" s="3"/>
      <c r="AW73" s="3"/>
      <c r="AX73" s="3"/>
      <c r="AY73" s="3"/>
      <c r="AZ73" s="46"/>
    </row>
    <row r="74" spans="23:52" ht="18.95" customHeight="1" x14ac:dyDescent="0.15">
      <c r="AT74" s="24">
        <v>66</v>
      </c>
      <c r="AU74" s="42"/>
      <c r="AV74" s="3"/>
      <c r="AW74" s="3"/>
      <c r="AX74" s="3"/>
      <c r="AY74" s="3"/>
      <c r="AZ74" s="46"/>
    </row>
    <row r="75" spans="23:52" ht="18.95" customHeight="1" x14ac:dyDescent="0.15">
      <c r="AT75" s="24">
        <v>67</v>
      </c>
      <c r="AU75" s="42"/>
      <c r="AV75" s="3"/>
      <c r="AW75" s="3"/>
      <c r="AX75" s="3"/>
      <c r="AY75" s="3"/>
      <c r="AZ75" s="46"/>
    </row>
    <row r="76" spans="23:52" ht="18.95" customHeight="1" x14ac:dyDescent="0.15">
      <c r="AT76" s="24">
        <v>68</v>
      </c>
      <c r="AU76" s="42"/>
      <c r="AV76" s="3"/>
      <c r="AW76" s="3"/>
      <c r="AX76" s="3"/>
      <c r="AY76" s="3"/>
      <c r="AZ76" s="46"/>
    </row>
    <row r="77" spans="23:52" ht="18.95" customHeight="1" x14ac:dyDescent="0.15">
      <c r="AT77" s="24">
        <v>69</v>
      </c>
      <c r="AU77" s="42"/>
      <c r="AV77" s="3"/>
      <c r="AW77" s="3"/>
      <c r="AX77" s="3"/>
      <c r="AY77" s="3"/>
      <c r="AZ77" s="46"/>
    </row>
    <row r="78" spans="23:52" ht="18.95" customHeight="1" x14ac:dyDescent="0.15">
      <c r="AT78" s="24">
        <v>70</v>
      </c>
      <c r="AU78" s="42"/>
      <c r="AV78" s="3"/>
      <c r="AW78" s="3"/>
      <c r="AX78" s="3"/>
      <c r="AY78" s="3"/>
      <c r="AZ78" s="46"/>
    </row>
    <row r="79" spans="23:52" ht="18.95" customHeight="1" x14ac:dyDescent="0.15">
      <c r="AT79" s="24">
        <v>71</v>
      </c>
      <c r="AU79" s="42"/>
      <c r="AV79" s="3"/>
      <c r="AW79" s="3"/>
      <c r="AX79" s="3"/>
      <c r="AY79" s="3"/>
      <c r="AZ79" s="46"/>
    </row>
    <row r="80" spans="23:52" ht="18.95" customHeight="1" x14ac:dyDescent="0.15">
      <c r="AT80" s="24">
        <v>72</v>
      </c>
      <c r="AU80" s="42"/>
      <c r="AV80" s="3"/>
      <c r="AW80" s="3"/>
      <c r="AX80" s="3"/>
      <c r="AY80" s="3"/>
      <c r="AZ80" s="46"/>
    </row>
    <row r="81" spans="46:52" ht="18.95" customHeight="1" x14ac:dyDescent="0.15">
      <c r="AT81" s="24">
        <v>73</v>
      </c>
      <c r="AU81" s="42"/>
      <c r="AV81" s="3"/>
      <c r="AW81" s="3"/>
      <c r="AX81" s="3"/>
      <c r="AY81" s="3"/>
      <c r="AZ81" s="46"/>
    </row>
    <row r="82" spans="46:52" ht="18.95" customHeight="1" x14ac:dyDescent="0.15">
      <c r="AT82" s="24">
        <v>74</v>
      </c>
      <c r="AU82" s="42"/>
      <c r="AV82" s="3"/>
      <c r="AW82" s="3"/>
      <c r="AX82" s="3"/>
      <c r="AY82" s="3"/>
      <c r="AZ82" s="46"/>
    </row>
    <row r="83" spans="46:52" ht="18.95" customHeight="1" x14ac:dyDescent="0.15">
      <c r="AT83" s="24">
        <v>75</v>
      </c>
      <c r="AU83" s="42"/>
      <c r="AV83" s="3"/>
      <c r="AW83" s="3"/>
      <c r="AX83" s="3"/>
      <c r="AY83" s="3"/>
      <c r="AZ83" s="46"/>
    </row>
    <row r="84" spans="46:52" ht="18.95" customHeight="1" x14ac:dyDescent="0.15">
      <c r="AT84" s="24">
        <v>76</v>
      </c>
      <c r="AU84" s="42"/>
      <c r="AV84" s="3"/>
      <c r="AW84" s="3"/>
      <c r="AX84" s="3"/>
      <c r="AY84" s="3"/>
      <c r="AZ84" s="46"/>
    </row>
    <row r="85" spans="46:52" ht="18.95" customHeight="1" x14ac:dyDescent="0.15">
      <c r="AT85" s="24">
        <v>77</v>
      </c>
      <c r="AU85" s="42"/>
      <c r="AV85" s="3"/>
      <c r="AW85" s="3"/>
      <c r="AX85" s="3"/>
      <c r="AY85" s="3"/>
      <c r="AZ85" s="46"/>
    </row>
    <row r="86" spans="46:52" ht="18.95" customHeight="1" x14ac:dyDescent="0.15">
      <c r="AT86" s="24">
        <v>78</v>
      </c>
      <c r="AU86" s="42"/>
      <c r="AV86" s="3"/>
      <c r="AW86" s="3"/>
      <c r="AX86" s="3"/>
      <c r="AY86" s="3"/>
      <c r="AZ86" s="46"/>
    </row>
    <row r="87" spans="46:52" ht="18.95" customHeight="1" x14ac:dyDescent="0.15">
      <c r="AT87" s="24">
        <v>79</v>
      </c>
      <c r="AU87" s="42"/>
      <c r="AV87" s="3"/>
      <c r="AW87" s="3"/>
      <c r="AX87" s="3"/>
      <c r="AY87" s="3"/>
      <c r="AZ87" s="46"/>
    </row>
    <row r="88" spans="46:52" ht="18.95" customHeight="1" x14ac:dyDescent="0.15">
      <c r="AT88" s="24">
        <v>80</v>
      </c>
      <c r="AU88" s="42"/>
      <c r="AV88" s="3"/>
      <c r="AW88" s="3"/>
      <c r="AX88" s="3"/>
      <c r="AY88" s="3"/>
      <c r="AZ88" s="46"/>
    </row>
    <row r="89" spans="46:52" ht="18.95" customHeight="1" x14ac:dyDescent="0.15">
      <c r="AT89" s="24">
        <v>81</v>
      </c>
      <c r="AU89" s="42"/>
      <c r="AV89" s="3"/>
      <c r="AW89" s="3"/>
      <c r="AX89" s="3"/>
      <c r="AY89" s="3"/>
      <c r="AZ89" s="46"/>
    </row>
    <row r="90" spans="46:52" ht="18.95" customHeight="1" x14ac:dyDescent="0.15">
      <c r="AT90" s="24">
        <v>82</v>
      </c>
      <c r="AU90" s="42"/>
      <c r="AV90" s="3"/>
      <c r="AW90" s="3"/>
      <c r="AX90" s="3"/>
      <c r="AY90" s="3"/>
      <c r="AZ90" s="46"/>
    </row>
    <row r="91" spans="46:52" ht="18.95" customHeight="1" x14ac:dyDescent="0.15">
      <c r="AT91" s="24">
        <v>83</v>
      </c>
      <c r="AU91" s="42"/>
      <c r="AV91" s="3"/>
      <c r="AW91" s="3"/>
      <c r="AX91" s="3"/>
      <c r="AY91" s="3"/>
      <c r="AZ91" s="46"/>
    </row>
    <row r="92" spans="46:52" ht="18.95" customHeight="1" x14ac:dyDescent="0.15">
      <c r="AT92" s="24">
        <v>84</v>
      </c>
      <c r="AU92" s="42"/>
      <c r="AV92" s="3"/>
      <c r="AW92" s="3"/>
      <c r="AX92" s="3"/>
      <c r="AY92" s="3"/>
      <c r="AZ92" s="46"/>
    </row>
    <row r="93" spans="46:52" ht="18.95" customHeight="1" x14ac:dyDescent="0.15">
      <c r="AT93" s="24">
        <v>85</v>
      </c>
      <c r="AU93" s="42"/>
      <c r="AV93" s="3"/>
      <c r="AW93" s="3"/>
      <c r="AX93" s="3"/>
      <c r="AY93" s="3"/>
      <c r="AZ93" s="46"/>
    </row>
    <row r="94" spans="46:52" ht="18.95" customHeight="1" x14ac:dyDescent="0.15">
      <c r="AT94" s="24">
        <v>86</v>
      </c>
      <c r="AU94" s="42"/>
      <c r="AV94" s="3"/>
      <c r="AW94" s="3"/>
      <c r="AX94" s="3"/>
      <c r="AY94" s="3"/>
      <c r="AZ94" s="46"/>
    </row>
    <row r="95" spans="46:52" ht="18.95" customHeight="1" x14ac:dyDescent="0.15">
      <c r="AT95" s="24">
        <v>87</v>
      </c>
      <c r="AU95" s="42"/>
      <c r="AV95" s="3"/>
      <c r="AW95" s="3"/>
      <c r="AX95" s="3"/>
      <c r="AY95" s="3"/>
      <c r="AZ95" s="46"/>
    </row>
    <row r="96" spans="46:52" ht="18.95" customHeight="1" x14ac:dyDescent="0.15">
      <c r="AT96" s="24">
        <v>88</v>
      </c>
      <c r="AU96" s="42"/>
      <c r="AV96" s="3"/>
      <c r="AW96" s="3"/>
      <c r="AX96" s="3"/>
      <c r="AY96" s="3"/>
      <c r="AZ96" s="46"/>
    </row>
    <row r="97" spans="46:52" ht="18.95" customHeight="1" x14ac:dyDescent="0.15">
      <c r="AT97" s="24">
        <v>89</v>
      </c>
      <c r="AU97" s="42"/>
      <c r="AV97" s="3"/>
      <c r="AW97" s="3"/>
      <c r="AX97" s="3"/>
      <c r="AY97" s="3"/>
      <c r="AZ97" s="46"/>
    </row>
    <row r="98" spans="46:52" ht="18.95" customHeight="1" x14ac:dyDescent="0.15">
      <c r="AT98" s="24">
        <v>90</v>
      </c>
      <c r="AU98" s="42"/>
      <c r="AV98" s="3"/>
      <c r="AW98" s="3"/>
      <c r="AX98" s="3"/>
      <c r="AY98" s="3"/>
      <c r="AZ98" s="46"/>
    </row>
    <row r="99" spans="46:52" ht="18.95" customHeight="1" x14ac:dyDescent="0.15">
      <c r="AT99" s="24">
        <v>91</v>
      </c>
      <c r="AU99" s="42"/>
      <c r="AV99" s="3"/>
      <c r="AW99" s="3"/>
      <c r="AX99" s="3"/>
      <c r="AY99" s="3"/>
      <c r="AZ99" s="46"/>
    </row>
    <row r="100" spans="46:52" ht="18.95" customHeight="1" x14ac:dyDescent="0.15">
      <c r="AT100" s="24">
        <v>92</v>
      </c>
      <c r="AU100" s="42"/>
      <c r="AV100" s="3"/>
      <c r="AW100" s="3"/>
      <c r="AX100" s="3"/>
      <c r="AY100" s="3"/>
      <c r="AZ100" s="46"/>
    </row>
    <row r="101" spans="46:52" ht="18.95" customHeight="1" x14ac:dyDescent="0.15">
      <c r="AT101" s="24">
        <v>93</v>
      </c>
      <c r="AU101" s="42"/>
      <c r="AV101" s="3"/>
      <c r="AW101" s="3"/>
      <c r="AX101" s="3"/>
      <c r="AY101" s="3"/>
      <c r="AZ101" s="46"/>
    </row>
    <row r="102" spans="46:52" ht="18.95" customHeight="1" x14ac:dyDescent="0.15">
      <c r="AT102" s="24">
        <v>94</v>
      </c>
      <c r="AU102" s="42"/>
      <c r="AV102" s="3"/>
      <c r="AW102" s="3"/>
      <c r="AX102" s="3"/>
      <c r="AY102" s="3"/>
      <c r="AZ102" s="46"/>
    </row>
    <row r="103" spans="46:52" ht="18.95" customHeight="1" x14ac:dyDescent="0.15">
      <c r="AT103" s="24">
        <v>95</v>
      </c>
      <c r="AU103" s="42"/>
      <c r="AV103" s="3"/>
      <c r="AW103" s="3"/>
      <c r="AX103" s="3"/>
      <c r="AY103" s="3"/>
      <c r="AZ103" s="46"/>
    </row>
    <row r="104" spans="46:52" ht="18.95" customHeight="1" x14ac:dyDescent="0.15">
      <c r="AT104" s="24">
        <v>96</v>
      </c>
      <c r="AU104" s="42"/>
      <c r="AV104" s="3"/>
      <c r="AW104" s="3"/>
      <c r="AX104" s="3"/>
      <c r="AY104" s="3"/>
      <c r="AZ104" s="46"/>
    </row>
    <row r="105" spans="46:52" ht="18.95" customHeight="1" x14ac:dyDescent="0.15">
      <c r="AT105" s="24">
        <v>97</v>
      </c>
      <c r="AU105" s="42"/>
      <c r="AV105" s="3"/>
      <c r="AW105" s="3"/>
      <c r="AX105" s="3"/>
      <c r="AY105" s="3"/>
      <c r="AZ105" s="46"/>
    </row>
    <row r="106" spans="46:52" ht="18.95" customHeight="1" x14ac:dyDescent="0.15">
      <c r="AT106" s="24">
        <v>98</v>
      </c>
      <c r="AU106" s="42"/>
      <c r="AV106" s="3"/>
      <c r="AW106" s="3"/>
      <c r="AX106" s="3"/>
      <c r="AY106" s="3"/>
      <c r="AZ106" s="46"/>
    </row>
    <row r="107" spans="46:52" ht="18.95" customHeight="1" x14ac:dyDescent="0.15">
      <c r="AT107" s="24">
        <v>99</v>
      </c>
      <c r="AU107" s="42"/>
      <c r="AV107" s="3"/>
      <c r="AW107" s="3"/>
      <c r="AX107" s="3"/>
      <c r="AY107" s="3"/>
      <c r="AZ107" s="46"/>
    </row>
    <row r="108" spans="46:52" ht="18.95" customHeight="1" thickBot="1" x14ac:dyDescent="0.2">
      <c r="AT108" s="24">
        <v>100</v>
      </c>
      <c r="AU108" s="47"/>
      <c r="AV108" s="48"/>
      <c r="AW108" s="48"/>
      <c r="AX108" s="48"/>
      <c r="AY108" s="48"/>
      <c r="AZ108" s="49"/>
    </row>
  </sheetData>
  <mergeCells count="5">
    <mergeCell ref="B2:C2"/>
    <mergeCell ref="B5:C5"/>
    <mergeCell ref="Q1:V1"/>
    <mergeCell ref="B4:C4"/>
    <mergeCell ref="E4:K4"/>
  </mergeCells>
  <phoneticPr fontId="3"/>
  <conditionalFormatting sqref="B6:C36">
    <cfRule type="expression" dxfId="58" priority="2" stopIfTrue="1">
      <formula>OR(WEEKDAY(B6)=1,WEEKDAY(B6)=7)</formula>
    </cfRule>
  </conditionalFormatting>
  <conditionalFormatting sqref="C4:C5">
    <cfRule type="cellIs" dxfId="57" priority="5" stopIfTrue="1" operator="equal">
      <formula>"土"</formula>
    </cfRule>
    <cfRule type="cellIs" dxfId="56" priority="6" stopIfTrue="1" operator="equal">
      <formula>"日"</formula>
    </cfRule>
  </conditionalFormatting>
  <dataValidations count="1">
    <dataValidation type="list" allowBlank="1" showInputMessage="1" showErrorMessage="1" sqref="R9:R13 Y9:Y68" xr:uid="{00000000-0002-0000-0900-000000000000}">
      <formula1>"国語,社会,数学,理科,英語"</formula1>
    </dataValidation>
  </dataValidations>
  <pageMargins left="0.55118110236220474" right="0.55118110236220474" top="0.27559055118110237" bottom="0.31496062992125984" header="0.51181102362204722" footer="0.51181102362204722"/>
  <pageSetup paperSize="13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stopIfTrue="1" id="{C331D021-0C57-4046-A23F-689A4DEC213A}">
            <xm:f>VLOOKUP(B6,祝日一覧!$A:$A,1,FALSE)</xm:f>
            <x14:dxf>
              <fill>
                <patternFill>
                  <bgColor theme="0" tint="-0.24994659260841701"/>
                </patternFill>
              </fill>
            </x14:dxf>
          </x14:cfRule>
          <xm:sqref>B6:C36</xm:sqref>
        </x14:conditionalFormatting>
      </x14:conditionalFormatting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Z108"/>
  <sheetViews>
    <sheetView showGridLines="0" showRowColHeaders="0" zoomScale="70" zoomScaleNormal="70" workbookViewId="0"/>
  </sheetViews>
  <sheetFormatPr defaultRowHeight="13.5" x14ac:dyDescent="0.15"/>
  <cols>
    <col min="1" max="1" width="2.125" customWidth="1"/>
    <col min="2" max="3" width="3" customWidth="1"/>
    <col min="4" max="4" width="3.375" hidden="1" customWidth="1"/>
    <col min="5" max="5" width="24.375" customWidth="1"/>
    <col min="6" max="10" width="7.625" style="18" customWidth="1"/>
    <col min="12" max="12" width="4.625" hidden="1" customWidth="1"/>
    <col min="13" max="13" width="2.125" customWidth="1"/>
    <col min="14" max="14" width="6.875" style="20" customWidth="1"/>
    <col min="15" max="15" width="6" hidden="1" customWidth="1"/>
    <col min="16" max="16" width="5.375" customWidth="1"/>
    <col min="17" max="17" width="6" customWidth="1"/>
    <col min="18" max="18" width="6.625" customWidth="1"/>
    <col min="19" max="19" width="5.375" customWidth="1"/>
    <col min="20" max="21" width="6.375" customWidth="1"/>
    <col min="22" max="23" width="5.375" customWidth="1"/>
    <col min="24" max="24" width="5.375" hidden="1" customWidth="1"/>
    <col min="25" max="25" width="5.375" customWidth="1"/>
    <col min="26" max="41" width="5.375" hidden="1" customWidth="1"/>
    <col min="42" max="42" width="9.375" hidden="1" customWidth="1"/>
    <col min="43" max="44" width="5.375" hidden="1" customWidth="1"/>
    <col min="45" max="45" width="9.25" customWidth="1"/>
    <col min="46" max="46" width="7.5" style="21" customWidth="1"/>
    <col min="47" max="47" width="12.75" style="21" customWidth="1"/>
    <col min="48" max="52" width="9.375" style="6" bestFit="1" customWidth="1"/>
  </cols>
  <sheetData>
    <row r="1" spans="1:52" s="35" customFormat="1" ht="35.25" customHeight="1" x14ac:dyDescent="0.15">
      <c r="B1" s="38" t="s">
        <v>373</v>
      </c>
      <c r="C1" s="38"/>
      <c r="D1" s="38"/>
      <c r="E1" s="38"/>
      <c r="F1" s="38"/>
      <c r="G1" s="38"/>
      <c r="H1" s="38"/>
      <c r="I1" s="38"/>
      <c r="J1" s="38"/>
      <c r="K1" s="38"/>
      <c r="Q1" s="231"/>
      <c r="R1" s="228"/>
      <c r="S1" s="228"/>
      <c r="T1" s="228"/>
      <c r="U1" s="228"/>
      <c r="V1" s="228"/>
    </row>
    <row r="2" spans="1:52" s="1" customFormat="1" ht="37.5" customHeight="1" x14ac:dyDescent="0.15">
      <c r="B2" s="225"/>
      <c r="C2" s="225"/>
      <c r="D2" s="2"/>
      <c r="F2" s="96"/>
      <c r="G2" s="54"/>
      <c r="H2" s="96" t="s">
        <v>796</v>
      </c>
      <c r="I2" s="54"/>
      <c r="J2" s="54"/>
      <c r="K2" s="29"/>
      <c r="L2" s="29"/>
      <c r="M2" s="29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 s="37"/>
      <c r="AU2" s="21"/>
      <c r="AV2" s="19"/>
      <c r="AW2" s="19"/>
      <c r="AX2" s="19"/>
      <c r="AY2" s="19"/>
      <c r="AZ2" s="19"/>
    </row>
    <row r="3" spans="1:52" s="1" customFormat="1" ht="17.100000000000001" customHeight="1" x14ac:dyDescent="0.15">
      <c r="A3" s="202"/>
      <c r="B3" s="203"/>
      <c r="C3" s="203"/>
      <c r="D3" s="203"/>
      <c r="E3" s="202"/>
      <c r="F3" s="204"/>
      <c r="G3" s="205"/>
      <c r="H3" s="204"/>
      <c r="I3" s="205"/>
      <c r="J3" s="205"/>
      <c r="K3" s="206"/>
      <c r="L3" s="206"/>
      <c r="M3" s="206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 s="37"/>
      <c r="AU3" s="21"/>
      <c r="AV3" s="19"/>
      <c r="AW3" s="19"/>
      <c r="AX3" s="19"/>
      <c r="AY3" s="19"/>
      <c r="AZ3" s="19"/>
    </row>
    <row r="4" spans="1:52" s="1" customFormat="1" ht="33" customHeight="1" thickBot="1" x14ac:dyDescent="0.2">
      <c r="A4" s="202"/>
      <c r="B4" s="230">
        <f>見本①!$A$3+1</f>
        <v>2026</v>
      </c>
      <c r="C4" s="230"/>
      <c r="D4" s="109"/>
      <c r="E4" s="229" t="s">
        <v>85</v>
      </c>
      <c r="F4" s="229"/>
      <c r="G4" s="229"/>
      <c r="H4" s="229"/>
      <c r="I4" s="229"/>
      <c r="J4" s="229"/>
      <c r="K4" s="229"/>
      <c r="L4" s="31"/>
      <c r="M4" s="209"/>
      <c r="N4" s="38" t="s">
        <v>75</v>
      </c>
      <c r="P4" s="50"/>
      <c r="Q4" s="51"/>
      <c r="R4" s="51"/>
      <c r="S4" s="51"/>
      <c r="T4" s="51"/>
      <c r="U4" s="51"/>
      <c r="V4" s="51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 s="22"/>
      <c r="AU4" s="21"/>
      <c r="AV4" s="19"/>
      <c r="AW4" s="19"/>
      <c r="AX4" s="19"/>
      <c r="AY4" s="19"/>
      <c r="AZ4" s="19"/>
    </row>
    <row r="5" spans="1:52" ht="30.75" customHeight="1" x14ac:dyDescent="0.15">
      <c r="A5" s="207"/>
      <c r="B5" s="226">
        <v>2</v>
      </c>
      <c r="C5" s="226"/>
      <c r="D5" s="2"/>
      <c r="E5" s="28" t="s">
        <v>40</v>
      </c>
      <c r="F5" s="30" t="s">
        <v>65</v>
      </c>
      <c r="G5" s="30" t="s">
        <v>50</v>
      </c>
      <c r="H5" s="30" t="s">
        <v>47</v>
      </c>
      <c r="I5" s="30" t="s">
        <v>48</v>
      </c>
      <c r="J5" s="30" t="s">
        <v>49</v>
      </c>
      <c r="K5" s="28" t="s">
        <v>112</v>
      </c>
      <c r="M5" s="207"/>
      <c r="N5" s="32" t="s">
        <v>66</v>
      </c>
      <c r="AT5" s="22"/>
    </row>
    <row r="6" spans="1:52" ht="18.95" customHeight="1" x14ac:dyDescent="0.15">
      <c r="A6" s="207"/>
      <c r="B6" s="99">
        <f>DATE($B$4,$B$5,1)</f>
        <v>46054</v>
      </c>
      <c r="C6" s="98">
        <f>DATE($B$4,$B$5,1)</f>
        <v>46054</v>
      </c>
      <c r="D6" s="3" t="s">
        <v>51</v>
      </c>
      <c r="E6" s="3"/>
      <c r="F6" s="17" t="str">
        <f t="shared" ref="F6:F33" si="0">IF($N6=1,VLOOKUP($O6,$W$9:$AO$68,10),IF($N6=2,VLOOKUP($O5+1,$W$9:$AO$68,15),IF($N6="予備","予備","")))</f>
        <v>単元1</v>
      </c>
      <c r="G6" s="17" t="str">
        <f t="shared" ref="G6:G33" si="1">IF($N6=1,VLOOKUP($O6,$W$9:$AO$68,11),IF($N6=2,VLOOKUP($O5+1,$W$9:$AO$68,16),IF($N6="予備","予備","")))</f>
        <v/>
      </c>
      <c r="H6" s="17" t="str">
        <f t="shared" ref="H6:H33" si="2">IF($N6=1,VLOOKUP($O6,$W$9:$AO$68,12),IF($N6=2,VLOOKUP($O5+1,$W$9:$AO$68,17),IF($N6="予備","予備","")))</f>
        <v/>
      </c>
      <c r="I6" s="17" t="str">
        <f t="shared" ref="I6:I33" si="3">IF($N6=1,VLOOKUP($O6,$W$9:$AO$68,13),IF($N6=2,VLOOKUP($O5+1,$W$9:$AO$68,18),IF($N6="予備","予備","")))</f>
        <v/>
      </c>
      <c r="J6" s="17" t="str">
        <f t="shared" ref="J6:J33" si="4">IF($N6=1,VLOOKUP($O6,$W$9:$AO$68,14),IF($N6=2,VLOOKUP($O5+1,$W$9:$AO$68,19),IF($N6="予備","予備","")))</f>
        <v/>
      </c>
      <c r="K6" s="3"/>
      <c r="M6" s="207"/>
      <c r="N6" s="33">
        <v>1</v>
      </c>
      <c r="O6">
        <f>SUM($N$6:N6)</f>
        <v>1</v>
      </c>
      <c r="AT6" s="6"/>
    </row>
    <row r="7" spans="1:52" ht="18.95" customHeight="1" thickBot="1" x14ac:dyDescent="0.2">
      <c r="A7" s="207"/>
      <c r="B7" s="99">
        <f>B6+1</f>
        <v>46055</v>
      </c>
      <c r="C7" s="98">
        <f>C6+1</f>
        <v>46055</v>
      </c>
      <c r="D7" s="3" t="s">
        <v>52</v>
      </c>
      <c r="E7" s="3"/>
      <c r="F7" s="17" t="str">
        <f t="shared" si="0"/>
        <v/>
      </c>
      <c r="G7" s="17" t="str">
        <f t="shared" si="1"/>
        <v>単元1</v>
      </c>
      <c r="H7" s="17" t="str">
        <f t="shared" si="2"/>
        <v/>
      </c>
      <c r="I7" s="17" t="str">
        <f t="shared" si="3"/>
        <v/>
      </c>
      <c r="J7" s="17" t="str">
        <f t="shared" si="4"/>
        <v/>
      </c>
      <c r="K7" s="3"/>
      <c r="M7" s="207"/>
      <c r="N7" s="33">
        <v>1</v>
      </c>
      <c r="O7">
        <f>SUM($N$6:N7)</f>
        <v>2</v>
      </c>
      <c r="Q7" s="38" t="s">
        <v>73</v>
      </c>
      <c r="R7" s="51"/>
      <c r="S7" s="51"/>
      <c r="W7" s="52" t="s">
        <v>72</v>
      </c>
      <c r="X7" s="51" t="s">
        <v>69</v>
      </c>
      <c r="Y7" s="51"/>
      <c r="Z7" s="51"/>
      <c r="AA7" s="51" t="s">
        <v>77</v>
      </c>
      <c r="AB7" s="51"/>
      <c r="AC7" s="51"/>
      <c r="AD7" s="51"/>
      <c r="AE7" s="51"/>
      <c r="AF7" s="51" t="s">
        <v>70</v>
      </c>
      <c r="AG7" s="51"/>
      <c r="AH7" s="51"/>
      <c r="AI7" s="51"/>
      <c r="AJ7" s="51"/>
      <c r="AK7" s="51" t="s">
        <v>71</v>
      </c>
      <c r="AL7" s="51"/>
      <c r="AM7" s="51"/>
      <c r="AN7" s="51"/>
      <c r="AO7" s="51"/>
      <c r="AP7" s="51"/>
      <c r="AQ7" s="51"/>
      <c r="AR7" s="51"/>
      <c r="AS7" s="51"/>
      <c r="AT7" s="36" t="s">
        <v>113</v>
      </c>
    </row>
    <row r="8" spans="1:52" ht="18.95" customHeight="1" thickBot="1" x14ac:dyDescent="0.2">
      <c r="A8" s="207"/>
      <c r="B8" s="99">
        <f t="shared" ref="B8:C33" si="5">B7+1</f>
        <v>46056</v>
      </c>
      <c r="C8" s="98">
        <f t="shared" si="5"/>
        <v>46056</v>
      </c>
      <c r="D8" s="3" t="s">
        <v>53</v>
      </c>
      <c r="E8" s="3"/>
      <c r="F8" s="17" t="str">
        <f t="shared" si="0"/>
        <v/>
      </c>
      <c r="G8" s="17" t="str">
        <f t="shared" si="1"/>
        <v/>
      </c>
      <c r="H8" s="17" t="str">
        <f t="shared" si="2"/>
        <v>単元1</v>
      </c>
      <c r="I8" s="17" t="str">
        <f t="shared" si="3"/>
        <v/>
      </c>
      <c r="J8" s="17" t="str">
        <f t="shared" si="4"/>
        <v/>
      </c>
      <c r="K8" s="3"/>
      <c r="M8" s="207"/>
      <c r="N8" s="33">
        <v>1</v>
      </c>
      <c r="O8">
        <f>SUM($N$6:N8)</f>
        <v>3</v>
      </c>
      <c r="Q8" s="4" t="s">
        <v>67</v>
      </c>
      <c r="R8" s="5" t="s">
        <v>46</v>
      </c>
      <c r="W8" s="5" t="s">
        <v>67</v>
      </c>
      <c r="X8" s="5" t="s">
        <v>46</v>
      </c>
      <c r="Y8" s="5" t="s">
        <v>46</v>
      </c>
      <c r="Z8" s="5" t="s">
        <v>46</v>
      </c>
      <c r="AA8" s="15" t="s">
        <v>41</v>
      </c>
      <c r="AB8" s="15" t="s">
        <v>42</v>
      </c>
      <c r="AC8" s="15" t="s">
        <v>43</v>
      </c>
      <c r="AD8" s="15" t="s">
        <v>44</v>
      </c>
      <c r="AE8" s="15" t="s">
        <v>45</v>
      </c>
      <c r="AF8" s="14" t="s">
        <v>41</v>
      </c>
      <c r="AG8" s="15" t="s">
        <v>42</v>
      </c>
      <c r="AH8" s="15" t="s">
        <v>43</v>
      </c>
      <c r="AI8" s="15" t="s">
        <v>44</v>
      </c>
      <c r="AJ8" s="16" t="s">
        <v>45</v>
      </c>
      <c r="AK8" s="14" t="s">
        <v>41</v>
      </c>
      <c r="AL8" s="15" t="s">
        <v>42</v>
      </c>
      <c r="AM8" s="15" t="s">
        <v>43</v>
      </c>
      <c r="AN8" s="15" t="s">
        <v>44</v>
      </c>
      <c r="AO8" s="16" t="s">
        <v>45</v>
      </c>
      <c r="AT8" s="5" t="s">
        <v>77</v>
      </c>
      <c r="AU8" s="5" t="s">
        <v>81</v>
      </c>
      <c r="AV8" s="5" t="s">
        <v>41</v>
      </c>
      <c r="AW8" s="5" t="s">
        <v>50</v>
      </c>
      <c r="AX8" s="5" t="s">
        <v>47</v>
      </c>
      <c r="AY8" s="5" t="s">
        <v>48</v>
      </c>
      <c r="AZ8" s="5" t="s">
        <v>49</v>
      </c>
    </row>
    <row r="9" spans="1:52" ht="18.95" customHeight="1" x14ac:dyDescent="0.15">
      <c r="A9" s="207"/>
      <c r="B9" s="99">
        <f t="shared" si="5"/>
        <v>46057</v>
      </c>
      <c r="C9" s="98">
        <f t="shared" si="5"/>
        <v>46057</v>
      </c>
      <c r="D9" s="3" t="s">
        <v>54</v>
      </c>
      <c r="E9" s="3"/>
      <c r="F9" s="17" t="str">
        <f t="shared" si="0"/>
        <v/>
      </c>
      <c r="G9" s="17" t="str">
        <f t="shared" si="1"/>
        <v/>
      </c>
      <c r="H9" s="17" t="str">
        <f t="shared" si="2"/>
        <v/>
      </c>
      <c r="I9" s="17" t="str">
        <f t="shared" si="3"/>
        <v>単元1</v>
      </c>
      <c r="J9" s="17" t="str">
        <f t="shared" si="4"/>
        <v/>
      </c>
      <c r="K9" s="3"/>
      <c r="M9" s="207"/>
      <c r="N9" s="33">
        <v>1</v>
      </c>
      <c r="O9">
        <f>SUM($N$6:N9)</f>
        <v>4</v>
      </c>
      <c r="Q9" s="7">
        <v>1</v>
      </c>
      <c r="R9" s="8" t="s">
        <v>41</v>
      </c>
      <c r="W9" s="3">
        <v>1</v>
      </c>
      <c r="X9" s="7" t="str">
        <f>R9</f>
        <v>国語</v>
      </c>
      <c r="Y9" s="8"/>
      <c r="Z9" s="23" t="str">
        <f t="shared" ref="Z9:Z40" si="6">IF(Y9="",IF(X9=0,"",X9),Y9)</f>
        <v>国語</v>
      </c>
      <c r="AA9">
        <f>IF($Z9=AA$8,COUNTIF($Z$9:$Z9,AA$8)+Q$22,"")</f>
        <v>1</v>
      </c>
      <c r="AB9" t="str">
        <f>IF($Z9=AB$8,COUNTIF($Z$9:$Z9,AB$8)+R$22,"")</f>
        <v/>
      </c>
      <c r="AC9" t="str">
        <f>IF($Z9=AC$8,COUNTIF($Z$9:$Z9,AC$8)+S$22,"")</f>
        <v/>
      </c>
      <c r="AD9" t="str">
        <f>IF($Z9=AD$8,COUNTIF($Z$9:$Z9,AD$8)+T$22,"")</f>
        <v/>
      </c>
      <c r="AE9" t="str">
        <f>IF($Z9=AE$8,COUNTIF($Z$9:$Z9,AE$8)+U$22,"")</f>
        <v/>
      </c>
      <c r="AF9" t="str">
        <f t="shared" ref="AF9:AF40" si="7">IF(AA9="","",VLOOKUP(AA9,$AT$9:$AZ$58,3))</f>
        <v>単元1</v>
      </c>
      <c r="AG9" t="str">
        <f t="shared" ref="AG9:AG40" si="8">IF(AB9="","",VLOOKUP(AB9,$AT$9:$AZ$58,4))</f>
        <v/>
      </c>
      <c r="AH9" t="str">
        <f t="shared" ref="AH9:AH40" si="9">IF(AC9="","",VLOOKUP(AC9,$AT$9:$AZ$58,5))</f>
        <v/>
      </c>
      <c r="AI9" t="str">
        <f t="shared" ref="AI9:AI40" si="10">IF(AD9="","",VLOOKUP(AD9,$AT$9:$AZ$58,6))</f>
        <v/>
      </c>
      <c r="AJ9" t="str">
        <f t="shared" ref="AJ9:AJ40" si="11">IF(AE9="","",VLOOKUP(AE9,$AT$9:$AZ$58,7))</f>
        <v/>
      </c>
      <c r="AK9" t="str">
        <f t="shared" ref="AK9:AK40" si="12">IF(AF9=AF10,"",IF($Z9=$Z10,AF9&amp;","&amp;AF10,AF9&amp;AF10))</f>
        <v>単元1</v>
      </c>
      <c r="AL9" t="str">
        <f t="shared" ref="AL9:AL40" si="13">IF(AG9=AG10,"",IF($Z9=$Z10,AG9&amp;","&amp;AG10,AG9&amp;AG10))</f>
        <v>単元1</v>
      </c>
      <c r="AM9" t="str">
        <f t="shared" ref="AM9:AM40" si="14">IF(AH9=AH10,"",IF($Z9=$Z10,AH9&amp;","&amp;AH10,AH9&amp;AH10))</f>
        <v/>
      </c>
      <c r="AN9" t="str">
        <f t="shared" ref="AN9:AN40" si="15">IF(AI9=AI10,"",IF($Z9=$Z10,AI9&amp;","&amp;AI10,AI9&amp;AI10))</f>
        <v/>
      </c>
      <c r="AO9" t="str">
        <f t="shared" ref="AO9:AO40" si="16">IF(AJ9=AJ10,"",IF($Z9=$Z10,AJ9&amp;","&amp;AJ10,AJ9&amp;AJ10))</f>
        <v/>
      </c>
      <c r="AT9" s="24">
        <v>1</v>
      </c>
      <c r="AU9" s="39" t="s">
        <v>212</v>
      </c>
      <c r="AV9" s="104" t="s">
        <v>314</v>
      </c>
      <c r="AW9" s="40" t="s">
        <v>314</v>
      </c>
      <c r="AX9" s="40" t="s">
        <v>314</v>
      </c>
      <c r="AY9" s="40" t="s">
        <v>314</v>
      </c>
      <c r="AZ9" s="41" t="s">
        <v>314</v>
      </c>
    </row>
    <row r="10" spans="1:52" ht="18.95" customHeight="1" x14ac:dyDescent="0.15">
      <c r="A10" s="207"/>
      <c r="B10" s="99">
        <f t="shared" si="5"/>
        <v>46058</v>
      </c>
      <c r="C10" s="98">
        <f t="shared" si="5"/>
        <v>46058</v>
      </c>
      <c r="D10" s="3" t="s">
        <v>55</v>
      </c>
      <c r="E10" s="3"/>
      <c r="F10" s="17" t="str">
        <f t="shared" si="0"/>
        <v/>
      </c>
      <c r="G10" s="17" t="str">
        <f t="shared" si="1"/>
        <v/>
      </c>
      <c r="H10" s="17" t="str">
        <f t="shared" si="2"/>
        <v/>
      </c>
      <c r="I10" s="17" t="str">
        <f t="shared" si="3"/>
        <v/>
      </c>
      <c r="J10" s="17" t="str">
        <f t="shared" si="4"/>
        <v>単元1</v>
      </c>
      <c r="K10" s="3"/>
      <c r="M10" s="207"/>
      <c r="N10" s="33">
        <v>1</v>
      </c>
      <c r="O10">
        <f>SUM($N$6:N10)</f>
        <v>5</v>
      </c>
      <c r="Q10" s="7">
        <v>2</v>
      </c>
      <c r="R10" s="9" t="s">
        <v>50</v>
      </c>
      <c r="W10" s="3">
        <v>2</v>
      </c>
      <c r="X10" s="7" t="str">
        <f>R10</f>
        <v>社会</v>
      </c>
      <c r="Y10" s="9"/>
      <c r="Z10" s="23" t="str">
        <f t="shared" si="6"/>
        <v>社会</v>
      </c>
      <c r="AA10" t="str">
        <f>IF($Z10=AA$8,COUNTIF($Z$9:$Z10,AA$8)+Q$22,"")</f>
        <v/>
      </c>
      <c r="AB10">
        <f>IF($Z10=AB$8,COUNTIF($Z$9:$Z10,AB$8)+R$22,"")</f>
        <v>1</v>
      </c>
      <c r="AC10" t="str">
        <f>IF($Z10=AC$8,COUNTIF($Z$9:$Z10,AC$8)+S$22,"")</f>
        <v/>
      </c>
      <c r="AD10" t="str">
        <f>IF($Z10=AD$8,COUNTIF($Z$9:$Z10,AD$8)+T$22,"")</f>
        <v/>
      </c>
      <c r="AE10" t="str">
        <f>IF($Z10=AE$8,COUNTIF($Z$9:$Z10,AE$8)+U$22,"")</f>
        <v/>
      </c>
      <c r="AF10" t="str">
        <f t="shared" si="7"/>
        <v/>
      </c>
      <c r="AG10" t="str">
        <f t="shared" si="8"/>
        <v>単元1</v>
      </c>
      <c r="AH10" t="str">
        <f t="shared" si="9"/>
        <v/>
      </c>
      <c r="AI10" t="str">
        <f t="shared" si="10"/>
        <v/>
      </c>
      <c r="AJ10" t="str">
        <f t="shared" si="11"/>
        <v/>
      </c>
      <c r="AK10" t="str">
        <f t="shared" si="12"/>
        <v/>
      </c>
      <c r="AL10" t="str">
        <f t="shared" si="13"/>
        <v>単元1</v>
      </c>
      <c r="AM10" t="str">
        <f t="shared" si="14"/>
        <v>単元1</v>
      </c>
      <c r="AN10" t="str">
        <f t="shared" si="15"/>
        <v/>
      </c>
      <c r="AO10" t="str">
        <f t="shared" si="16"/>
        <v/>
      </c>
      <c r="AT10" s="24">
        <v>2</v>
      </c>
      <c r="AU10" s="42" t="s">
        <v>213</v>
      </c>
      <c r="AV10" s="25" t="s">
        <v>315</v>
      </c>
      <c r="AW10" s="25" t="s">
        <v>315</v>
      </c>
      <c r="AX10" s="25" t="s">
        <v>315</v>
      </c>
      <c r="AY10" s="25" t="s">
        <v>315</v>
      </c>
      <c r="AZ10" s="43" t="s">
        <v>315</v>
      </c>
    </row>
    <row r="11" spans="1:52" ht="18.95" customHeight="1" x14ac:dyDescent="0.15">
      <c r="A11" s="207"/>
      <c r="B11" s="99">
        <f t="shared" si="5"/>
        <v>46059</v>
      </c>
      <c r="C11" s="98">
        <f t="shared" si="5"/>
        <v>46059</v>
      </c>
      <c r="D11" s="3" t="s">
        <v>56</v>
      </c>
      <c r="E11" s="3"/>
      <c r="F11" s="17" t="str">
        <f t="shared" si="0"/>
        <v>単元2</v>
      </c>
      <c r="G11" s="17" t="str">
        <f t="shared" si="1"/>
        <v/>
      </c>
      <c r="H11" s="17" t="str">
        <f t="shared" si="2"/>
        <v/>
      </c>
      <c r="I11" s="17" t="str">
        <f t="shared" si="3"/>
        <v/>
      </c>
      <c r="J11" s="17" t="str">
        <f t="shared" si="4"/>
        <v/>
      </c>
      <c r="K11" s="3"/>
      <c r="M11" s="207"/>
      <c r="N11" s="33">
        <v>1</v>
      </c>
      <c r="O11">
        <f>SUM($N$6:N11)</f>
        <v>6</v>
      </c>
      <c r="Q11" s="7">
        <v>3</v>
      </c>
      <c r="R11" s="9" t="s">
        <v>47</v>
      </c>
      <c r="W11" s="3">
        <v>3</v>
      </c>
      <c r="X11" s="7" t="str">
        <f>R11</f>
        <v>数学</v>
      </c>
      <c r="Y11" s="9"/>
      <c r="Z11" s="23" t="str">
        <f t="shared" si="6"/>
        <v>数学</v>
      </c>
      <c r="AA11" t="str">
        <f>IF($Z11=AA$8,COUNTIF($Z$9:$Z11,AA$8)+Q$22,"")</f>
        <v/>
      </c>
      <c r="AB11" t="str">
        <f>IF($Z11=AB$8,COUNTIF($Z$9:$Z11,AB$8)+R$22,"")</f>
        <v/>
      </c>
      <c r="AC11">
        <f>IF($Z11=AC$8,COUNTIF($Z$9:$Z11,AC$8)+S$22,"")</f>
        <v>1</v>
      </c>
      <c r="AD11" t="str">
        <f>IF($Z11=AD$8,COUNTIF($Z$9:$Z11,AD$8)+T$22,"")</f>
        <v/>
      </c>
      <c r="AE11" t="str">
        <f>IF($Z11=AE$8,COUNTIF($Z$9:$Z11,AE$8)+U$22,"")</f>
        <v/>
      </c>
      <c r="AF11" t="str">
        <f t="shared" si="7"/>
        <v/>
      </c>
      <c r="AG11" t="str">
        <f t="shared" si="8"/>
        <v/>
      </c>
      <c r="AH11" t="str">
        <f t="shared" si="9"/>
        <v>単元1</v>
      </c>
      <c r="AI11" t="str">
        <f t="shared" si="10"/>
        <v/>
      </c>
      <c r="AJ11" t="str">
        <f t="shared" si="11"/>
        <v/>
      </c>
      <c r="AK11" t="str">
        <f t="shared" si="12"/>
        <v/>
      </c>
      <c r="AL11" t="str">
        <f t="shared" si="13"/>
        <v/>
      </c>
      <c r="AM11" t="str">
        <f t="shared" si="14"/>
        <v>単元1</v>
      </c>
      <c r="AN11" t="str">
        <f t="shared" si="15"/>
        <v>単元1</v>
      </c>
      <c r="AO11" t="str">
        <f t="shared" si="16"/>
        <v/>
      </c>
      <c r="AT11" s="24">
        <v>3</v>
      </c>
      <c r="AU11" s="42" t="s">
        <v>214</v>
      </c>
      <c r="AV11" s="25" t="s">
        <v>316</v>
      </c>
      <c r="AW11" s="25" t="s">
        <v>316</v>
      </c>
      <c r="AX11" s="25" t="s">
        <v>316</v>
      </c>
      <c r="AY11" s="25" t="s">
        <v>316</v>
      </c>
      <c r="AZ11" s="43" t="s">
        <v>316</v>
      </c>
    </row>
    <row r="12" spans="1:52" ht="18.95" customHeight="1" x14ac:dyDescent="0.15">
      <c r="A12" s="207"/>
      <c r="B12" s="99">
        <f t="shared" si="5"/>
        <v>46060</v>
      </c>
      <c r="C12" s="98">
        <f t="shared" si="5"/>
        <v>46060</v>
      </c>
      <c r="D12" s="3" t="s">
        <v>57</v>
      </c>
      <c r="E12" s="3"/>
      <c r="F12" s="17" t="str">
        <f t="shared" si="0"/>
        <v/>
      </c>
      <c r="G12" s="17" t="str">
        <f t="shared" si="1"/>
        <v>単元2</v>
      </c>
      <c r="H12" s="17" t="str">
        <f t="shared" si="2"/>
        <v/>
      </c>
      <c r="I12" s="17" t="str">
        <f t="shared" si="3"/>
        <v/>
      </c>
      <c r="J12" s="17" t="str">
        <f t="shared" si="4"/>
        <v/>
      </c>
      <c r="K12" s="3"/>
      <c r="M12" s="207"/>
      <c r="N12" s="33">
        <v>1</v>
      </c>
      <c r="O12">
        <f>SUM($N$6:N12)</f>
        <v>7</v>
      </c>
      <c r="Q12" s="7">
        <v>4</v>
      </c>
      <c r="R12" s="9" t="s">
        <v>48</v>
      </c>
      <c r="W12" s="3">
        <v>4</v>
      </c>
      <c r="X12" s="7" t="str">
        <f>R12</f>
        <v>理科</v>
      </c>
      <c r="Y12" s="9"/>
      <c r="Z12" s="23" t="str">
        <f t="shared" si="6"/>
        <v>理科</v>
      </c>
      <c r="AA12" t="str">
        <f>IF($Z12=AA$8,COUNTIF($Z$9:$Z12,AA$8)+Q$22,"")</f>
        <v/>
      </c>
      <c r="AB12" t="str">
        <f>IF($Z12=AB$8,COUNTIF($Z$9:$Z12,AB$8)+R$22,"")</f>
        <v/>
      </c>
      <c r="AC12" t="str">
        <f>IF($Z12=AC$8,COUNTIF($Z$9:$Z12,AC$8)+S$22,"")</f>
        <v/>
      </c>
      <c r="AD12">
        <f>IF($Z12=AD$8,COUNTIF($Z$9:$Z12,AD$8)+T$22,"")</f>
        <v>1</v>
      </c>
      <c r="AE12" t="str">
        <f>IF($Z12=AE$8,COUNTIF($Z$9:$Z12,AE$8)+U$22,"")</f>
        <v/>
      </c>
      <c r="AF12" t="str">
        <f t="shared" si="7"/>
        <v/>
      </c>
      <c r="AG12" t="str">
        <f t="shared" si="8"/>
        <v/>
      </c>
      <c r="AH12" t="str">
        <f t="shared" si="9"/>
        <v/>
      </c>
      <c r="AI12" t="str">
        <f t="shared" si="10"/>
        <v>単元1</v>
      </c>
      <c r="AJ12" t="str">
        <f t="shared" si="11"/>
        <v/>
      </c>
      <c r="AK12" t="str">
        <f t="shared" si="12"/>
        <v/>
      </c>
      <c r="AL12" t="str">
        <f t="shared" si="13"/>
        <v/>
      </c>
      <c r="AM12" t="str">
        <f t="shared" si="14"/>
        <v/>
      </c>
      <c r="AN12" t="str">
        <f t="shared" si="15"/>
        <v>単元1</v>
      </c>
      <c r="AO12" t="str">
        <f t="shared" si="16"/>
        <v>単元1</v>
      </c>
      <c r="AT12" s="24">
        <v>4</v>
      </c>
      <c r="AU12" s="42" t="s">
        <v>215</v>
      </c>
      <c r="AV12" s="25" t="s">
        <v>317</v>
      </c>
      <c r="AW12" s="25" t="s">
        <v>317</v>
      </c>
      <c r="AX12" s="25" t="s">
        <v>317</v>
      </c>
      <c r="AY12" s="25" t="s">
        <v>317</v>
      </c>
      <c r="AZ12" s="43" t="s">
        <v>317</v>
      </c>
    </row>
    <row r="13" spans="1:52" ht="18.95" customHeight="1" thickBot="1" x14ac:dyDescent="0.2">
      <c r="A13" s="207"/>
      <c r="B13" s="99">
        <f t="shared" si="5"/>
        <v>46061</v>
      </c>
      <c r="C13" s="98">
        <f t="shared" si="5"/>
        <v>46061</v>
      </c>
      <c r="D13" s="3" t="s">
        <v>58</v>
      </c>
      <c r="E13" s="3"/>
      <c r="F13" s="17" t="str">
        <f t="shared" si="0"/>
        <v/>
      </c>
      <c r="G13" s="17" t="str">
        <f t="shared" si="1"/>
        <v/>
      </c>
      <c r="H13" s="17" t="str">
        <f t="shared" si="2"/>
        <v>単元2</v>
      </c>
      <c r="I13" s="17" t="str">
        <f t="shared" si="3"/>
        <v/>
      </c>
      <c r="J13" s="17" t="str">
        <f t="shared" si="4"/>
        <v/>
      </c>
      <c r="K13" s="3"/>
      <c r="M13" s="207"/>
      <c r="N13" s="33">
        <v>1</v>
      </c>
      <c r="O13">
        <f>SUM($N$6:N13)</f>
        <v>8</v>
      </c>
      <c r="Q13" s="7">
        <v>5</v>
      </c>
      <c r="R13" s="10" t="s">
        <v>49</v>
      </c>
      <c r="W13" s="3">
        <v>5</v>
      </c>
      <c r="X13" s="7" t="str">
        <f>R13</f>
        <v>英語</v>
      </c>
      <c r="Y13" s="9"/>
      <c r="Z13" s="23" t="str">
        <f t="shared" si="6"/>
        <v>英語</v>
      </c>
      <c r="AA13" t="str">
        <f>IF($Z13=AA$8,COUNTIF($Z$9:$Z13,AA$8)+Q$22,"")</f>
        <v/>
      </c>
      <c r="AB13" t="str">
        <f>IF($Z13=AB$8,COUNTIF($Z$9:$Z13,AB$8)+R$22,"")</f>
        <v/>
      </c>
      <c r="AC13" t="str">
        <f>IF($Z13=AC$8,COUNTIF($Z$9:$Z13,AC$8)+S$22,"")</f>
        <v/>
      </c>
      <c r="AD13" t="str">
        <f>IF($Z13=AD$8,COUNTIF($Z$9:$Z13,AD$8)+T$22,"")</f>
        <v/>
      </c>
      <c r="AE13">
        <f>IF($Z13=AE$8,COUNTIF($Z$9:$Z13,AE$8)+U$22,"")</f>
        <v>1</v>
      </c>
      <c r="AF13" t="str">
        <f t="shared" si="7"/>
        <v/>
      </c>
      <c r="AG13" t="str">
        <f t="shared" si="8"/>
        <v/>
      </c>
      <c r="AH13" t="str">
        <f t="shared" si="9"/>
        <v/>
      </c>
      <c r="AI13" t="str">
        <f t="shared" si="10"/>
        <v/>
      </c>
      <c r="AJ13" t="str">
        <f t="shared" si="11"/>
        <v>単元1</v>
      </c>
      <c r="AK13" t="str">
        <f t="shared" si="12"/>
        <v>単元2</v>
      </c>
      <c r="AL13" t="str">
        <f t="shared" si="13"/>
        <v/>
      </c>
      <c r="AM13" t="str">
        <f t="shared" si="14"/>
        <v/>
      </c>
      <c r="AN13" t="str">
        <f t="shared" si="15"/>
        <v/>
      </c>
      <c r="AO13" t="str">
        <f t="shared" si="16"/>
        <v>単元1</v>
      </c>
      <c r="AT13" s="24">
        <v>5</v>
      </c>
      <c r="AU13" s="42" t="s">
        <v>216</v>
      </c>
      <c r="AV13" s="25" t="s">
        <v>318</v>
      </c>
      <c r="AW13" s="25" t="s">
        <v>318</v>
      </c>
      <c r="AX13" s="25" t="s">
        <v>318</v>
      </c>
      <c r="AY13" s="25" t="s">
        <v>318</v>
      </c>
      <c r="AZ13" s="43" t="s">
        <v>318</v>
      </c>
    </row>
    <row r="14" spans="1:52" ht="18.95" customHeight="1" x14ac:dyDescent="0.15">
      <c r="A14" s="207"/>
      <c r="B14" s="99">
        <f t="shared" si="5"/>
        <v>46062</v>
      </c>
      <c r="C14" s="98">
        <f t="shared" si="5"/>
        <v>46062</v>
      </c>
      <c r="D14" s="3" t="s">
        <v>59</v>
      </c>
      <c r="E14" s="3"/>
      <c r="F14" s="17" t="str">
        <f t="shared" si="0"/>
        <v/>
      </c>
      <c r="G14" s="17" t="str">
        <f t="shared" si="1"/>
        <v/>
      </c>
      <c r="H14" s="17" t="str">
        <f t="shared" si="2"/>
        <v/>
      </c>
      <c r="I14" s="17" t="str">
        <f t="shared" si="3"/>
        <v>単元2</v>
      </c>
      <c r="J14" s="17" t="str">
        <f t="shared" si="4"/>
        <v/>
      </c>
      <c r="K14" s="3"/>
      <c r="M14" s="207"/>
      <c r="N14" s="33">
        <v>1</v>
      </c>
      <c r="O14">
        <f>SUM($N$6:N14)</f>
        <v>9</v>
      </c>
      <c r="W14" s="3">
        <v>6</v>
      </c>
      <c r="X14" s="7" t="str">
        <f>R9</f>
        <v>国語</v>
      </c>
      <c r="Y14" s="9"/>
      <c r="Z14" s="23" t="str">
        <f t="shared" si="6"/>
        <v>国語</v>
      </c>
      <c r="AA14">
        <f>IF($Z14=AA$8,COUNTIF($Z$9:$Z14,AA$8)+Q$22,"")</f>
        <v>2</v>
      </c>
      <c r="AB14" t="str">
        <f>IF($Z14=AB$8,COUNTIF($Z$9:$Z14,AB$8)+R$22,"")</f>
        <v/>
      </c>
      <c r="AC14" t="str">
        <f>IF($Z14=AC$8,COUNTIF($Z$9:$Z14,AC$8)+S$22,"")</f>
        <v/>
      </c>
      <c r="AD14" t="str">
        <f>IF($Z14=AD$8,COUNTIF($Z$9:$Z14,AD$8)+T$22,"")</f>
        <v/>
      </c>
      <c r="AE14" t="str">
        <f>IF($Z14=AE$8,COUNTIF($Z$9:$Z14,AE$8)+U$22,"")</f>
        <v/>
      </c>
      <c r="AF14" t="str">
        <f t="shared" si="7"/>
        <v>単元2</v>
      </c>
      <c r="AG14" t="str">
        <f t="shared" si="8"/>
        <v/>
      </c>
      <c r="AH14" t="str">
        <f t="shared" si="9"/>
        <v/>
      </c>
      <c r="AI14" t="str">
        <f t="shared" si="10"/>
        <v/>
      </c>
      <c r="AJ14" t="str">
        <f t="shared" si="11"/>
        <v/>
      </c>
      <c r="AK14" t="str">
        <f t="shared" si="12"/>
        <v>単元2</v>
      </c>
      <c r="AL14" t="str">
        <f t="shared" si="13"/>
        <v>単元2</v>
      </c>
      <c r="AM14" t="str">
        <f t="shared" si="14"/>
        <v/>
      </c>
      <c r="AN14" t="str">
        <f t="shared" si="15"/>
        <v/>
      </c>
      <c r="AO14" t="str">
        <f t="shared" si="16"/>
        <v/>
      </c>
      <c r="AT14" s="24">
        <v>6</v>
      </c>
      <c r="AU14" s="42" t="s">
        <v>217</v>
      </c>
      <c r="AV14" s="25" t="s">
        <v>319</v>
      </c>
      <c r="AW14" s="25" t="s">
        <v>319</v>
      </c>
      <c r="AX14" s="25" t="s">
        <v>319</v>
      </c>
      <c r="AY14" s="25" t="s">
        <v>319</v>
      </c>
      <c r="AZ14" s="43" t="s">
        <v>319</v>
      </c>
    </row>
    <row r="15" spans="1:52" ht="18.95" customHeight="1" x14ac:dyDescent="0.15">
      <c r="A15" s="207"/>
      <c r="B15" s="99">
        <f t="shared" si="5"/>
        <v>46063</v>
      </c>
      <c r="C15" s="98">
        <f t="shared" si="5"/>
        <v>46063</v>
      </c>
      <c r="D15" s="3" t="s">
        <v>60</v>
      </c>
      <c r="E15" s="3"/>
      <c r="F15" s="17" t="str">
        <f t="shared" si="0"/>
        <v/>
      </c>
      <c r="G15" s="17" t="str">
        <f t="shared" si="1"/>
        <v/>
      </c>
      <c r="H15" s="17" t="str">
        <f t="shared" si="2"/>
        <v/>
      </c>
      <c r="I15" s="17" t="str">
        <f t="shared" si="3"/>
        <v/>
      </c>
      <c r="J15" s="17" t="str">
        <f t="shared" si="4"/>
        <v>単元2</v>
      </c>
      <c r="K15" s="3"/>
      <c r="M15" s="207"/>
      <c r="N15" s="33">
        <v>1</v>
      </c>
      <c r="O15">
        <f>SUM($N$6:N15)</f>
        <v>10</v>
      </c>
      <c r="W15" s="3">
        <v>7</v>
      </c>
      <c r="X15" s="7" t="str">
        <f>R10</f>
        <v>社会</v>
      </c>
      <c r="Y15" s="9"/>
      <c r="Z15" s="23" t="str">
        <f t="shared" si="6"/>
        <v>社会</v>
      </c>
      <c r="AA15" t="str">
        <f>IF($Z15=AA$8,COUNTIF($Z$9:$Z15,AA$8)+Q$22,"")</f>
        <v/>
      </c>
      <c r="AB15">
        <f>IF($Z15=AB$8,COUNTIF($Z$9:$Z15,AB$8)+R$22,"")</f>
        <v>2</v>
      </c>
      <c r="AC15" t="str">
        <f>IF($Z15=AC$8,COUNTIF($Z$9:$Z15,AC$8)+S$22,"")</f>
        <v/>
      </c>
      <c r="AD15" t="str">
        <f>IF($Z15=AD$8,COUNTIF($Z$9:$Z15,AD$8)+T$22,"")</f>
        <v/>
      </c>
      <c r="AE15" t="str">
        <f>IF($Z15=AE$8,COUNTIF($Z$9:$Z15,AE$8)+U$22,"")</f>
        <v/>
      </c>
      <c r="AF15" t="str">
        <f t="shared" si="7"/>
        <v/>
      </c>
      <c r="AG15" t="str">
        <f t="shared" si="8"/>
        <v>単元2</v>
      </c>
      <c r="AH15" t="str">
        <f t="shared" si="9"/>
        <v/>
      </c>
      <c r="AI15" t="str">
        <f t="shared" si="10"/>
        <v/>
      </c>
      <c r="AJ15" t="str">
        <f t="shared" si="11"/>
        <v/>
      </c>
      <c r="AK15" t="str">
        <f t="shared" si="12"/>
        <v/>
      </c>
      <c r="AL15" t="str">
        <f t="shared" si="13"/>
        <v>単元2</v>
      </c>
      <c r="AM15" t="str">
        <f t="shared" si="14"/>
        <v>単元2</v>
      </c>
      <c r="AN15" t="str">
        <f t="shared" si="15"/>
        <v/>
      </c>
      <c r="AO15" t="str">
        <f t="shared" si="16"/>
        <v/>
      </c>
      <c r="AT15" s="24">
        <v>7</v>
      </c>
      <c r="AU15" s="42" t="s">
        <v>218</v>
      </c>
      <c r="AV15" s="25" t="s">
        <v>320</v>
      </c>
      <c r="AW15" s="25" t="s">
        <v>320</v>
      </c>
      <c r="AX15" s="25" t="s">
        <v>320</v>
      </c>
      <c r="AY15" s="25" t="s">
        <v>320</v>
      </c>
      <c r="AZ15" s="43" t="s">
        <v>320</v>
      </c>
    </row>
    <row r="16" spans="1:52" ht="18.95" customHeight="1" x14ac:dyDescent="0.15">
      <c r="A16" s="207"/>
      <c r="B16" s="99">
        <f t="shared" si="5"/>
        <v>46064</v>
      </c>
      <c r="C16" s="98">
        <f t="shared" si="5"/>
        <v>46064</v>
      </c>
      <c r="D16" s="3" t="s">
        <v>61</v>
      </c>
      <c r="E16" s="3"/>
      <c r="F16" s="17" t="str">
        <f t="shared" si="0"/>
        <v>単元3</v>
      </c>
      <c r="G16" s="17" t="str">
        <f t="shared" si="1"/>
        <v/>
      </c>
      <c r="H16" s="17" t="str">
        <f t="shared" si="2"/>
        <v/>
      </c>
      <c r="I16" s="17" t="str">
        <f t="shared" si="3"/>
        <v/>
      </c>
      <c r="J16" s="17" t="str">
        <f t="shared" si="4"/>
        <v/>
      </c>
      <c r="K16" s="3"/>
      <c r="M16" s="207"/>
      <c r="N16" s="33">
        <v>1</v>
      </c>
      <c r="O16">
        <f>SUM($N$6:N16)</f>
        <v>11</v>
      </c>
      <c r="W16" s="3">
        <v>8</v>
      </c>
      <c r="X16" s="7" t="str">
        <f>R11</f>
        <v>数学</v>
      </c>
      <c r="Y16" s="9"/>
      <c r="Z16" s="23" t="str">
        <f t="shared" si="6"/>
        <v>数学</v>
      </c>
      <c r="AA16" t="str">
        <f>IF($Z16=AA$8,COUNTIF($Z$9:$Z16,AA$8)+Q$22,"")</f>
        <v/>
      </c>
      <c r="AB16" t="str">
        <f>IF($Z16=AB$8,COUNTIF($Z$9:$Z16,AB$8)+R$22,"")</f>
        <v/>
      </c>
      <c r="AC16">
        <f>IF($Z16=AC$8,COUNTIF($Z$9:$Z16,AC$8)+S$22,"")</f>
        <v>2</v>
      </c>
      <c r="AD16" t="str">
        <f>IF($Z16=AD$8,COUNTIF($Z$9:$Z16,AD$8)+T$22,"")</f>
        <v/>
      </c>
      <c r="AE16" t="str">
        <f>IF($Z16=AE$8,COUNTIF($Z$9:$Z16,AE$8)+U$22,"")</f>
        <v/>
      </c>
      <c r="AF16" t="str">
        <f t="shared" si="7"/>
        <v/>
      </c>
      <c r="AG16" t="str">
        <f t="shared" si="8"/>
        <v/>
      </c>
      <c r="AH16" t="str">
        <f t="shared" si="9"/>
        <v>単元2</v>
      </c>
      <c r="AI16" t="str">
        <f t="shared" si="10"/>
        <v/>
      </c>
      <c r="AJ16" t="str">
        <f t="shared" si="11"/>
        <v/>
      </c>
      <c r="AK16" t="str">
        <f t="shared" si="12"/>
        <v/>
      </c>
      <c r="AL16" t="str">
        <f t="shared" si="13"/>
        <v/>
      </c>
      <c r="AM16" t="str">
        <f t="shared" si="14"/>
        <v>単元2</v>
      </c>
      <c r="AN16" t="str">
        <f t="shared" si="15"/>
        <v>単元2</v>
      </c>
      <c r="AO16" t="str">
        <f t="shared" si="16"/>
        <v/>
      </c>
      <c r="AT16" s="24">
        <v>8</v>
      </c>
      <c r="AU16" s="42" t="s">
        <v>219</v>
      </c>
      <c r="AV16" s="25" t="s">
        <v>321</v>
      </c>
      <c r="AW16" s="25" t="s">
        <v>321</v>
      </c>
      <c r="AX16" s="25" t="s">
        <v>321</v>
      </c>
      <c r="AY16" s="25" t="s">
        <v>321</v>
      </c>
      <c r="AZ16" s="43" t="s">
        <v>321</v>
      </c>
    </row>
    <row r="17" spans="1:52" ht="18.95" customHeight="1" x14ac:dyDescent="0.15">
      <c r="A17" s="207"/>
      <c r="B17" s="99">
        <f t="shared" si="5"/>
        <v>46065</v>
      </c>
      <c r="C17" s="98">
        <f t="shared" si="5"/>
        <v>46065</v>
      </c>
      <c r="D17" s="3" t="s">
        <v>62</v>
      </c>
      <c r="E17" s="3"/>
      <c r="F17" s="17" t="str">
        <f t="shared" si="0"/>
        <v/>
      </c>
      <c r="G17" s="17" t="str">
        <f t="shared" si="1"/>
        <v>単元3</v>
      </c>
      <c r="H17" s="17" t="str">
        <f t="shared" si="2"/>
        <v/>
      </c>
      <c r="I17" s="17" t="str">
        <f t="shared" si="3"/>
        <v/>
      </c>
      <c r="J17" s="17" t="str">
        <f t="shared" si="4"/>
        <v/>
      </c>
      <c r="K17" s="3"/>
      <c r="M17" s="207"/>
      <c r="N17" s="33">
        <v>1</v>
      </c>
      <c r="O17">
        <f>SUM($N$6:N17)</f>
        <v>12</v>
      </c>
      <c r="W17" s="3">
        <v>9</v>
      </c>
      <c r="X17" s="7" t="str">
        <f>R12</f>
        <v>理科</v>
      </c>
      <c r="Y17" s="9"/>
      <c r="Z17" s="23" t="str">
        <f t="shared" si="6"/>
        <v>理科</v>
      </c>
      <c r="AA17" t="str">
        <f>IF($Z17=AA$8,COUNTIF($Z$9:$Z17,AA$8)+Q$22,"")</f>
        <v/>
      </c>
      <c r="AB17" t="str">
        <f>IF($Z17=AB$8,COUNTIF($Z$9:$Z17,AB$8)+R$22,"")</f>
        <v/>
      </c>
      <c r="AC17" t="str">
        <f>IF($Z17=AC$8,COUNTIF($Z$9:$Z17,AC$8)+S$22,"")</f>
        <v/>
      </c>
      <c r="AD17">
        <f>IF($Z17=AD$8,COUNTIF($Z$9:$Z17,AD$8)+T$22,"")</f>
        <v>2</v>
      </c>
      <c r="AE17" t="str">
        <f>IF($Z17=AE$8,COUNTIF($Z$9:$Z17,AE$8)+U$22,"")</f>
        <v/>
      </c>
      <c r="AF17" t="str">
        <f t="shared" si="7"/>
        <v/>
      </c>
      <c r="AG17" t="str">
        <f t="shared" si="8"/>
        <v/>
      </c>
      <c r="AH17" t="str">
        <f t="shared" si="9"/>
        <v/>
      </c>
      <c r="AI17" t="str">
        <f t="shared" si="10"/>
        <v>単元2</v>
      </c>
      <c r="AJ17" t="str">
        <f t="shared" si="11"/>
        <v/>
      </c>
      <c r="AK17" t="str">
        <f t="shared" si="12"/>
        <v/>
      </c>
      <c r="AL17" t="str">
        <f t="shared" si="13"/>
        <v/>
      </c>
      <c r="AM17" t="str">
        <f t="shared" si="14"/>
        <v/>
      </c>
      <c r="AN17" t="str">
        <f t="shared" si="15"/>
        <v>単元2</v>
      </c>
      <c r="AO17" t="str">
        <f t="shared" si="16"/>
        <v>単元2</v>
      </c>
      <c r="AT17" s="24">
        <v>9</v>
      </c>
      <c r="AU17" s="42" t="s">
        <v>220</v>
      </c>
      <c r="AV17" s="25" t="s">
        <v>322</v>
      </c>
      <c r="AW17" s="25" t="s">
        <v>322</v>
      </c>
      <c r="AX17" s="25" t="s">
        <v>322</v>
      </c>
      <c r="AY17" s="25" t="s">
        <v>322</v>
      </c>
      <c r="AZ17" s="43" t="s">
        <v>322</v>
      </c>
    </row>
    <row r="18" spans="1:52" ht="18.95" customHeight="1" x14ac:dyDescent="0.15">
      <c r="A18" s="207"/>
      <c r="B18" s="99">
        <f t="shared" si="5"/>
        <v>46066</v>
      </c>
      <c r="C18" s="98">
        <f t="shared" si="5"/>
        <v>46066</v>
      </c>
      <c r="D18" s="3" t="s">
        <v>63</v>
      </c>
      <c r="E18" s="3"/>
      <c r="F18" s="17" t="str">
        <f t="shared" si="0"/>
        <v/>
      </c>
      <c r="G18" s="17" t="str">
        <f t="shared" si="1"/>
        <v/>
      </c>
      <c r="H18" s="17" t="str">
        <f t="shared" si="2"/>
        <v>単元3</v>
      </c>
      <c r="I18" s="17" t="str">
        <f t="shared" si="3"/>
        <v/>
      </c>
      <c r="J18" s="17" t="str">
        <f t="shared" si="4"/>
        <v/>
      </c>
      <c r="K18" s="3"/>
      <c r="M18" s="207"/>
      <c r="N18" s="33">
        <v>1</v>
      </c>
      <c r="O18">
        <f>SUM($N$6:N18)</f>
        <v>13</v>
      </c>
      <c r="W18" s="3">
        <v>10</v>
      </c>
      <c r="X18" s="7" t="str">
        <f>R13</f>
        <v>英語</v>
      </c>
      <c r="Y18" s="9"/>
      <c r="Z18" s="23" t="str">
        <f t="shared" si="6"/>
        <v>英語</v>
      </c>
      <c r="AA18" t="str">
        <f>IF($Z18=AA$8,COUNTIF($Z$9:$Z18,AA$8)+Q$22,"")</f>
        <v/>
      </c>
      <c r="AB18" t="str">
        <f>IF($Z18=AB$8,COUNTIF($Z$9:$Z18,AB$8)+R$22,"")</f>
        <v/>
      </c>
      <c r="AC18" t="str">
        <f>IF($Z18=AC$8,COUNTIF($Z$9:$Z18,AC$8)+S$22,"")</f>
        <v/>
      </c>
      <c r="AD18" t="str">
        <f>IF($Z18=AD$8,COUNTIF($Z$9:$Z18,AD$8)+T$22,"")</f>
        <v/>
      </c>
      <c r="AE18">
        <f>IF($Z18=AE$8,COUNTIF($Z$9:$Z18,AE$8)+U$22,"")</f>
        <v>2</v>
      </c>
      <c r="AF18" t="str">
        <f t="shared" si="7"/>
        <v/>
      </c>
      <c r="AG18" t="str">
        <f t="shared" si="8"/>
        <v/>
      </c>
      <c r="AH18" t="str">
        <f t="shared" si="9"/>
        <v/>
      </c>
      <c r="AI18" t="str">
        <f t="shared" si="10"/>
        <v/>
      </c>
      <c r="AJ18" t="str">
        <f t="shared" si="11"/>
        <v>単元2</v>
      </c>
      <c r="AK18" t="str">
        <f t="shared" si="12"/>
        <v>単元3</v>
      </c>
      <c r="AL18" t="str">
        <f t="shared" si="13"/>
        <v/>
      </c>
      <c r="AM18" t="str">
        <f t="shared" si="14"/>
        <v/>
      </c>
      <c r="AN18" t="str">
        <f t="shared" si="15"/>
        <v/>
      </c>
      <c r="AO18" t="str">
        <f t="shared" si="16"/>
        <v>単元2</v>
      </c>
      <c r="AT18" s="24">
        <v>10</v>
      </c>
      <c r="AU18" s="42" t="s">
        <v>221</v>
      </c>
      <c r="AV18" s="25" t="s">
        <v>323</v>
      </c>
      <c r="AW18" s="25" t="s">
        <v>323</v>
      </c>
      <c r="AX18" s="25" t="s">
        <v>323</v>
      </c>
      <c r="AY18" s="25" t="s">
        <v>323</v>
      </c>
      <c r="AZ18" s="43" t="s">
        <v>323</v>
      </c>
    </row>
    <row r="19" spans="1:52" ht="18.95" customHeight="1" x14ac:dyDescent="0.15">
      <c r="A19" s="207"/>
      <c r="B19" s="99">
        <f t="shared" si="5"/>
        <v>46067</v>
      </c>
      <c r="C19" s="98">
        <f t="shared" si="5"/>
        <v>46067</v>
      </c>
      <c r="D19" s="3" t="s">
        <v>64</v>
      </c>
      <c r="E19" s="3"/>
      <c r="F19" s="17" t="str">
        <f t="shared" si="0"/>
        <v/>
      </c>
      <c r="G19" s="17" t="str">
        <f t="shared" si="1"/>
        <v/>
      </c>
      <c r="H19" s="17" t="str">
        <f t="shared" si="2"/>
        <v/>
      </c>
      <c r="I19" s="17" t="str">
        <f t="shared" si="3"/>
        <v>単元3</v>
      </c>
      <c r="J19" s="17" t="str">
        <f t="shared" si="4"/>
        <v/>
      </c>
      <c r="K19" s="3"/>
      <c r="M19" s="207"/>
      <c r="N19" s="33">
        <v>1</v>
      </c>
      <c r="O19">
        <f>SUM($N$6:N19)</f>
        <v>14</v>
      </c>
      <c r="W19" s="3">
        <v>11</v>
      </c>
      <c r="X19" s="7" t="str">
        <f>R9</f>
        <v>国語</v>
      </c>
      <c r="Y19" s="9"/>
      <c r="Z19" s="23" t="str">
        <f t="shared" si="6"/>
        <v>国語</v>
      </c>
      <c r="AA19">
        <f>IF($Z19=AA$8,COUNTIF($Z$9:$Z19,AA$8)+Q$22,"")</f>
        <v>3</v>
      </c>
      <c r="AB19" t="str">
        <f>IF($Z19=AB$8,COUNTIF($Z$9:$Z19,AB$8)+R$22,"")</f>
        <v/>
      </c>
      <c r="AC19" t="str">
        <f>IF($Z19=AC$8,COUNTIF($Z$9:$Z19,AC$8)+S$22,"")</f>
        <v/>
      </c>
      <c r="AD19" t="str">
        <f>IF($Z19=AD$8,COUNTIF($Z$9:$Z19,AD$8)+T$22,"")</f>
        <v/>
      </c>
      <c r="AE19" t="str">
        <f>IF($Z19=AE$8,COUNTIF($Z$9:$Z19,AE$8)+U$22,"")</f>
        <v/>
      </c>
      <c r="AF19" t="str">
        <f t="shared" si="7"/>
        <v>単元3</v>
      </c>
      <c r="AG19" t="str">
        <f t="shared" si="8"/>
        <v/>
      </c>
      <c r="AH19" t="str">
        <f t="shared" si="9"/>
        <v/>
      </c>
      <c r="AI19" t="str">
        <f t="shared" si="10"/>
        <v/>
      </c>
      <c r="AJ19" t="str">
        <f t="shared" si="11"/>
        <v/>
      </c>
      <c r="AK19" t="str">
        <f t="shared" si="12"/>
        <v>単元3</v>
      </c>
      <c r="AL19" t="str">
        <f t="shared" si="13"/>
        <v>単元3</v>
      </c>
      <c r="AM19" t="str">
        <f t="shared" si="14"/>
        <v/>
      </c>
      <c r="AN19" t="str">
        <f t="shared" si="15"/>
        <v/>
      </c>
      <c r="AO19" t="str">
        <f t="shared" si="16"/>
        <v/>
      </c>
      <c r="AT19" s="24">
        <v>11</v>
      </c>
      <c r="AU19" s="42" t="s">
        <v>222</v>
      </c>
      <c r="AV19" s="25" t="s">
        <v>324</v>
      </c>
      <c r="AW19" s="25" t="s">
        <v>324</v>
      </c>
      <c r="AX19" s="25" t="s">
        <v>324</v>
      </c>
      <c r="AY19" s="25" t="s">
        <v>324</v>
      </c>
      <c r="AZ19" s="43" t="s">
        <v>324</v>
      </c>
    </row>
    <row r="20" spans="1:52" ht="18.95" customHeight="1" x14ac:dyDescent="0.15">
      <c r="A20" s="207"/>
      <c r="B20" s="99">
        <f t="shared" si="5"/>
        <v>46068</v>
      </c>
      <c r="C20" s="98">
        <f t="shared" si="5"/>
        <v>46068</v>
      </c>
      <c r="D20" s="3" t="s">
        <v>51</v>
      </c>
      <c r="E20" s="3"/>
      <c r="F20" s="17" t="str">
        <f t="shared" si="0"/>
        <v/>
      </c>
      <c r="G20" s="17" t="str">
        <f t="shared" si="1"/>
        <v/>
      </c>
      <c r="H20" s="17" t="str">
        <f t="shared" si="2"/>
        <v/>
      </c>
      <c r="I20" s="17" t="str">
        <f t="shared" si="3"/>
        <v/>
      </c>
      <c r="J20" s="17" t="str">
        <f t="shared" si="4"/>
        <v>単元3</v>
      </c>
      <c r="K20" s="3"/>
      <c r="M20" s="207"/>
      <c r="N20" s="33">
        <v>1</v>
      </c>
      <c r="O20">
        <f>SUM($N$6:N20)</f>
        <v>15</v>
      </c>
      <c r="Q20" s="52" t="s">
        <v>76</v>
      </c>
      <c r="R20" s="51"/>
      <c r="S20" s="51"/>
      <c r="W20" s="3">
        <v>12</v>
      </c>
      <c r="X20" s="7" t="str">
        <f>R10</f>
        <v>社会</v>
      </c>
      <c r="Y20" s="9"/>
      <c r="Z20" s="23" t="str">
        <f t="shared" si="6"/>
        <v>社会</v>
      </c>
      <c r="AA20" t="str">
        <f>IF($Z20=AA$8,COUNTIF($Z$9:$Z20,AA$8)+Q$22,"")</f>
        <v/>
      </c>
      <c r="AB20">
        <f>IF($Z20=AB$8,COUNTIF($Z$9:$Z20,AB$8)+R$22,"")</f>
        <v>3</v>
      </c>
      <c r="AC20" t="str">
        <f>IF($Z20=AC$8,COUNTIF($Z$9:$Z20,AC$8)+S$22,"")</f>
        <v/>
      </c>
      <c r="AD20" t="str">
        <f>IF($Z20=AD$8,COUNTIF($Z$9:$Z20,AD$8)+T$22,"")</f>
        <v/>
      </c>
      <c r="AE20" t="str">
        <f>IF($Z20=AE$8,COUNTIF($Z$9:$Z20,AE$8)+U$22,"")</f>
        <v/>
      </c>
      <c r="AF20" t="str">
        <f t="shared" si="7"/>
        <v/>
      </c>
      <c r="AG20" t="str">
        <f t="shared" si="8"/>
        <v>単元3</v>
      </c>
      <c r="AH20" t="str">
        <f t="shared" si="9"/>
        <v/>
      </c>
      <c r="AI20" t="str">
        <f t="shared" si="10"/>
        <v/>
      </c>
      <c r="AJ20" t="str">
        <f t="shared" si="11"/>
        <v/>
      </c>
      <c r="AK20" t="str">
        <f t="shared" si="12"/>
        <v/>
      </c>
      <c r="AL20" t="str">
        <f t="shared" si="13"/>
        <v>単元3</v>
      </c>
      <c r="AM20" t="str">
        <f t="shared" si="14"/>
        <v>単元3</v>
      </c>
      <c r="AN20" t="str">
        <f t="shared" si="15"/>
        <v/>
      </c>
      <c r="AO20" t="str">
        <f t="shared" si="16"/>
        <v/>
      </c>
      <c r="AT20" s="24">
        <v>12</v>
      </c>
      <c r="AU20" s="42" t="s">
        <v>223</v>
      </c>
      <c r="AV20" s="25" t="s">
        <v>325</v>
      </c>
      <c r="AW20" s="25" t="s">
        <v>325</v>
      </c>
      <c r="AX20" s="25" t="s">
        <v>325</v>
      </c>
      <c r="AY20" s="25" t="s">
        <v>325</v>
      </c>
      <c r="AZ20" s="43" t="s">
        <v>325</v>
      </c>
    </row>
    <row r="21" spans="1:52" ht="18.95" customHeight="1" thickBot="1" x14ac:dyDescent="0.2">
      <c r="A21" s="207"/>
      <c r="B21" s="99">
        <f t="shared" si="5"/>
        <v>46069</v>
      </c>
      <c r="C21" s="98">
        <f t="shared" si="5"/>
        <v>46069</v>
      </c>
      <c r="D21" s="3" t="s">
        <v>52</v>
      </c>
      <c r="E21" s="3"/>
      <c r="F21" s="17" t="str">
        <f t="shared" si="0"/>
        <v>単元4</v>
      </c>
      <c r="G21" s="17" t="str">
        <f t="shared" si="1"/>
        <v/>
      </c>
      <c r="H21" s="17" t="str">
        <f t="shared" si="2"/>
        <v/>
      </c>
      <c r="I21" s="17" t="str">
        <f t="shared" si="3"/>
        <v/>
      </c>
      <c r="J21" s="17" t="str">
        <f t="shared" si="4"/>
        <v/>
      </c>
      <c r="K21" s="3"/>
      <c r="M21" s="207"/>
      <c r="N21" s="33">
        <v>1</v>
      </c>
      <c r="O21">
        <f>SUM($N$6:N21)</f>
        <v>16</v>
      </c>
      <c r="Q21" t="s">
        <v>41</v>
      </c>
      <c r="R21" t="s">
        <v>104</v>
      </c>
      <c r="S21" t="s">
        <v>105</v>
      </c>
      <c r="T21" t="s">
        <v>48</v>
      </c>
      <c r="U21" t="s">
        <v>49</v>
      </c>
      <c r="W21" s="3">
        <v>13</v>
      </c>
      <c r="X21" s="7" t="str">
        <f>R11</f>
        <v>数学</v>
      </c>
      <c r="Y21" s="9"/>
      <c r="Z21" s="23" t="str">
        <f t="shared" si="6"/>
        <v>数学</v>
      </c>
      <c r="AA21" t="str">
        <f>IF($Z21=AA$8,COUNTIF($Z$9:$Z21,AA$8)+Q$22,"")</f>
        <v/>
      </c>
      <c r="AB21" t="str">
        <f>IF($Z21=AB$8,COUNTIF($Z$9:$Z21,AB$8)+R$22,"")</f>
        <v/>
      </c>
      <c r="AC21">
        <f>IF($Z21=AC$8,COUNTIF($Z$9:$Z21,AC$8)+S$22,"")</f>
        <v>3</v>
      </c>
      <c r="AD21" t="str">
        <f>IF($Z21=AD$8,COUNTIF($Z$9:$Z21,AD$8)+T$22,"")</f>
        <v/>
      </c>
      <c r="AE21" t="str">
        <f>IF($Z21=AE$8,COUNTIF($Z$9:$Z21,AE$8)+U$22,"")</f>
        <v/>
      </c>
      <c r="AF21" t="str">
        <f t="shared" si="7"/>
        <v/>
      </c>
      <c r="AG21" t="str">
        <f t="shared" si="8"/>
        <v/>
      </c>
      <c r="AH21" t="str">
        <f t="shared" si="9"/>
        <v>単元3</v>
      </c>
      <c r="AI21" t="str">
        <f t="shared" si="10"/>
        <v/>
      </c>
      <c r="AJ21" t="str">
        <f t="shared" si="11"/>
        <v/>
      </c>
      <c r="AK21" t="str">
        <f t="shared" si="12"/>
        <v/>
      </c>
      <c r="AL21" t="str">
        <f t="shared" si="13"/>
        <v/>
      </c>
      <c r="AM21" t="str">
        <f t="shared" si="14"/>
        <v>単元3</v>
      </c>
      <c r="AN21" t="str">
        <f t="shared" si="15"/>
        <v>単元3</v>
      </c>
      <c r="AO21" t="str">
        <f t="shared" si="16"/>
        <v/>
      </c>
      <c r="AT21" s="24">
        <v>13</v>
      </c>
      <c r="AU21" s="42" t="s">
        <v>224</v>
      </c>
      <c r="AV21" s="25" t="s">
        <v>326</v>
      </c>
      <c r="AW21" s="25" t="s">
        <v>326</v>
      </c>
      <c r="AX21" s="25" t="s">
        <v>326</v>
      </c>
      <c r="AY21" s="25" t="s">
        <v>326</v>
      </c>
      <c r="AZ21" s="43" t="s">
        <v>326</v>
      </c>
    </row>
    <row r="22" spans="1:52" ht="18.95" customHeight="1" thickBot="1" x14ac:dyDescent="0.2">
      <c r="A22" s="207"/>
      <c r="B22" s="99">
        <f t="shared" si="5"/>
        <v>46070</v>
      </c>
      <c r="C22" s="98">
        <f t="shared" si="5"/>
        <v>46070</v>
      </c>
      <c r="D22" s="3" t="s">
        <v>53</v>
      </c>
      <c r="E22" s="3"/>
      <c r="F22" s="17" t="str">
        <f t="shared" si="0"/>
        <v/>
      </c>
      <c r="G22" s="17" t="str">
        <f t="shared" si="1"/>
        <v>単元4</v>
      </c>
      <c r="H22" s="17" t="str">
        <f t="shared" si="2"/>
        <v/>
      </c>
      <c r="I22" s="17" t="str">
        <f t="shared" si="3"/>
        <v/>
      </c>
      <c r="J22" s="17" t="str">
        <f t="shared" si="4"/>
        <v/>
      </c>
      <c r="K22" s="3"/>
      <c r="M22" s="207"/>
      <c r="N22" s="33">
        <v>1</v>
      </c>
      <c r="O22">
        <f>SUM($N$6:N22)</f>
        <v>17</v>
      </c>
      <c r="Q22" s="11"/>
      <c r="R22" s="12"/>
      <c r="S22" s="12"/>
      <c r="T22" s="12"/>
      <c r="U22" s="13"/>
      <c r="W22" s="3">
        <v>14</v>
      </c>
      <c r="X22" s="7" t="str">
        <f>R12</f>
        <v>理科</v>
      </c>
      <c r="Y22" s="9"/>
      <c r="Z22" s="23" t="str">
        <f t="shared" si="6"/>
        <v>理科</v>
      </c>
      <c r="AA22" t="str">
        <f>IF($Z22=AA$8,COUNTIF($Z$9:$Z22,AA$8)+Q$22,"")</f>
        <v/>
      </c>
      <c r="AB22" t="str">
        <f>IF($Z22=AB$8,COUNTIF($Z$9:$Z22,AB$8)+R$22,"")</f>
        <v/>
      </c>
      <c r="AC22" t="str">
        <f>IF($Z22=AC$8,COUNTIF($Z$9:$Z22,AC$8)+S$22,"")</f>
        <v/>
      </c>
      <c r="AD22">
        <f>IF($Z22=AD$8,COUNTIF($Z$9:$Z22,AD$8)+T$22,"")</f>
        <v>3</v>
      </c>
      <c r="AE22" t="str">
        <f>IF($Z22=AE$8,COUNTIF($Z$9:$Z22,AE$8)+U$22,"")</f>
        <v/>
      </c>
      <c r="AF22" t="str">
        <f t="shared" si="7"/>
        <v/>
      </c>
      <c r="AG22" t="str">
        <f t="shared" si="8"/>
        <v/>
      </c>
      <c r="AH22" t="str">
        <f t="shared" si="9"/>
        <v/>
      </c>
      <c r="AI22" t="str">
        <f t="shared" si="10"/>
        <v>単元3</v>
      </c>
      <c r="AJ22" t="str">
        <f t="shared" si="11"/>
        <v/>
      </c>
      <c r="AK22" t="str">
        <f t="shared" si="12"/>
        <v/>
      </c>
      <c r="AL22" t="str">
        <f t="shared" si="13"/>
        <v/>
      </c>
      <c r="AM22" t="str">
        <f t="shared" si="14"/>
        <v/>
      </c>
      <c r="AN22" t="str">
        <f t="shared" si="15"/>
        <v>単元3</v>
      </c>
      <c r="AO22" t="str">
        <f t="shared" si="16"/>
        <v>単元3</v>
      </c>
      <c r="AT22" s="24">
        <v>14</v>
      </c>
      <c r="AU22" s="42" t="s">
        <v>225</v>
      </c>
      <c r="AV22" s="26" t="s">
        <v>327</v>
      </c>
      <c r="AW22" s="26" t="s">
        <v>327</v>
      </c>
      <c r="AX22" s="26" t="s">
        <v>327</v>
      </c>
      <c r="AY22" s="26" t="s">
        <v>327</v>
      </c>
      <c r="AZ22" s="44" t="s">
        <v>327</v>
      </c>
    </row>
    <row r="23" spans="1:52" ht="18.95" customHeight="1" x14ac:dyDescent="0.15">
      <c r="A23" s="207"/>
      <c r="B23" s="99">
        <f t="shared" si="5"/>
        <v>46071</v>
      </c>
      <c r="C23" s="98">
        <f t="shared" si="5"/>
        <v>46071</v>
      </c>
      <c r="D23" s="3" t="s">
        <v>54</v>
      </c>
      <c r="E23" s="3"/>
      <c r="F23" s="17" t="str">
        <f t="shared" si="0"/>
        <v/>
      </c>
      <c r="G23" s="17" t="str">
        <f t="shared" si="1"/>
        <v/>
      </c>
      <c r="H23" s="17" t="str">
        <f t="shared" si="2"/>
        <v>単元4</v>
      </c>
      <c r="I23" s="17" t="str">
        <f t="shared" si="3"/>
        <v/>
      </c>
      <c r="J23" s="17" t="str">
        <f t="shared" si="4"/>
        <v/>
      </c>
      <c r="K23" s="3"/>
      <c r="M23" s="207"/>
      <c r="N23" s="33">
        <v>1</v>
      </c>
      <c r="O23">
        <f>SUM($N$6:N23)</f>
        <v>18</v>
      </c>
      <c r="W23" s="3">
        <v>15</v>
      </c>
      <c r="X23" s="7" t="str">
        <f>R13</f>
        <v>英語</v>
      </c>
      <c r="Y23" s="9"/>
      <c r="Z23" s="23" t="str">
        <f t="shared" si="6"/>
        <v>英語</v>
      </c>
      <c r="AA23" t="str">
        <f>IF($Z23=AA$8,COUNTIF($Z$9:$Z23,AA$8)+Q$22,"")</f>
        <v/>
      </c>
      <c r="AB23" t="str">
        <f>IF($Z23=AB$8,COUNTIF($Z$9:$Z23,AB$8)+R$22,"")</f>
        <v/>
      </c>
      <c r="AC23" t="str">
        <f>IF($Z23=AC$8,COUNTIF($Z$9:$Z23,AC$8)+S$22,"")</f>
        <v/>
      </c>
      <c r="AD23" t="str">
        <f>IF($Z23=AD$8,COUNTIF($Z$9:$Z23,AD$8)+T$22,"")</f>
        <v/>
      </c>
      <c r="AE23">
        <f>IF($Z23=AE$8,COUNTIF($Z$9:$Z23,AE$8)+U$22,"")</f>
        <v>3</v>
      </c>
      <c r="AF23" t="str">
        <f t="shared" si="7"/>
        <v/>
      </c>
      <c r="AG23" t="str">
        <f t="shared" si="8"/>
        <v/>
      </c>
      <c r="AH23" t="str">
        <f t="shared" si="9"/>
        <v/>
      </c>
      <c r="AI23" t="str">
        <f t="shared" si="10"/>
        <v/>
      </c>
      <c r="AJ23" t="str">
        <f t="shared" si="11"/>
        <v>単元3</v>
      </c>
      <c r="AK23" t="str">
        <f t="shared" si="12"/>
        <v>単元4</v>
      </c>
      <c r="AL23" t="str">
        <f t="shared" si="13"/>
        <v/>
      </c>
      <c r="AM23" t="str">
        <f t="shared" si="14"/>
        <v/>
      </c>
      <c r="AN23" t="str">
        <f t="shared" si="15"/>
        <v/>
      </c>
      <c r="AO23" t="str">
        <f t="shared" si="16"/>
        <v>単元3</v>
      </c>
      <c r="AT23" s="24">
        <v>15</v>
      </c>
      <c r="AU23" s="42" t="s">
        <v>226</v>
      </c>
      <c r="AV23" s="25" t="s">
        <v>328</v>
      </c>
      <c r="AW23" s="25" t="s">
        <v>328</v>
      </c>
      <c r="AX23" s="25" t="s">
        <v>328</v>
      </c>
      <c r="AY23" s="25" t="s">
        <v>328</v>
      </c>
      <c r="AZ23" s="43" t="s">
        <v>328</v>
      </c>
    </row>
    <row r="24" spans="1:52" ht="18.95" customHeight="1" x14ac:dyDescent="0.15">
      <c r="A24" s="207"/>
      <c r="B24" s="99">
        <f t="shared" si="5"/>
        <v>46072</v>
      </c>
      <c r="C24" s="98">
        <f t="shared" si="5"/>
        <v>46072</v>
      </c>
      <c r="D24" s="3" t="s">
        <v>55</v>
      </c>
      <c r="E24" s="3"/>
      <c r="F24" s="17" t="str">
        <f t="shared" si="0"/>
        <v/>
      </c>
      <c r="G24" s="17" t="str">
        <f t="shared" si="1"/>
        <v/>
      </c>
      <c r="H24" s="17" t="str">
        <f t="shared" si="2"/>
        <v/>
      </c>
      <c r="I24" s="17" t="str">
        <f t="shared" si="3"/>
        <v>単元4</v>
      </c>
      <c r="J24" s="17" t="str">
        <f t="shared" si="4"/>
        <v/>
      </c>
      <c r="K24" s="3"/>
      <c r="M24" s="207"/>
      <c r="N24" s="33">
        <v>1</v>
      </c>
      <c r="O24">
        <f>SUM($N$6:N24)</f>
        <v>19</v>
      </c>
      <c r="W24" s="3">
        <v>16</v>
      </c>
      <c r="X24" s="7" t="str">
        <f>R9</f>
        <v>国語</v>
      </c>
      <c r="Y24" s="9"/>
      <c r="Z24" s="23" t="str">
        <f t="shared" si="6"/>
        <v>国語</v>
      </c>
      <c r="AA24">
        <f>IF($Z24=AA$8,COUNTIF($Z$9:$Z24,AA$8)+Q$22,"")</f>
        <v>4</v>
      </c>
      <c r="AB24" t="str">
        <f>IF($Z24=AB$8,COUNTIF($Z$9:$Z24,AB$8)+R$22,"")</f>
        <v/>
      </c>
      <c r="AC24" t="str">
        <f>IF($Z24=AC$8,COUNTIF($Z$9:$Z24,AC$8)+S$22,"")</f>
        <v/>
      </c>
      <c r="AD24" t="str">
        <f>IF($Z24=AD$8,COUNTIF($Z$9:$Z24,AD$8)+T$22,"")</f>
        <v/>
      </c>
      <c r="AE24" t="str">
        <f>IF($Z24=AE$8,COUNTIF($Z$9:$Z24,AE$8)+U$22,"")</f>
        <v/>
      </c>
      <c r="AF24" t="str">
        <f t="shared" si="7"/>
        <v>単元4</v>
      </c>
      <c r="AG24" t="str">
        <f t="shared" si="8"/>
        <v/>
      </c>
      <c r="AH24" t="str">
        <f t="shared" si="9"/>
        <v/>
      </c>
      <c r="AI24" t="str">
        <f t="shared" si="10"/>
        <v/>
      </c>
      <c r="AJ24" t="str">
        <f t="shared" si="11"/>
        <v/>
      </c>
      <c r="AK24" t="str">
        <f t="shared" si="12"/>
        <v>単元4</v>
      </c>
      <c r="AL24" t="str">
        <f t="shared" si="13"/>
        <v>単元4</v>
      </c>
      <c r="AM24" t="str">
        <f t="shared" si="14"/>
        <v/>
      </c>
      <c r="AN24" t="str">
        <f t="shared" si="15"/>
        <v/>
      </c>
      <c r="AO24" t="str">
        <f t="shared" si="16"/>
        <v/>
      </c>
      <c r="AT24" s="24">
        <v>16</v>
      </c>
      <c r="AU24" s="42" t="s">
        <v>227</v>
      </c>
      <c r="AV24" s="25" t="s">
        <v>329</v>
      </c>
      <c r="AW24" s="25" t="s">
        <v>329</v>
      </c>
      <c r="AX24" s="25" t="s">
        <v>329</v>
      </c>
      <c r="AY24" s="25" t="s">
        <v>329</v>
      </c>
      <c r="AZ24" s="43" t="s">
        <v>329</v>
      </c>
    </row>
    <row r="25" spans="1:52" ht="18.95" customHeight="1" x14ac:dyDescent="0.15">
      <c r="A25" s="207"/>
      <c r="B25" s="99">
        <f t="shared" si="5"/>
        <v>46073</v>
      </c>
      <c r="C25" s="98">
        <f t="shared" si="5"/>
        <v>46073</v>
      </c>
      <c r="D25" s="3" t="s">
        <v>56</v>
      </c>
      <c r="E25" s="3"/>
      <c r="F25" s="17" t="str">
        <f t="shared" si="0"/>
        <v/>
      </c>
      <c r="G25" s="17" t="str">
        <f t="shared" si="1"/>
        <v/>
      </c>
      <c r="H25" s="17" t="str">
        <f t="shared" si="2"/>
        <v/>
      </c>
      <c r="I25" s="17" t="str">
        <f t="shared" si="3"/>
        <v/>
      </c>
      <c r="J25" s="17" t="str">
        <f t="shared" si="4"/>
        <v>単元4</v>
      </c>
      <c r="K25" s="3"/>
      <c r="M25" s="207"/>
      <c r="N25" s="33">
        <v>1</v>
      </c>
      <c r="O25">
        <f>SUM($N$6:N25)</f>
        <v>20</v>
      </c>
      <c r="W25" s="3">
        <v>17</v>
      </c>
      <c r="X25" s="7" t="str">
        <f>R10</f>
        <v>社会</v>
      </c>
      <c r="Y25" s="9"/>
      <c r="Z25" s="23" t="str">
        <f t="shared" si="6"/>
        <v>社会</v>
      </c>
      <c r="AA25" t="str">
        <f>IF($Z25=AA$8,COUNTIF($Z$9:$Z25,AA$8)+Q$22,"")</f>
        <v/>
      </c>
      <c r="AB25">
        <f>IF($Z25=AB$8,COUNTIF($Z$9:$Z25,AB$8)+R$22,"")</f>
        <v>4</v>
      </c>
      <c r="AC25" t="str">
        <f>IF($Z25=AC$8,COUNTIF($Z$9:$Z25,AC$8)+S$22,"")</f>
        <v/>
      </c>
      <c r="AD25" t="str">
        <f>IF($Z25=AD$8,COUNTIF($Z$9:$Z25,AD$8)+T$22,"")</f>
        <v/>
      </c>
      <c r="AE25" t="str">
        <f>IF($Z25=AE$8,COUNTIF($Z$9:$Z25,AE$8)+U$22,"")</f>
        <v/>
      </c>
      <c r="AF25" t="str">
        <f t="shared" si="7"/>
        <v/>
      </c>
      <c r="AG25" t="str">
        <f t="shared" si="8"/>
        <v>単元4</v>
      </c>
      <c r="AH25" t="str">
        <f t="shared" si="9"/>
        <v/>
      </c>
      <c r="AI25" t="str">
        <f t="shared" si="10"/>
        <v/>
      </c>
      <c r="AJ25" t="str">
        <f t="shared" si="11"/>
        <v/>
      </c>
      <c r="AK25" t="str">
        <f t="shared" si="12"/>
        <v/>
      </c>
      <c r="AL25" t="str">
        <f t="shared" si="13"/>
        <v>単元4</v>
      </c>
      <c r="AM25" t="str">
        <f t="shared" si="14"/>
        <v>単元4</v>
      </c>
      <c r="AN25" t="str">
        <f t="shared" si="15"/>
        <v/>
      </c>
      <c r="AO25" t="str">
        <f t="shared" si="16"/>
        <v/>
      </c>
      <c r="AT25" s="24">
        <v>17</v>
      </c>
      <c r="AU25" s="42" t="s">
        <v>228</v>
      </c>
      <c r="AV25" s="25" t="s">
        <v>330</v>
      </c>
      <c r="AW25" s="25" t="s">
        <v>330</v>
      </c>
      <c r="AX25" s="25" t="s">
        <v>330</v>
      </c>
      <c r="AY25" s="25" t="s">
        <v>330</v>
      </c>
      <c r="AZ25" s="43" t="s">
        <v>330</v>
      </c>
    </row>
    <row r="26" spans="1:52" ht="18.95" customHeight="1" x14ac:dyDescent="0.15">
      <c r="A26" s="207"/>
      <c r="B26" s="99">
        <f t="shared" si="5"/>
        <v>46074</v>
      </c>
      <c r="C26" s="98">
        <f t="shared" si="5"/>
        <v>46074</v>
      </c>
      <c r="D26" s="3" t="s">
        <v>57</v>
      </c>
      <c r="E26" s="3"/>
      <c r="F26" s="17" t="str">
        <f t="shared" si="0"/>
        <v>単元5</v>
      </c>
      <c r="G26" s="17" t="str">
        <f t="shared" si="1"/>
        <v/>
      </c>
      <c r="H26" s="17" t="str">
        <f t="shared" si="2"/>
        <v/>
      </c>
      <c r="I26" s="17" t="str">
        <f t="shared" si="3"/>
        <v/>
      </c>
      <c r="J26" s="17" t="str">
        <f t="shared" si="4"/>
        <v/>
      </c>
      <c r="K26" s="3"/>
      <c r="M26" s="207"/>
      <c r="N26" s="33">
        <v>1</v>
      </c>
      <c r="O26">
        <f>SUM($N$6:N26)</f>
        <v>21</v>
      </c>
      <c r="W26" s="3">
        <v>18</v>
      </c>
      <c r="X26" s="7" t="str">
        <f>R11</f>
        <v>数学</v>
      </c>
      <c r="Y26" s="9"/>
      <c r="Z26" s="23" t="str">
        <f t="shared" si="6"/>
        <v>数学</v>
      </c>
      <c r="AA26" t="str">
        <f>IF($Z26=AA$8,COUNTIF($Z$9:$Z26,AA$8)+Q$22,"")</f>
        <v/>
      </c>
      <c r="AB26" t="str">
        <f>IF($Z26=AB$8,COUNTIF($Z$9:$Z26,AB$8)+R$22,"")</f>
        <v/>
      </c>
      <c r="AC26">
        <f>IF($Z26=AC$8,COUNTIF($Z$9:$Z26,AC$8)+S$22,"")</f>
        <v>4</v>
      </c>
      <c r="AD26" t="str">
        <f>IF($Z26=AD$8,COUNTIF($Z$9:$Z26,AD$8)+T$22,"")</f>
        <v/>
      </c>
      <c r="AE26" t="str">
        <f>IF($Z26=AE$8,COUNTIF($Z$9:$Z26,AE$8)+U$22,"")</f>
        <v/>
      </c>
      <c r="AF26" t="str">
        <f t="shared" si="7"/>
        <v/>
      </c>
      <c r="AG26" t="str">
        <f t="shared" si="8"/>
        <v/>
      </c>
      <c r="AH26" t="str">
        <f t="shared" si="9"/>
        <v>単元4</v>
      </c>
      <c r="AI26" t="str">
        <f t="shared" si="10"/>
        <v/>
      </c>
      <c r="AJ26" t="str">
        <f t="shared" si="11"/>
        <v/>
      </c>
      <c r="AK26" t="str">
        <f t="shared" si="12"/>
        <v/>
      </c>
      <c r="AL26" t="str">
        <f t="shared" si="13"/>
        <v/>
      </c>
      <c r="AM26" t="str">
        <f t="shared" si="14"/>
        <v>単元4</v>
      </c>
      <c r="AN26" t="str">
        <f t="shared" si="15"/>
        <v>単元4</v>
      </c>
      <c r="AO26" t="str">
        <f t="shared" si="16"/>
        <v/>
      </c>
      <c r="AT26" s="24">
        <v>18</v>
      </c>
      <c r="AU26" s="42" t="s">
        <v>229</v>
      </c>
      <c r="AV26" s="25" t="s">
        <v>331</v>
      </c>
      <c r="AW26" s="25" t="s">
        <v>331</v>
      </c>
      <c r="AX26" s="25" t="s">
        <v>331</v>
      </c>
      <c r="AY26" s="25" t="s">
        <v>331</v>
      </c>
      <c r="AZ26" s="43" t="s">
        <v>331</v>
      </c>
    </row>
    <row r="27" spans="1:52" ht="18.95" customHeight="1" x14ac:dyDescent="0.15">
      <c r="A27" s="207"/>
      <c r="B27" s="99">
        <f t="shared" si="5"/>
        <v>46075</v>
      </c>
      <c r="C27" s="98">
        <f t="shared" si="5"/>
        <v>46075</v>
      </c>
      <c r="D27" s="3" t="s">
        <v>58</v>
      </c>
      <c r="E27" s="3"/>
      <c r="F27" s="17" t="str">
        <f t="shared" si="0"/>
        <v/>
      </c>
      <c r="G27" s="17" t="str">
        <f t="shared" si="1"/>
        <v>単元5</v>
      </c>
      <c r="H27" s="17" t="str">
        <f t="shared" si="2"/>
        <v/>
      </c>
      <c r="I27" s="17" t="str">
        <f t="shared" si="3"/>
        <v/>
      </c>
      <c r="J27" s="17" t="str">
        <f t="shared" si="4"/>
        <v/>
      </c>
      <c r="K27" s="3"/>
      <c r="M27" s="207"/>
      <c r="N27" s="33">
        <v>1</v>
      </c>
      <c r="O27">
        <f>SUM($N$6:N27)</f>
        <v>22</v>
      </c>
      <c r="W27" s="3">
        <v>19</v>
      </c>
      <c r="X27" s="7" t="str">
        <f>R12</f>
        <v>理科</v>
      </c>
      <c r="Y27" s="9"/>
      <c r="Z27" s="23" t="str">
        <f t="shared" si="6"/>
        <v>理科</v>
      </c>
      <c r="AA27" t="str">
        <f>IF($Z27=AA$8,COUNTIF($Z$9:$Z27,AA$8)+Q$22,"")</f>
        <v/>
      </c>
      <c r="AB27" t="str">
        <f>IF($Z27=AB$8,COUNTIF($Z$9:$Z27,AB$8)+R$22,"")</f>
        <v/>
      </c>
      <c r="AC27" t="str">
        <f>IF($Z27=AC$8,COUNTIF($Z$9:$Z27,AC$8)+S$22,"")</f>
        <v/>
      </c>
      <c r="AD27">
        <f>IF($Z27=AD$8,COUNTIF($Z$9:$Z27,AD$8)+T$22,"")</f>
        <v>4</v>
      </c>
      <c r="AE27" t="str">
        <f>IF($Z27=AE$8,COUNTIF($Z$9:$Z27,AE$8)+U$22,"")</f>
        <v/>
      </c>
      <c r="AF27" t="str">
        <f t="shared" si="7"/>
        <v/>
      </c>
      <c r="AG27" t="str">
        <f t="shared" si="8"/>
        <v/>
      </c>
      <c r="AH27" t="str">
        <f t="shared" si="9"/>
        <v/>
      </c>
      <c r="AI27" t="str">
        <f t="shared" si="10"/>
        <v>単元4</v>
      </c>
      <c r="AJ27" t="str">
        <f t="shared" si="11"/>
        <v/>
      </c>
      <c r="AK27" t="str">
        <f t="shared" si="12"/>
        <v/>
      </c>
      <c r="AL27" t="str">
        <f t="shared" si="13"/>
        <v/>
      </c>
      <c r="AM27" t="str">
        <f t="shared" si="14"/>
        <v/>
      </c>
      <c r="AN27" t="str">
        <f t="shared" si="15"/>
        <v>単元4</v>
      </c>
      <c r="AO27" t="str">
        <f t="shared" si="16"/>
        <v>単元4</v>
      </c>
      <c r="AT27" s="24">
        <v>19</v>
      </c>
      <c r="AU27" s="42" t="s">
        <v>230</v>
      </c>
      <c r="AV27" s="25" t="s">
        <v>332</v>
      </c>
      <c r="AW27" s="25" t="s">
        <v>332</v>
      </c>
      <c r="AX27" s="25" t="s">
        <v>332</v>
      </c>
      <c r="AY27" s="25" t="s">
        <v>332</v>
      </c>
      <c r="AZ27" s="43" t="s">
        <v>332</v>
      </c>
    </row>
    <row r="28" spans="1:52" ht="18.95" customHeight="1" x14ac:dyDescent="0.15">
      <c r="A28" s="207"/>
      <c r="B28" s="99">
        <f t="shared" si="5"/>
        <v>46076</v>
      </c>
      <c r="C28" s="98">
        <f t="shared" si="5"/>
        <v>46076</v>
      </c>
      <c r="D28" s="3" t="s">
        <v>59</v>
      </c>
      <c r="E28" s="3"/>
      <c r="F28" s="17" t="str">
        <f t="shared" si="0"/>
        <v/>
      </c>
      <c r="G28" s="17" t="str">
        <f t="shared" si="1"/>
        <v/>
      </c>
      <c r="H28" s="17" t="str">
        <f t="shared" si="2"/>
        <v>単元5</v>
      </c>
      <c r="I28" s="17" t="str">
        <f t="shared" si="3"/>
        <v/>
      </c>
      <c r="J28" s="17" t="str">
        <f t="shared" si="4"/>
        <v/>
      </c>
      <c r="K28" s="3"/>
      <c r="M28" s="207"/>
      <c r="N28" s="33">
        <v>1</v>
      </c>
      <c r="O28">
        <f>SUM($N$6:N28)</f>
        <v>23</v>
      </c>
      <c r="W28" s="3">
        <v>20</v>
      </c>
      <c r="X28" s="7" t="str">
        <f>R13</f>
        <v>英語</v>
      </c>
      <c r="Y28" s="9"/>
      <c r="Z28" s="23" t="str">
        <f t="shared" si="6"/>
        <v>英語</v>
      </c>
      <c r="AA28" t="str">
        <f>IF($Z28=AA$8,COUNTIF($Z$9:$Z28,AA$8)+Q$22,"")</f>
        <v/>
      </c>
      <c r="AB28" t="str">
        <f>IF($Z28=AB$8,COUNTIF($Z$9:$Z28,AB$8)+R$22,"")</f>
        <v/>
      </c>
      <c r="AC28" t="str">
        <f>IF($Z28=AC$8,COUNTIF($Z$9:$Z28,AC$8)+S$22,"")</f>
        <v/>
      </c>
      <c r="AD28" t="str">
        <f>IF($Z28=AD$8,COUNTIF($Z$9:$Z28,AD$8)+T$22,"")</f>
        <v/>
      </c>
      <c r="AE28">
        <f>IF($Z28=AE$8,COUNTIF($Z$9:$Z28,AE$8)+U$22,"")</f>
        <v>4</v>
      </c>
      <c r="AF28" t="str">
        <f t="shared" si="7"/>
        <v/>
      </c>
      <c r="AG28" t="str">
        <f t="shared" si="8"/>
        <v/>
      </c>
      <c r="AH28" t="str">
        <f t="shared" si="9"/>
        <v/>
      </c>
      <c r="AI28" t="str">
        <f t="shared" si="10"/>
        <v/>
      </c>
      <c r="AJ28" t="str">
        <f t="shared" si="11"/>
        <v>単元4</v>
      </c>
      <c r="AK28" t="str">
        <f t="shared" si="12"/>
        <v>単元5</v>
      </c>
      <c r="AL28" t="str">
        <f t="shared" si="13"/>
        <v/>
      </c>
      <c r="AM28" t="str">
        <f t="shared" si="14"/>
        <v/>
      </c>
      <c r="AN28" t="str">
        <f t="shared" si="15"/>
        <v/>
      </c>
      <c r="AO28" t="str">
        <f t="shared" si="16"/>
        <v>単元4</v>
      </c>
      <c r="AT28" s="24">
        <v>20</v>
      </c>
      <c r="AU28" s="42" t="s">
        <v>231</v>
      </c>
      <c r="AV28" s="26" t="s">
        <v>333</v>
      </c>
      <c r="AW28" s="26" t="s">
        <v>333</v>
      </c>
      <c r="AX28" s="26" t="s">
        <v>333</v>
      </c>
      <c r="AY28" s="26" t="s">
        <v>333</v>
      </c>
      <c r="AZ28" s="44" t="s">
        <v>333</v>
      </c>
    </row>
    <row r="29" spans="1:52" ht="18.95" customHeight="1" x14ac:dyDescent="0.15">
      <c r="A29" s="207"/>
      <c r="B29" s="99">
        <f t="shared" si="5"/>
        <v>46077</v>
      </c>
      <c r="C29" s="98">
        <f t="shared" si="5"/>
        <v>46077</v>
      </c>
      <c r="D29" s="3" t="s">
        <v>60</v>
      </c>
      <c r="E29" s="3"/>
      <c r="F29" s="17" t="str">
        <f t="shared" si="0"/>
        <v/>
      </c>
      <c r="G29" s="17" t="str">
        <f t="shared" si="1"/>
        <v/>
      </c>
      <c r="H29" s="17" t="str">
        <f t="shared" si="2"/>
        <v/>
      </c>
      <c r="I29" s="17" t="str">
        <f t="shared" si="3"/>
        <v>単元5</v>
      </c>
      <c r="J29" s="17" t="str">
        <f t="shared" si="4"/>
        <v/>
      </c>
      <c r="K29" s="3"/>
      <c r="M29" s="207"/>
      <c r="N29" s="33">
        <v>1</v>
      </c>
      <c r="O29">
        <f>SUM($N$6:N29)</f>
        <v>24</v>
      </c>
      <c r="W29" s="3">
        <v>21</v>
      </c>
      <c r="X29" s="7" t="str">
        <f>R9</f>
        <v>国語</v>
      </c>
      <c r="Y29" s="9"/>
      <c r="Z29" s="23" t="str">
        <f t="shared" si="6"/>
        <v>国語</v>
      </c>
      <c r="AA29">
        <f>IF($Z29=AA$8,COUNTIF($Z$9:$Z29,AA$8)+Q$22,"")</f>
        <v>5</v>
      </c>
      <c r="AB29" t="str">
        <f>IF($Z29=AB$8,COUNTIF($Z$9:$Z29,AB$8)+R$22,"")</f>
        <v/>
      </c>
      <c r="AC29" t="str">
        <f>IF($Z29=AC$8,COUNTIF($Z$9:$Z29,AC$8)+S$22,"")</f>
        <v/>
      </c>
      <c r="AD29" t="str">
        <f>IF($Z29=AD$8,COUNTIF($Z$9:$Z29,AD$8)+T$22,"")</f>
        <v/>
      </c>
      <c r="AE29" t="str">
        <f>IF($Z29=AE$8,COUNTIF($Z$9:$Z29,AE$8)+U$22,"")</f>
        <v/>
      </c>
      <c r="AF29" t="str">
        <f t="shared" si="7"/>
        <v>単元5</v>
      </c>
      <c r="AG29" t="str">
        <f t="shared" si="8"/>
        <v/>
      </c>
      <c r="AH29" t="str">
        <f t="shared" si="9"/>
        <v/>
      </c>
      <c r="AI29" t="str">
        <f t="shared" si="10"/>
        <v/>
      </c>
      <c r="AJ29" t="str">
        <f t="shared" si="11"/>
        <v/>
      </c>
      <c r="AK29" t="str">
        <f t="shared" si="12"/>
        <v>単元5</v>
      </c>
      <c r="AL29" t="str">
        <f t="shared" si="13"/>
        <v>単元5</v>
      </c>
      <c r="AM29" t="str">
        <f t="shared" si="14"/>
        <v/>
      </c>
      <c r="AN29" t="str">
        <f t="shared" si="15"/>
        <v/>
      </c>
      <c r="AO29" t="str">
        <f t="shared" si="16"/>
        <v/>
      </c>
      <c r="AT29" s="24">
        <v>21</v>
      </c>
      <c r="AU29" s="42" t="s">
        <v>232</v>
      </c>
      <c r="AV29" s="25" t="s">
        <v>334</v>
      </c>
      <c r="AW29" s="25" t="s">
        <v>334</v>
      </c>
      <c r="AX29" s="25" t="s">
        <v>334</v>
      </c>
      <c r="AY29" s="25" t="s">
        <v>334</v>
      </c>
      <c r="AZ29" s="43" t="s">
        <v>334</v>
      </c>
    </row>
    <row r="30" spans="1:52" ht="18.95" customHeight="1" x14ac:dyDescent="0.15">
      <c r="A30" s="207"/>
      <c r="B30" s="99">
        <f t="shared" si="5"/>
        <v>46078</v>
      </c>
      <c r="C30" s="98">
        <f t="shared" si="5"/>
        <v>46078</v>
      </c>
      <c r="D30" s="3" t="s">
        <v>61</v>
      </c>
      <c r="E30" s="3"/>
      <c r="F30" s="17" t="str">
        <f t="shared" si="0"/>
        <v/>
      </c>
      <c r="G30" s="17" t="str">
        <f t="shared" si="1"/>
        <v/>
      </c>
      <c r="H30" s="17" t="str">
        <f t="shared" si="2"/>
        <v/>
      </c>
      <c r="I30" s="17" t="str">
        <f t="shared" si="3"/>
        <v/>
      </c>
      <c r="J30" s="17" t="str">
        <f t="shared" si="4"/>
        <v>単元5</v>
      </c>
      <c r="K30" s="3"/>
      <c r="M30" s="207"/>
      <c r="N30" s="33">
        <v>1</v>
      </c>
      <c r="O30">
        <f>SUM($N$6:N30)</f>
        <v>25</v>
      </c>
      <c r="W30" s="3">
        <v>22</v>
      </c>
      <c r="X30" s="7" t="str">
        <f>R10</f>
        <v>社会</v>
      </c>
      <c r="Y30" s="9"/>
      <c r="Z30" s="23" t="str">
        <f t="shared" si="6"/>
        <v>社会</v>
      </c>
      <c r="AA30" t="str">
        <f>IF($Z30=AA$8,COUNTIF($Z$9:$Z30,AA$8)+Q$22,"")</f>
        <v/>
      </c>
      <c r="AB30">
        <f>IF($Z30=AB$8,COUNTIF($Z$9:$Z30,AB$8)+R$22,"")</f>
        <v>5</v>
      </c>
      <c r="AC30" t="str">
        <f>IF($Z30=AC$8,COUNTIF($Z$9:$Z30,AC$8)+S$22,"")</f>
        <v/>
      </c>
      <c r="AD30" t="str">
        <f>IF($Z30=AD$8,COUNTIF($Z$9:$Z30,AD$8)+T$22,"")</f>
        <v/>
      </c>
      <c r="AE30" t="str">
        <f>IF($Z30=AE$8,COUNTIF($Z$9:$Z30,AE$8)+U$22,"")</f>
        <v/>
      </c>
      <c r="AF30" t="str">
        <f t="shared" si="7"/>
        <v/>
      </c>
      <c r="AG30" t="str">
        <f t="shared" si="8"/>
        <v>単元5</v>
      </c>
      <c r="AH30" t="str">
        <f t="shared" si="9"/>
        <v/>
      </c>
      <c r="AI30" t="str">
        <f t="shared" si="10"/>
        <v/>
      </c>
      <c r="AJ30" t="str">
        <f t="shared" si="11"/>
        <v/>
      </c>
      <c r="AK30" t="str">
        <f t="shared" si="12"/>
        <v/>
      </c>
      <c r="AL30" t="str">
        <f t="shared" si="13"/>
        <v>単元5</v>
      </c>
      <c r="AM30" t="str">
        <f t="shared" si="14"/>
        <v>単元5</v>
      </c>
      <c r="AN30" t="str">
        <f t="shared" si="15"/>
        <v/>
      </c>
      <c r="AO30" t="str">
        <f t="shared" si="16"/>
        <v/>
      </c>
      <c r="AT30" s="24">
        <v>22</v>
      </c>
      <c r="AU30" s="42" t="s">
        <v>233</v>
      </c>
      <c r="AV30" s="25" t="s">
        <v>335</v>
      </c>
      <c r="AW30" s="25" t="s">
        <v>335</v>
      </c>
      <c r="AX30" s="25" t="s">
        <v>335</v>
      </c>
      <c r="AY30" s="25" t="s">
        <v>335</v>
      </c>
      <c r="AZ30" s="43" t="s">
        <v>335</v>
      </c>
    </row>
    <row r="31" spans="1:52" ht="18.95" customHeight="1" x14ac:dyDescent="0.15">
      <c r="A31" s="207"/>
      <c r="B31" s="99">
        <f t="shared" si="5"/>
        <v>46079</v>
      </c>
      <c r="C31" s="98">
        <f t="shared" si="5"/>
        <v>46079</v>
      </c>
      <c r="D31" s="3" t="s">
        <v>62</v>
      </c>
      <c r="E31" s="3"/>
      <c r="F31" s="17" t="str">
        <f t="shared" si="0"/>
        <v>単元6</v>
      </c>
      <c r="G31" s="17" t="str">
        <f t="shared" si="1"/>
        <v/>
      </c>
      <c r="H31" s="17" t="str">
        <f t="shared" si="2"/>
        <v/>
      </c>
      <c r="I31" s="17" t="str">
        <f t="shared" si="3"/>
        <v/>
      </c>
      <c r="J31" s="17" t="str">
        <f t="shared" si="4"/>
        <v/>
      </c>
      <c r="K31" s="3"/>
      <c r="M31" s="207"/>
      <c r="N31" s="33">
        <v>1</v>
      </c>
      <c r="O31">
        <f>SUM($N$6:N31)</f>
        <v>26</v>
      </c>
      <c r="W31" s="3">
        <v>23</v>
      </c>
      <c r="X31" s="7" t="str">
        <f>R11</f>
        <v>数学</v>
      </c>
      <c r="Y31" s="9"/>
      <c r="Z31" s="23" t="str">
        <f t="shared" si="6"/>
        <v>数学</v>
      </c>
      <c r="AA31" t="str">
        <f>IF($Z31=AA$8,COUNTIF($Z$9:$Z31,AA$8)+Q$22,"")</f>
        <v/>
      </c>
      <c r="AB31" t="str">
        <f>IF($Z31=AB$8,COUNTIF($Z$9:$Z31,AB$8)+R$22,"")</f>
        <v/>
      </c>
      <c r="AC31">
        <f>IF($Z31=AC$8,COUNTIF($Z$9:$Z31,AC$8)+S$22,"")</f>
        <v>5</v>
      </c>
      <c r="AD31" t="str">
        <f>IF($Z31=AD$8,COUNTIF($Z$9:$Z31,AD$8)+T$22,"")</f>
        <v/>
      </c>
      <c r="AE31" t="str">
        <f>IF($Z31=AE$8,COUNTIF($Z$9:$Z31,AE$8)+U$22,"")</f>
        <v/>
      </c>
      <c r="AF31" t="str">
        <f t="shared" si="7"/>
        <v/>
      </c>
      <c r="AG31" t="str">
        <f t="shared" si="8"/>
        <v/>
      </c>
      <c r="AH31" t="str">
        <f t="shared" si="9"/>
        <v>単元5</v>
      </c>
      <c r="AI31" t="str">
        <f t="shared" si="10"/>
        <v/>
      </c>
      <c r="AJ31" t="str">
        <f t="shared" si="11"/>
        <v/>
      </c>
      <c r="AK31" t="str">
        <f t="shared" si="12"/>
        <v/>
      </c>
      <c r="AL31" t="str">
        <f t="shared" si="13"/>
        <v/>
      </c>
      <c r="AM31" t="str">
        <f t="shared" si="14"/>
        <v>単元5</v>
      </c>
      <c r="AN31" t="str">
        <f t="shared" si="15"/>
        <v>単元5</v>
      </c>
      <c r="AO31" t="str">
        <f t="shared" si="16"/>
        <v/>
      </c>
      <c r="AT31" s="24">
        <v>23</v>
      </c>
      <c r="AU31" s="42" t="s">
        <v>234</v>
      </c>
      <c r="AV31" s="25" t="s">
        <v>336</v>
      </c>
      <c r="AW31" s="25" t="s">
        <v>336</v>
      </c>
      <c r="AX31" s="25" t="s">
        <v>336</v>
      </c>
      <c r="AY31" s="25" t="s">
        <v>336</v>
      </c>
      <c r="AZ31" s="43" t="s">
        <v>336</v>
      </c>
    </row>
    <row r="32" spans="1:52" ht="18.95" customHeight="1" x14ac:dyDescent="0.15">
      <c r="A32" s="207"/>
      <c r="B32" s="99">
        <f t="shared" si="5"/>
        <v>46080</v>
      </c>
      <c r="C32" s="98">
        <f t="shared" si="5"/>
        <v>46080</v>
      </c>
      <c r="D32" s="3" t="s">
        <v>63</v>
      </c>
      <c r="E32" s="3"/>
      <c r="F32" s="17" t="str">
        <f t="shared" si="0"/>
        <v/>
      </c>
      <c r="G32" s="17" t="str">
        <f t="shared" si="1"/>
        <v>単元6</v>
      </c>
      <c r="H32" s="17" t="str">
        <f t="shared" si="2"/>
        <v/>
      </c>
      <c r="I32" s="17" t="str">
        <f t="shared" si="3"/>
        <v/>
      </c>
      <c r="J32" s="17" t="str">
        <f t="shared" si="4"/>
        <v/>
      </c>
      <c r="K32" s="3"/>
      <c r="M32" s="207"/>
      <c r="N32" s="33">
        <v>1</v>
      </c>
      <c r="O32">
        <f>SUM($N$6:N32)</f>
        <v>27</v>
      </c>
      <c r="W32" s="3">
        <v>24</v>
      </c>
      <c r="X32" s="7" t="str">
        <f>R12</f>
        <v>理科</v>
      </c>
      <c r="Y32" s="9"/>
      <c r="Z32" s="23" t="str">
        <f t="shared" si="6"/>
        <v>理科</v>
      </c>
      <c r="AA32" t="str">
        <f>IF($Z32=AA$8,COUNTIF($Z$9:$Z32,AA$8)+Q$22,"")</f>
        <v/>
      </c>
      <c r="AB32" t="str">
        <f>IF($Z32=AB$8,COUNTIF($Z$9:$Z32,AB$8)+R$22,"")</f>
        <v/>
      </c>
      <c r="AC32" t="str">
        <f>IF($Z32=AC$8,COUNTIF($Z$9:$Z32,AC$8)+S$22,"")</f>
        <v/>
      </c>
      <c r="AD32">
        <f>IF($Z32=AD$8,COUNTIF($Z$9:$Z32,AD$8)+T$22,"")</f>
        <v>5</v>
      </c>
      <c r="AE32" t="str">
        <f>IF($Z32=AE$8,COUNTIF($Z$9:$Z32,AE$8)+U$22,"")</f>
        <v/>
      </c>
      <c r="AF32" t="str">
        <f t="shared" si="7"/>
        <v/>
      </c>
      <c r="AG32" t="str">
        <f t="shared" si="8"/>
        <v/>
      </c>
      <c r="AH32" t="str">
        <f t="shared" si="9"/>
        <v/>
      </c>
      <c r="AI32" t="str">
        <f t="shared" si="10"/>
        <v>単元5</v>
      </c>
      <c r="AJ32" t="str">
        <f t="shared" si="11"/>
        <v/>
      </c>
      <c r="AK32" t="str">
        <f t="shared" si="12"/>
        <v/>
      </c>
      <c r="AL32" t="str">
        <f t="shared" si="13"/>
        <v/>
      </c>
      <c r="AM32" t="str">
        <f t="shared" si="14"/>
        <v/>
      </c>
      <c r="AN32" t="str">
        <f t="shared" si="15"/>
        <v>単元5</v>
      </c>
      <c r="AO32" t="str">
        <f t="shared" si="16"/>
        <v>単元5</v>
      </c>
      <c r="AT32" s="24">
        <v>24</v>
      </c>
      <c r="AU32" s="42" t="s">
        <v>235</v>
      </c>
      <c r="AV32" s="25" t="s">
        <v>337</v>
      </c>
      <c r="AW32" s="25" t="s">
        <v>337</v>
      </c>
      <c r="AX32" s="25" t="s">
        <v>337</v>
      </c>
      <c r="AY32" s="25" t="s">
        <v>337</v>
      </c>
      <c r="AZ32" s="43" t="s">
        <v>337</v>
      </c>
    </row>
    <row r="33" spans="1:52" ht="18.95" customHeight="1" x14ac:dyDescent="0.15">
      <c r="A33" s="207"/>
      <c r="B33" s="99">
        <f t="shared" si="5"/>
        <v>46081</v>
      </c>
      <c r="C33" s="98">
        <f t="shared" si="5"/>
        <v>46081</v>
      </c>
      <c r="D33" s="3" t="s">
        <v>64</v>
      </c>
      <c r="E33" s="3"/>
      <c r="F33" s="17" t="str">
        <f t="shared" si="0"/>
        <v/>
      </c>
      <c r="G33" s="17" t="str">
        <f t="shared" si="1"/>
        <v/>
      </c>
      <c r="H33" s="17" t="str">
        <f t="shared" si="2"/>
        <v>単元6</v>
      </c>
      <c r="I33" s="17" t="str">
        <f t="shared" si="3"/>
        <v/>
      </c>
      <c r="J33" s="17" t="str">
        <f t="shared" si="4"/>
        <v/>
      </c>
      <c r="K33" s="3"/>
      <c r="M33" s="207"/>
      <c r="N33" s="33">
        <v>1</v>
      </c>
      <c r="O33">
        <f>SUM($N$6:N33)</f>
        <v>28</v>
      </c>
      <c r="Q33" s="6"/>
      <c r="W33" s="3">
        <v>25</v>
      </c>
      <c r="X33" s="7" t="str">
        <f>R13</f>
        <v>英語</v>
      </c>
      <c r="Y33" s="9"/>
      <c r="Z33" s="23" t="str">
        <f t="shared" si="6"/>
        <v>英語</v>
      </c>
      <c r="AA33" t="str">
        <f>IF($Z33=AA$8,COUNTIF($Z$9:$Z33,AA$8)+Q$22,"")</f>
        <v/>
      </c>
      <c r="AB33" t="str">
        <f>IF($Z33=AB$8,COUNTIF($Z$9:$Z33,AB$8)+R$22,"")</f>
        <v/>
      </c>
      <c r="AC33" t="str">
        <f>IF($Z33=AC$8,COUNTIF($Z$9:$Z33,AC$8)+S$22,"")</f>
        <v/>
      </c>
      <c r="AD33" t="str">
        <f>IF($Z33=AD$8,COUNTIF($Z$9:$Z33,AD$8)+T$22,"")</f>
        <v/>
      </c>
      <c r="AE33">
        <f>IF($Z33=AE$8,COUNTIF($Z$9:$Z33,AE$8)+U$22,"")</f>
        <v>5</v>
      </c>
      <c r="AF33" t="str">
        <f t="shared" si="7"/>
        <v/>
      </c>
      <c r="AG33" t="str">
        <f t="shared" si="8"/>
        <v/>
      </c>
      <c r="AH33" t="str">
        <f t="shared" si="9"/>
        <v/>
      </c>
      <c r="AI33" t="str">
        <f t="shared" si="10"/>
        <v/>
      </c>
      <c r="AJ33" t="str">
        <f t="shared" si="11"/>
        <v>単元5</v>
      </c>
      <c r="AK33" t="str">
        <f t="shared" si="12"/>
        <v>単元6</v>
      </c>
      <c r="AL33" t="str">
        <f t="shared" si="13"/>
        <v/>
      </c>
      <c r="AM33" t="str">
        <f t="shared" si="14"/>
        <v/>
      </c>
      <c r="AN33" t="str">
        <f t="shared" si="15"/>
        <v/>
      </c>
      <c r="AO33" t="str">
        <f t="shared" si="16"/>
        <v>単元5</v>
      </c>
      <c r="AT33" s="24">
        <v>25</v>
      </c>
      <c r="AU33" s="42" t="s">
        <v>236</v>
      </c>
      <c r="AV33" s="26" t="s">
        <v>338</v>
      </c>
      <c r="AW33" s="26" t="s">
        <v>338</v>
      </c>
      <c r="AX33" s="26" t="s">
        <v>338</v>
      </c>
      <c r="AY33" s="26" t="s">
        <v>338</v>
      </c>
      <c r="AZ33" s="44" t="s">
        <v>338</v>
      </c>
    </row>
    <row r="34" spans="1:52" ht="18.95" customHeight="1" x14ac:dyDescent="0.15">
      <c r="A34" s="207"/>
      <c r="M34" s="207"/>
      <c r="O34">
        <f>SUM($N$6:N33)</f>
        <v>28</v>
      </c>
      <c r="W34" s="3">
        <v>26</v>
      </c>
      <c r="X34" s="7" t="str">
        <f>R9</f>
        <v>国語</v>
      </c>
      <c r="Y34" s="9"/>
      <c r="Z34" s="23" t="str">
        <f t="shared" si="6"/>
        <v>国語</v>
      </c>
      <c r="AA34">
        <f>IF($Z34=AA$8,COUNTIF($Z$9:$Z34,AA$8)+Q$22,"")</f>
        <v>6</v>
      </c>
      <c r="AB34" t="str">
        <f>IF($Z34=AB$8,COUNTIF($Z$9:$Z34,AB$8)+R$22,"")</f>
        <v/>
      </c>
      <c r="AC34" t="str">
        <f>IF($Z34=AC$8,COUNTIF($Z$9:$Z34,AC$8)+S$22,"")</f>
        <v/>
      </c>
      <c r="AD34" t="str">
        <f>IF($Z34=AD$8,COUNTIF($Z$9:$Z34,AD$8)+T$22,"")</f>
        <v/>
      </c>
      <c r="AE34" t="str">
        <f>IF($Z34=AE$8,COUNTIF($Z$9:$Z34,AE$8)+U$22,"")</f>
        <v/>
      </c>
      <c r="AF34" t="str">
        <f t="shared" si="7"/>
        <v>単元6</v>
      </c>
      <c r="AG34" t="str">
        <f t="shared" si="8"/>
        <v/>
      </c>
      <c r="AH34" t="str">
        <f t="shared" si="9"/>
        <v/>
      </c>
      <c r="AI34" t="str">
        <f t="shared" si="10"/>
        <v/>
      </c>
      <c r="AJ34" t="str">
        <f t="shared" si="11"/>
        <v/>
      </c>
      <c r="AK34" t="str">
        <f t="shared" si="12"/>
        <v>単元6</v>
      </c>
      <c r="AL34" t="str">
        <f t="shared" si="13"/>
        <v>単元6</v>
      </c>
      <c r="AM34" t="str">
        <f t="shared" si="14"/>
        <v/>
      </c>
      <c r="AN34" t="str">
        <f t="shared" si="15"/>
        <v/>
      </c>
      <c r="AO34" t="str">
        <f t="shared" si="16"/>
        <v/>
      </c>
      <c r="AT34" s="24">
        <v>26</v>
      </c>
      <c r="AU34" s="42" t="s">
        <v>237</v>
      </c>
      <c r="AV34" s="26" t="s">
        <v>339</v>
      </c>
      <c r="AW34" s="26" t="s">
        <v>339</v>
      </c>
      <c r="AX34" s="26" t="s">
        <v>339</v>
      </c>
      <c r="AY34" s="26" t="s">
        <v>339</v>
      </c>
      <c r="AZ34" s="44" t="s">
        <v>339</v>
      </c>
    </row>
    <row r="35" spans="1:52" ht="18.95" customHeight="1" x14ac:dyDescent="0.15">
      <c r="A35" s="207"/>
      <c r="M35" s="207"/>
      <c r="N35" s="6" t="s">
        <v>84</v>
      </c>
      <c r="O35">
        <f>SUM($N$6:N33)</f>
        <v>28</v>
      </c>
      <c r="W35" s="3">
        <v>27</v>
      </c>
      <c r="X35" s="7" t="str">
        <f>R10</f>
        <v>社会</v>
      </c>
      <c r="Y35" s="9"/>
      <c r="Z35" s="23" t="str">
        <f t="shared" si="6"/>
        <v>社会</v>
      </c>
      <c r="AA35" t="str">
        <f>IF($Z35=AA$8,COUNTIF($Z$9:$Z35,AA$8)+Q$22,"")</f>
        <v/>
      </c>
      <c r="AB35">
        <f>IF($Z35=AB$8,COUNTIF($Z$9:$Z35,AB$8)+R$22,"")</f>
        <v>6</v>
      </c>
      <c r="AC35" t="str">
        <f>IF($Z35=AC$8,COUNTIF($Z$9:$Z35,AC$8)+S$22,"")</f>
        <v/>
      </c>
      <c r="AD35" t="str">
        <f>IF($Z35=AD$8,COUNTIF($Z$9:$Z35,AD$8)+T$22,"")</f>
        <v/>
      </c>
      <c r="AE35" t="str">
        <f>IF($Z35=AE$8,COUNTIF($Z$9:$Z35,AE$8)+U$22,"")</f>
        <v/>
      </c>
      <c r="AF35" t="str">
        <f t="shared" si="7"/>
        <v/>
      </c>
      <c r="AG35" t="str">
        <f t="shared" si="8"/>
        <v>単元6</v>
      </c>
      <c r="AH35" t="str">
        <f t="shared" si="9"/>
        <v/>
      </c>
      <c r="AI35" t="str">
        <f t="shared" si="10"/>
        <v/>
      </c>
      <c r="AJ35" t="str">
        <f t="shared" si="11"/>
        <v/>
      </c>
      <c r="AK35" t="str">
        <f t="shared" si="12"/>
        <v/>
      </c>
      <c r="AL35" t="str">
        <f t="shared" si="13"/>
        <v>単元6</v>
      </c>
      <c r="AM35" t="str">
        <f t="shared" si="14"/>
        <v>単元6</v>
      </c>
      <c r="AN35" t="str">
        <f t="shared" si="15"/>
        <v/>
      </c>
      <c r="AO35" t="str">
        <f t="shared" si="16"/>
        <v/>
      </c>
      <c r="AT35" s="24">
        <v>27</v>
      </c>
      <c r="AU35" s="42" t="s">
        <v>238</v>
      </c>
      <c r="AV35" s="26" t="s">
        <v>340</v>
      </c>
      <c r="AW35" s="26" t="s">
        <v>340</v>
      </c>
      <c r="AX35" s="26" t="s">
        <v>340</v>
      </c>
      <c r="AY35" s="26" t="s">
        <v>340</v>
      </c>
      <c r="AZ35" s="44" t="s">
        <v>340</v>
      </c>
    </row>
    <row r="36" spans="1:52" ht="18.95" customHeight="1" x14ac:dyDescent="0.15">
      <c r="A36" s="207"/>
      <c r="M36" s="207"/>
      <c r="O36">
        <f>SUM($N$6:N33)</f>
        <v>28</v>
      </c>
      <c r="W36" s="3">
        <v>28</v>
      </c>
      <c r="X36" s="7" t="str">
        <f>R11</f>
        <v>数学</v>
      </c>
      <c r="Y36" s="9"/>
      <c r="Z36" s="23" t="str">
        <f t="shared" si="6"/>
        <v>数学</v>
      </c>
      <c r="AA36" t="str">
        <f>IF($Z36=AA$8,COUNTIF($Z$9:$Z36,AA$8)+Q$22,"")</f>
        <v/>
      </c>
      <c r="AB36" t="str">
        <f>IF($Z36=AB$8,COUNTIF($Z$9:$Z36,AB$8)+R$22,"")</f>
        <v/>
      </c>
      <c r="AC36">
        <f>IF($Z36=AC$8,COUNTIF($Z$9:$Z36,AC$8)+S$22,"")</f>
        <v>6</v>
      </c>
      <c r="AD36" t="str">
        <f>IF($Z36=AD$8,COUNTIF($Z$9:$Z36,AD$8)+T$22,"")</f>
        <v/>
      </c>
      <c r="AE36" t="str">
        <f>IF($Z36=AE$8,COUNTIF($Z$9:$Z36,AE$8)+U$22,"")</f>
        <v/>
      </c>
      <c r="AF36" t="str">
        <f t="shared" si="7"/>
        <v/>
      </c>
      <c r="AG36" t="str">
        <f t="shared" si="8"/>
        <v/>
      </c>
      <c r="AH36" t="str">
        <f t="shared" si="9"/>
        <v>単元6</v>
      </c>
      <c r="AI36" t="str">
        <f t="shared" si="10"/>
        <v/>
      </c>
      <c r="AJ36" t="str">
        <f t="shared" si="11"/>
        <v/>
      </c>
      <c r="AK36" t="str">
        <f t="shared" si="12"/>
        <v/>
      </c>
      <c r="AL36" t="str">
        <f t="shared" si="13"/>
        <v/>
      </c>
      <c r="AM36" t="str">
        <f t="shared" si="14"/>
        <v>単元6</v>
      </c>
      <c r="AN36" t="str">
        <f t="shared" si="15"/>
        <v>単元6</v>
      </c>
      <c r="AO36" t="str">
        <f t="shared" si="16"/>
        <v/>
      </c>
      <c r="AT36" s="24">
        <v>28</v>
      </c>
      <c r="AU36" s="42" t="s">
        <v>239</v>
      </c>
      <c r="AV36" s="25" t="s">
        <v>341</v>
      </c>
      <c r="AW36" s="25" t="s">
        <v>341</v>
      </c>
      <c r="AX36" s="25" t="s">
        <v>341</v>
      </c>
      <c r="AY36" s="25" t="s">
        <v>341</v>
      </c>
      <c r="AZ36" s="43" t="s">
        <v>341</v>
      </c>
    </row>
    <row r="37" spans="1:52" ht="24.95" customHeight="1" x14ac:dyDescent="0.15">
      <c r="A37" s="207"/>
      <c r="B37" s="207"/>
      <c r="C37" s="207"/>
      <c r="D37" s="207"/>
      <c r="E37" s="207"/>
      <c r="F37" s="208"/>
      <c r="G37" s="208"/>
      <c r="H37" s="208"/>
      <c r="I37" s="208"/>
      <c r="J37" s="208"/>
      <c r="K37" s="207"/>
      <c r="L37" s="207"/>
      <c r="M37" s="207"/>
      <c r="O37">
        <f>SUM($N$6:N33)</f>
        <v>28</v>
      </c>
      <c r="W37" s="3">
        <v>29</v>
      </c>
      <c r="X37" s="7" t="str">
        <f>R12</f>
        <v>理科</v>
      </c>
      <c r="Y37" s="9"/>
      <c r="Z37" s="23" t="str">
        <f t="shared" si="6"/>
        <v>理科</v>
      </c>
      <c r="AA37" t="str">
        <f>IF($Z37=AA$8,COUNTIF($Z$9:$Z37,AA$8)+Q$22,"")</f>
        <v/>
      </c>
      <c r="AB37" t="str">
        <f>IF($Z37=AB$8,COUNTIF($Z$9:$Z37,AB$8)+R$22,"")</f>
        <v/>
      </c>
      <c r="AC37" t="str">
        <f>IF($Z37=AC$8,COUNTIF($Z$9:$Z37,AC$8)+S$22,"")</f>
        <v/>
      </c>
      <c r="AD37">
        <f>IF($Z37=AD$8,COUNTIF($Z$9:$Z37,AD$8)+T$22,"")</f>
        <v>6</v>
      </c>
      <c r="AE37" t="str">
        <f>IF($Z37=AE$8,COUNTIF($Z$9:$Z37,AE$8)+U$22,"")</f>
        <v/>
      </c>
      <c r="AF37" t="str">
        <f t="shared" si="7"/>
        <v/>
      </c>
      <c r="AG37" t="str">
        <f t="shared" si="8"/>
        <v/>
      </c>
      <c r="AH37" t="str">
        <f t="shared" si="9"/>
        <v/>
      </c>
      <c r="AI37" t="str">
        <f t="shared" si="10"/>
        <v>単元6</v>
      </c>
      <c r="AJ37" t="str">
        <f t="shared" si="11"/>
        <v/>
      </c>
      <c r="AK37" t="str">
        <f t="shared" si="12"/>
        <v/>
      </c>
      <c r="AL37" t="str">
        <f t="shared" si="13"/>
        <v/>
      </c>
      <c r="AM37" t="str">
        <f t="shared" si="14"/>
        <v/>
      </c>
      <c r="AN37" t="str">
        <f t="shared" si="15"/>
        <v>単元6</v>
      </c>
      <c r="AO37" t="str">
        <f t="shared" si="16"/>
        <v>単元6</v>
      </c>
      <c r="AT37" s="24">
        <v>29</v>
      </c>
      <c r="AU37" s="42" t="s">
        <v>240</v>
      </c>
      <c r="AV37" s="27" t="s">
        <v>342</v>
      </c>
      <c r="AW37" s="27" t="s">
        <v>342</v>
      </c>
      <c r="AX37" s="25" t="s">
        <v>342</v>
      </c>
      <c r="AY37" s="27" t="s">
        <v>342</v>
      </c>
      <c r="AZ37" s="43" t="s">
        <v>342</v>
      </c>
    </row>
    <row r="38" spans="1:52" ht="24.95" customHeight="1" x14ac:dyDescent="0.15">
      <c r="W38" s="3">
        <v>30</v>
      </c>
      <c r="X38" s="7" t="str">
        <f>R13</f>
        <v>英語</v>
      </c>
      <c r="Y38" s="9"/>
      <c r="Z38" s="23" t="str">
        <f t="shared" si="6"/>
        <v>英語</v>
      </c>
      <c r="AA38" t="str">
        <f>IF($Z38=AA$8,COUNTIF($Z$9:$Z38,AA$8)+Q$22,"")</f>
        <v/>
      </c>
      <c r="AB38" t="str">
        <f>IF($Z38=AB$8,COUNTIF($Z$9:$Z38,AB$8)+R$22,"")</f>
        <v/>
      </c>
      <c r="AC38" t="str">
        <f>IF($Z38=AC$8,COUNTIF($Z$9:$Z38,AC$8)+S$22,"")</f>
        <v/>
      </c>
      <c r="AD38" t="str">
        <f>IF($Z38=AD$8,COUNTIF($Z$9:$Z38,AD$8)+T$22,"")</f>
        <v/>
      </c>
      <c r="AE38">
        <f>IF($Z38=AE$8,COUNTIF($Z$9:$Z38,AE$8)+U$22,"")</f>
        <v>6</v>
      </c>
      <c r="AF38" t="str">
        <f t="shared" si="7"/>
        <v/>
      </c>
      <c r="AG38" t="str">
        <f t="shared" si="8"/>
        <v/>
      </c>
      <c r="AH38" t="str">
        <f t="shared" si="9"/>
        <v/>
      </c>
      <c r="AI38" t="str">
        <f t="shared" si="10"/>
        <v/>
      </c>
      <c r="AJ38" t="str">
        <f t="shared" si="11"/>
        <v>単元6</v>
      </c>
      <c r="AK38" t="str">
        <f t="shared" si="12"/>
        <v>単元7</v>
      </c>
      <c r="AL38" t="str">
        <f t="shared" si="13"/>
        <v/>
      </c>
      <c r="AM38" t="str">
        <f t="shared" si="14"/>
        <v/>
      </c>
      <c r="AN38" t="str">
        <f t="shared" si="15"/>
        <v/>
      </c>
      <c r="AO38" t="str">
        <f t="shared" si="16"/>
        <v>単元6</v>
      </c>
      <c r="AT38" s="24">
        <v>30</v>
      </c>
      <c r="AU38" s="42" t="s">
        <v>241</v>
      </c>
      <c r="AV38" s="27" t="s">
        <v>343</v>
      </c>
      <c r="AW38" s="27" t="s">
        <v>343</v>
      </c>
      <c r="AX38" s="25" t="s">
        <v>343</v>
      </c>
      <c r="AY38" s="27" t="s">
        <v>343</v>
      </c>
      <c r="AZ38" s="43" t="s">
        <v>343</v>
      </c>
    </row>
    <row r="39" spans="1:52" ht="24.95" customHeight="1" x14ac:dyDescent="0.15">
      <c r="W39" s="3">
        <v>31</v>
      </c>
      <c r="X39" s="7" t="str">
        <f>R9</f>
        <v>国語</v>
      </c>
      <c r="Y39" s="9"/>
      <c r="Z39" s="23" t="str">
        <f t="shared" si="6"/>
        <v>国語</v>
      </c>
      <c r="AA39">
        <f>IF($Z39=AA$8,COUNTIF($Z$9:$Z39,AA$8)+Q$22,"")</f>
        <v>7</v>
      </c>
      <c r="AB39" t="str">
        <f>IF($Z39=AB$8,COUNTIF($Z$9:$Z39,AB$8)+R$22,"")</f>
        <v/>
      </c>
      <c r="AC39" t="str">
        <f>IF($Z39=AC$8,COUNTIF($Z$9:$Z39,AC$8)+S$22,"")</f>
        <v/>
      </c>
      <c r="AD39" t="str">
        <f>IF($Z39=AD$8,COUNTIF($Z$9:$Z39,AD$8)+T$22,"")</f>
        <v/>
      </c>
      <c r="AE39" t="str">
        <f>IF($Z39=AE$8,COUNTIF($Z$9:$Z39,AE$8)+U$22,"")</f>
        <v/>
      </c>
      <c r="AF39" t="str">
        <f t="shared" si="7"/>
        <v>単元7</v>
      </c>
      <c r="AG39" t="str">
        <f t="shared" si="8"/>
        <v/>
      </c>
      <c r="AH39" t="str">
        <f t="shared" si="9"/>
        <v/>
      </c>
      <c r="AI39" t="str">
        <f t="shared" si="10"/>
        <v/>
      </c>
      <c r="AJ39" t="str">
        <f t="shared" si="11"/>
        <v/>
      </c>
      <c r="AK39" t="str">
        <f t="shared" si="12"/>
        <v>単元7</v>
      </c>
      <c r="AL39" t="str">
        <f t="shared" si="13"/>
        <v>単元7</v>
      </c>
      <c r="AM39" t="str">
        <f t="shared" si="14"/>
        <v/>
      </c>
      <c r="AN39" t="str">
        <f t="shared" si="15"/>
        <v/>
      </c>
      <c r="AO39" t="str">
        <f t="shared" si="16"/>
        <v/>
      </c>
      <c r="AT39" s="24">
        <v>31</v>
      </c>
      <c r="AU39" s="105" t="s">
        <v>344</v>
      </c>
      <c r="AV39" s="27" t="s">
        <v>242</v>
      </c>
      <c r="AW39" s="27" t="s">
        <v>242</v>
      </c>
      <c r="AX39" s="27" t="s">
        <v>242</v>
      </c>
      <c r="AY39" s="26" t="s">
        <v>242</v>
      </c>
      <c r="AZ39" s="43" t="s">
        <v>242</v>
      </c>
    </row>
    <row r="40" spans="1:52" ht="17.25" customHeight="1" x14ac:dyDescent="0.15">
      <c r="W40" s="3">
        <v>32</v>
      </c>
      <c r="X40" s="7" t="str">
        <f>R10</f>
        <v>社会</v>
      </c>
      <c r="Y40" s="9"/>
      <c r="Z40" s="23" t="str">
        <f t="shared" si="6"/>
        <v>社会</v>
      </c>
      <c r="AA40" t="str">
        <f>IF($Z40=AA$8,COUNTIF($Z$9:$Z40,AA$8)+Q$22,"")</f>
        <v/>
      </c>
      <c r="AB40">
        <f>IF($Z40=AB$8,COUNTIF($Z$9:$Z40,AB$8)+R$22,"")</f>
        <v>7</v>
      </c>
      <c r="AC40" t="str">
        <f>IF($Z40=AC$8,COUNTIF($Z$9:$Z40,AC$8)+S$22,"")</f>
        <v/>
      </c>
      <c r="AD40" t="str">
        <f>IF($Z40=AD$8,COUNTIF($Z$9:$Z40,AD$8)+T$22,"")</f>
        <v/>
      </c>
      <c r="AE40" t="str">
        <f>IF($Z40=AE$8,COUNTIF($Z$9:$Z40,AE$8)+U$22,"")</f>
        <v/>
      </c>
      <c r="AF40" t="str">
        <f t="shared" si="7"/>
        <v/>
      </c>
      <c r="AG40" t="str">
        <f t="shared" si="8"/>
        <v>単元7</v>
      </c>
      <c r="AH40" t="str">
        <f t="shared" si="9"/>
        <v/>
      </c>
      <c r="AI40" t="str">
        <f t="shared" si="10"/>
        <v/>
      </c>
      <c r="AJ40" t="str">
        <f t="shared" si="11"/>
        <v/>
      </c>
      <c r="AK40" t="str">
        <f t="shared" si="12"/>
        <v/>
      </c>
      <c r="AL40" t="str">
        <f t="shared" si="13"/>
        <v>単元7</v>
      </c>
      <c r="AM40" t="str">
        <f t="shared" si="14"/>
        <v>単元7</v>
      </c>
      <c r="AN40" t="str">
        <f t="shared" si="15"/>
        <v/>
      </c>
      <c r="AO40" t="str">
        <f t="shared" si="16"/>
        <v/>
      </c>
      <c r="AT40" s="24">
        <v>32</v>
      </c>
      <c r="AU40" s="105" t="s">
        <v>345</v>
      </c>
      <c r="AV40" s="27" t="s">
        <v>243</v>
      </c>
      <c r="AW40" s="27" t="s">
        <v>243</v>
      </c>
      <c r="AX40" s="27" t="s">
        <v>243</v>
      </c>
      <c r="AY40" s="26" t="s">
        <v>243</v>
      </c>
      <c r="AZ40" s="45" t="s">
        <v>243</v>
      </c>
    </row>
    <row r="41" spans="1:52" ht="18.95" customHeight="1" x14ac:dyDescent="0.15">
      <c r="W41" s="3">
        <v>33</v>
      </c>
      <c r="X41" s="7" t="str">
        <f>R11</f>
        <v>数学</v>
      </c>
      <c r="Y41" s="9"/>
      <c r="Z41" s="23" t="str">
        <f t="shared" ref="Z41:Z58" si="17">IF(Y41="",IF(X41=0,"",X41),Y41)</f>
        <v>数学</v>
      </c>
      <c r="AA41" t="str">
        <f>IF($Z41=AA$8,COUNTIF($Z$9:$Z41,AA$8)+Q$22,"")</f>
        <v/>
      </c>
      <c r="AB41" t="str">
        <f>IF($Z41=AB$8,COUNTIF($Z$9:$Z41,AB$8)+R$22,"")</f>
        <v/>
      </c>
      <c r="AC41">
        <f>IF($Z41=AC$8,COUNTIF($Z$9:$Z41,AC$8)+S$22,"")</f>
        <v>7</v>
      </c>
      <c r="AD41" t="str">
        <f>IF($Z41=AD$8,COUNTIF($Z$9:$Z41,AD$8)+T$22,"")</f>
        <v/>
      </c>
      <c r="AE41" t="str">
        <f>IF($Z41=AE$8,COUNTIF($Z$9:$Z41,AE$8)+U$22,"")</f>
        <v/>
      </c>
      <c r="AF41" t="str">
        <f t="shared" ref="AF41:AF58" si="18">IF(AA41="","",VLOOKUP(AA41,$AT$9:$AZ$58,3))</f>
        <v/>
      </c>
      <c r="AG41" t="str">
        <f t="shared" ref="AG41:AG58" si="19">IF(AB41="","",VLOOKUP(AB41,$AT$9:$AZ$58,4))</f>
        <v/>
      </c>
      <c r="AH41" t="str">
        <f t="shared" ref="AH41:AH58" si="20">IF(AC41="","",VLOOKUP(AC41,$AT$9:$AZ$58,5))</f>
        <v>単元7</v>
      </c>
      <c r="AI41" t="str">
        <f t="shared" ref="AI41:AI58" si="21">IF(AD41="","",VLOOKUP(AD41,$AT$9:$AZ$58,6))</f>
        <v/>
      </c>
      <c r="AJ41" t="str">
        <f t="shared" ref="AJ41:AJ58" si="22">IF(AE41="","",VLOOKUP(AE41,$AT$9:$AZ$58,7))</f>
        <v/>
      </c>
      <c r="AK41" t="str">
        <f t="shared" ref="AK41:AK69" si="23">IF(AF41=AF42,"",IF($Z41=$Z42,AF41&amp;","&amp;AF42,AF41&amp;AF42))</f>
        <v/>
      </c>
      <c r="AL41" t="str">
        <f t="shared" ref="AL41:AL69" si="24">IF(AG41=AG42,"",IF($Z41=$Z42,AG41&amp;","&amp;AG42,AG41&amp;AG42))</f>
        <v/>
      </c>
      <c r="AM41" t="str">
        <f t="shared" ref="AM41:AM69" si="25">IF(AH41=AH42,"",IF($Z41=$Z42,AH41&amp;","&amp;AH42,AH41&amp;AH42))</f>
        <v>単元7</v>
      </c>
      <c r="AN41" t="str">
        <f t="shared" ref="AN41:AN69" si="26">IF(AI41=AI42,"",IF($Z41=$Z42,AI41&amp;","&amp;AI42,AI41&amp;AI42))</f>
        <v>単元7</v>
      </c>
      <c r="AO41" t="str">
        <f t="shared" ref="AO41:AO69" si="27">IF(AJ41=AJ42,"",IF($Z41=$Z42,AJ41&amp;","&amp;AJ42,AJ41&amp;AJ42))</f>
        <v/>
      </c>
      <c r="AT41" s="24">
        <v>33</v>
      </c>
      <c r="AU41" s="105" t="s">
        <v>346</v>
      </c>
      <c r="AV41" s="27" t="s">
        <v>244</v>
      </c>
      <c r="AW41" s="27" t="s">
        <v>244</v>
      </c>
      <c r="AX41" s="27" t="s">
        <v>244</v>
      </c>
      <c r="AY41" s="26" t="s">
        <v>244</v>
      </c>
      <c r="AZ41" s="45" t="s">
        <v>244</v>
      </c>
    </row>
    <row r="42" spans="1:52" ht="18.95" customHeight="1" x14ac:dyDescent="0.15">
      <c r="W42" s="3">
        <v>34</v>
      </c>
      <c r="X42" s="7" t="str">
        <f>R12</f>
        <v>理科</v>
      </c>
      <c r="Y42" s="9"/>
      <c r="Z42" s="23" t="str">
        <f t="shared" si="17"/>
        <v>理科</v>
      </c>
      <c r="AA42" t="str">
        <f>IF($Z42=AA$8,COUNTIF($Z$9:$Z42,AA$8)+Q$22,"")</f>
        <v/>
      </c>
      <c r="AB42" t="str">
        <f>IF($Z42=AB$8,COUNTIF($Z$9:$Z42,AB$8)+R$22,"")</f>
        <v/>
      </c>
      <c r="AC42" t="str">
        <f>IF($Z42=AC$8,COUNTIF($Z$9:$Z42,AC$8)+S$22,"")</f>
        <v/>
      </c>
      <c r="AD42">
        <f>IF($Z42=AD$8,COUNTIF($Z$9:$Z42,AD$8)+T$22,"")</f>
        <v>7</v>
      </c>
      <c r="AE42" t="str">
        <f>IF($Z42=AE$8,COUNTIF($Z$9:$Z42,AE$8)+U$22,"")</f>
        <v/>
      </c>
      <c r="AF42" t="str">
        <f t="shared" si="18"/>
        <v/>
      </c>
      <c r="AG42" t="str">
        <f t="shared" si="19"/>
        <v/>
      </c>
      <c r="AH42" t="str">
        <f t="shared" si="20"/>
        <v/>
      </c>
      <c r="AI42" t="str">
        <f t="shared" si="21"/>
        <v>単元7</v>
      </c>
      <c r="AJ42" t="str">
        <f t="shared" si="22"/>
        <v/>
      </c>
      <c r="AK42" t="str">
        <f t="shared" si="23"/>
        <v/>
      </c>
      <c r="AL42" t="str">
        <f t="shared" si="24"/>
        <v/>
      </c>
      <c r="AM42" t="str">
        <f t="shared" si="25"/>
        <v/>
      </c>
      <c r="AN42" t="str">
        <f t="shared" si="26"/>
        <v>単元7</v>
      </c>
      <c r="AO42" t="str">
        <f t="shared" si="27"/>
        <v>単元7</v>
      </c>
      <c r="AT42" s="24">
        <v>34</v>
      </c>
      <c r="AU42" s="105" t="s">
        <v>347</v>
      </c>
      <c r="AV42" s="26" t="s">
        <v>245</v>
      </c>
      <c r="AW42" s="26" t="s">
        <v>245</v>
      </c>
      <c r="AX42" s="26" t="s">
        <v>245</v>
      </c>
      <c r="AY42" s="26" t="s">
        <v>245</v>
      </c>
      <c r="AZ42" s="44" t="s">
        <v>245</v>
      </c>
    </row>
    <row r="43" spans="1:52" ht="18.95" customHeight="1" x14ac:dyDescent="0.15">
      <c r="W43" s="3">
        <v>35</v>
      </c>
      <c r="X43" s="7" t="str">
        <f>R13</f>
        <v>英語</v>
      </c>
      <c r="Y43" s="9"/>
      <c r="Z43" s="23" t="str">
        <f t="shared" si="17"/>
        <v>英語</v>
      </c>
      <c r="AA43" t="str">
        <f>IF($Z43=AA$8,COUNTIF($Z$9:$Z43,AA$8)+Q$22,"")</f>
        <v/>
      </c>
      <c r="AB43" t="str">
        <f>IF($Z43=AB$8,COUNTIF($Z$9:$Z43,AB$8)+R$22,"")</f>
        <v/>
      </c>
      <c r="AC43" t="str">
        <f>IF($Z43=AC$8,COUNTIF($Z$9:$Z43,AC$8)+S$22,"")</f>
        <v/>
      </c>
      <c r="AD43" t="str">
        <f>IF($Z43=AD$8,COUNTIF($Z$9:$Z43,AD$8)+T$22,"")</f>
        <v/>
      </c>
      <c r="AE43">
        <f>IF($Z43=AE$8,COUNTIF($Z$9:$Z43,AE$8)+U$22,"")</f>
        <v>7</v>
      </c>
      <c r="AF43" t="str">
        <f t="shared" si="18"/>
        <v/>
      </c>
      <c r="AG43" t="str">
        <f t="shared" si="19"/>
        <v/>
      </c>
      <c r="AH43" t="str">
        <f t="shared" si="20"/>
        <v/>
      </c>
      <c r="AI43" t="str">
        <f t="shared" si="21"/>
        <v/>
      </c>
      <c r="AJ43" t="str">
        <f t="shared" si="22"/>
        <v>単元7</v>
      </c>
      <c r="AK43" t="str">
        <f t="shared" si="23"/>
        <v>単元8</v>
      </c>
      <c r="AL43" t="str">
        <f t="shared" si="24"/>
        <v/>
      </c>
      <c r="AM43" t="str">
        <f t="shared" si="25"/>
        <v/>
      </c>
      <c r="AN43" t="str">
        <f t="shared" si="26"/>
        <v/>
      </c>
      <c r="AO43" t="str">
        <f t="shared" si="27"/>
        <v>単元7</v>
      </c>
      <c r="AT43" s="24">
        <v>35</v>
      </c>
      <c r="AU43" s="105" t="s">
        <v>348</v>
      </c>
      <c r="AV43" s="26" t="s">
        <v>246</v>
      </c>
      <c r="AW43" s="26" t="s">
        <v>246</v>
      </c>
      <c r="AX43" s="26" t="s">
        <v>246</v>
      </c>
      <c r="AY43" s="26" t="s">
        <v>246</v>
      </c>
      <c r="AZ43" s="44" t="s">
        <v>246</v>
      </c>
    </row>
    <row r="44" spans="1:52" ht="18.95" customHeight="1" x14ac:dyDescent="0.15">
      <c r="W44" s="3">
        <v>36</v>
      </c>
      <c r="X44" s="7" t="str">
        <f>R9</f>
        <v>国語</v>
      </c>
      <c r="Y44" s="9"/>
      <c r="Z44" s="23" t="str">
        <f t="shared" si="17"/>
        <v>国語</v>
      </c>
      <c r="AA44">
        <f>IF($Z44=AA$8,COUNTIF($Z$9:$Z44,AA$8)+Q$22,"")</f>
        <v>8</v>
      </c>
      <c r="AB44" t="str">
        <f>IF($Z44=AB$8,COUNTIF($Z$9:$Z44,AB$8)+R$22,"")</f>
        <v/>
      </c>
      <c r="AC44" t="str">
        <f>IF($Z44=AC$8,COUNTIF($Z$9:$Z44,AC$8)+S$22,"")</f>
        <v/>
      </c>
      <c r="AD44" t="str">
        <f>IF($Z44=AD$8,COUNTIF($Z$9:$Z44,AD$8)+T$22,"")</f>
        <v/>
      </c>
      <c r="AE44" t="str">
        <f>IF($Z44=AE$8,COUNTIF($Z$9:$Z44,AE$8)+U$22,"")</f>
        <v/>
      </c>
      <c r="AF44" t="str">
        <f t="shared" si="18"/>
        <v>単元8</v>
      </c>
      <c r="AG44" t="str">
        <f t="shared" si="19"/>
        <v/>
      </c>
      <c r="AH44" t="str">
        <f t="shared" si="20"/>
        <v/>
      </c>
      <c r="AI44" t="str">
        <f t="shared" si="21"/>
        <v/>
      </c>
      <c r="AJ44" t="str">
        <f t="shared" si="22"/>
        <v/>
      </c>
      <c r="AK44" t="str">
        <f t="shared" si="23"/>
        <v>単元8</v>
      </c>
      <c r="AL44" t="str">
        <f t="shared" si="24"/>
        <v>単元8</v>
      </c>
      <c r="AM44" t="str">
        <f t="shared" si="25"/>
        <v/>
      </c>
      <c r="AN44" t="str">
        <f t="shared" si="26"/>
        <v/>
      </c>
      <c r="AO44" t="str">
        <f t="shared" si="27"/>
        <v/>
      </c>
      <c r="AT44" s="24">
        <v>36</v>
      </c>
      <c r="AU44" s="105" t="s">
        <v>349</v>
      </c>
      <c r="AV44" s="26" t="s">
        <v>247</v>
      </c>
      <c r="AW44" s="26" t="s">
        <v>247</v>
      </c>
      <c r="AX44" s="26" t="s">
        <v>247</v>
      </c>
      <c r="AY44" s="26" t="s">
        <v>247</v>
      </c>
      <c r="AZ44" s="44" t="s">
        <v>247</v>
      </c>
    </row>
    <row r="45" spans="1:52" ht="18.95" customHeight="1" x14ac:dyDescent="0.15">
      <c r="W45" s="3">
        <v>37</v>
      </c>
      <c r="X45" s="7" t="str">
        <f>R10</f>
        <v>社会</v>
      </c>
      <c r="Y45" s="9"/>
      <c r="Z45" s="23" t="str">
        <f t="shared" si="17"/>
        <v>社会</v>
      </c>
      <c r="AA45" t="str">
        <f>IF($Z45=AA$8,COUNTIF($Z$9:$Z45,AA$8)+Q$22,"")</f>
        <v/>
      </c>
      <c r="AB45">
        <f>IF($Z45=AB$8,COUNTIF($Z$9:$Z45,AB$8)+R$22,"")</f>
        <v>8</v>
      </c>
      <c r="AC45" t="str">
        <f>IF($Z45=AC$8,COUNTIF($Z$9:$Z45,AC$8)+S$22,"")</f>
        <v/>
      </c>
      <c r="AD45" t="str">
        <f>IF($Z45=AD$8,COUNTIF($Z$9:$Z45,AD$8)+T$22,"")</f>
        <v/>
      </c>
      <c r="AE45" t="str">
        <f>IF($Z45=AE$8,COUNTIF($Z$9:$Z45,AE$8)+U$22,"")</f>
        <v/>
      </c>
      <c r="AF45" t="str">
        <f t="shared" si="18"/>
        <v/>
      </c>
      <c r="AG45" t="str">
        <f t="shared" si="19"/>
        <v>単元8</v>
      </c>
      <c r="AH45" t="str">
        <f t="shared" si="20"/>
        <v/>
      </c>
      <c r="AI45" t="str">
        <f t="shared" si="21"/>
        <v/>
      </c>
      <c r="AJ45" t="str">
        <f t="shared" si="22"/>
        <v/>
      </c>
      <c r="AK45" t="str">
        <f t="shared" si="23"/>
        <v/>
      </c>
      <c r="AL45" t="str">
        <f t="shared" si="24"/>
        <v>単元8</v>
      </c>
      <c r="AM45" t="str">
        <f t="shared" si="25"/>
        <v>単元8</v>
      </c>
      <c r="AN45" t="str">
        <f t="shared" si="26"/>
        <v/>
      </c>
      <c r="AO45" t="str">
        <f t="shared" si="27"/>
        <v/>
      </c>
      <c r="AT45" s="24">
        <v>37</v>
      </c>
      <c r="AU45" s="105" t="s">
        <v>350</v>
      </c>
      <c r="AV45" s="26" t="s">
        <v>248</v>
      </c>
      <c r="AW45" s="26" t="s">
        <v>248</v>
      </c>
      <c r="AX45" s="26" t="s">
        <v>248</v>
      </c>
      <c r="AY45" s="26" t="s">
        <v>248</v>
      </c>
      <c r="AZ45" s="44" t="s">
        <v>248</v>
      </c>
    </row>
    <row r="46" spans="1:52" ht="18.95" customHeight="1" x14ac:dyDescent="0.15">
      <c r="W46" s="3">
        <v>38</v>
      </c>
      <c r="X46" s="7" t="str">
        <f>R11</f>
        <v>数学</v>
      </c>
      <c r="Y46" s="9"/>
      <c r="Z46" s="23" t="str">
        <f t="shared" si="17"/>
        <v>数学</v>
      </c>
      <c r="AA46" t="str">
        <f>IF($Z46=AA$8,COUNTIF($Z$9:$Z46,AA$8)+Q$22,"")</f>
        <v/>
      </c>
      <c r="AB46" t="str">
        <f>IF($Z46=AB$8,COUNTIF($Z$9:$Z46,AB$8)+R$22,"")</f>
        <v/>
      </c>
      <c r="AC46">
        <f>IF($Z46=AC$8,COUNTIF($Z$9:$Z46,AC$8)+S$22,"")</f>
        <v>8</v>
      </c>
      <c r="AD46" t="str">
        <f>IF($Z46=AD$8,COUNTIF($Z$9:$Z46,AD$8)+T$22,"")</f>
        <v/>
      </c>
      <c r="AE46" t="str">
        <f>IF($Z46=AE$8,COUNTIF($Z$9:$Z46,AE$8)+U$22,"")</f>
        <v/>
      </c>
      <c r="AF46" t="str">
        <f t="shared" si="18"/>
        <v/>
      </c>
      <c r="AG46" t="str">
        <f t="shared" si="19"/>
        <v/>
      </c>
      <c r="AH46" t="str">
        <f t="shared" si="20"/>
        <v>単元8</v>
      </c>
      <c r="AI46" t="str">
        <f t="shared" si="21"/>
        <v/>
      </c>
      <c r="AJ46" t="str">
        <f t="shared" si="22"/>
        <v/>
      </c>
      <c r="AK46" t="str">
        <f t="shared" si="23"/>
        <v/>
      </c>
      <c r="AL46" t="str">
        <f t="shared" si="24"/>
        <v/>
      </c>
      <c r="AM46" t="str">
        <f t="shared" si="25"/>
        <v>単元8</v>
      </c>
      <c r="AN46" t="str">
        <f t="shared" si="26"/>
        <v>単元8</v>
      </c>
      <c r="AO46" t="str">
        <f t="shared" si="27"/>
        <v/>
      </c>
      <c r="AT46" s="24">
        <v>38</v>
      </c>
      <c r="AU46" s="105" t="s">
        <v>351</v>
      </c>
      <c r="AV46" s="26" t="s">
        <v>249</v>
      </c>
      <c r="AW46" s="26" t="s">
        <v>249</v>
      </c>
      <c r="AX46" s="26" t="s">
        <v>249</v>
      </c>
      <c r="AY46" s="26" t="s">
        <v>249</v>
      </c>
      <c r="AZ46" s="44" t="s">
        <v>249</v>
      </c>
    </row>
    <row r="47" spans="1:52" ht="18.95" customHeight="1" x14ac:dyDescent="0.15">
      <c r="W47" s="3">
        <v>39</v>
      </c>
      <c r="X47" s="7" t="str">
        <f>R12</f>
        <v>理科</v>
      </c>
      <c r="Y47" s="9"/>
      <c r="Z47" s="23" t="str">
        <f t="shared" si="17"/>
        <v>理科</v>
      </c>
      <c r="AA47" t="str">
        <f>IF($Z47=AA$8,COUNTIF($Z$9:$Z47,AA$8)+Q$22,"")</f>
        <v/>
      </c>
      <c r="AB47" t="str">
        <f>IF($Z47=AB$8,COUNTIF($Z$9:$Z47,AB$8)+R$22,"")</f>
        <v/>
      </c>
      <c r="AC47" t="str">
        <f>IF($Z47=AC$8,COUNTIF($Z$9:$Z47,AC$8)+S$22,"")</f>
        <v/>
      </c>
      <c r="AD47">
        <f>IF($Z47=AD$8,COUNTIF($Z$9:$Z47,AD$8)+T$22,"")</f>
        <v>8</v>
      </c>
      <c r="AE47" t="str">
        <f>IF($Z47=AE$8,COUNTIF($Z$9:$Z47,AE$8)+U$22,"")</f>
        <v/>
      </c>
      <c r="AF47" t="str">
        <f t="shared" si="18"/>
        <v/>
      </c>
      <c r="AG47" t="str">
        <f t="shared" si="19"/>
        <v/>
      </c>
      <c r="AH47" t="str">
        <f t="shared" si="20"/>
        <v/>
      </c>
      <c r="AI47" t="str">
        <f t="shared" si="21"/>
        <v>単元8</v>
      </c>
      <c r="AJ47" t="str">
        <f t="shared" si="22"/>
        <v/>
      </c>
      <c r="AK47" t="str">
        <f t="shared" si="23"/>
        <v/>
      </c>
      <c r="AL47" t="str">
        <f t="shared" si="24"/>
        <v/>
      </c>
      <c r="AM47" t="str">
        <f t="shared" si="25"/>
        <v/>
      </c>
      <c r="AN47" t="str">
        <f t="shared" si="26"/>
        <v>単元8</v>
      </c>
      <c r="AO47" t="str">
        <f t="shared" si="27"/>
        <v>単元8</v>
      </c>
      <c r="AT47" s="24">
        <v>39</v>
      </c>
      <c r="AU47" s="105" t="s">
        <v>352</v>
      </c>
      <c r="AV47" s="26" t="s">
        <v>250</v>
      </c>
      <c r="AW47" s="26" t="s">
        <v>250</v>
      </c>
      <c r="AX47" s="26" t="s">
        <v>250</v>
      </c>
      <c r="AY47" s="26" t="s">
        <v>250</v>
      </c>
      <c r="AZ47" s="44" t="s">
        <v>250</v>
      </c>
    </row>
    <row r="48" spans="1:52" ht="18.95" customHeight="1" x14ac:dyDescent="0.15">
      <c r="W48" s="3">
        <v>40</v>
      </c>
      <c r="X48" s="7" t="str">
        <f>R13</f>
        <v>英語</v>
      </c>
      <c r="Y48" s="9"/>
      <c r="Z48" s="23" t="str">
        <f t="shared" si="17"/>
        <v>英語</v>
      </c>
      <c r="AA48" t="str">
        <f>IF($Z48=AA$8,COUNTIF($Z$9:$Z48,AA$8)+Q$22,"")</f>
        <v/>
      </c>
      <c r="AB48" t="str">
        <f>IF($Z48=AB$8,COUNTIF($Z$9:$Z48,AB$8)+R$22,"")</f>
        <v/>
      </c>
      <c r="AC48" t="str">
        <f>IF($Z48=AC$8,COUNTIF($Z$9:$Z48,AC$8)+S$22,"")</f>
        <v/>
      </c>
      <c r="AD48" t="str">
        <f>IF($Z48=AD$8,COUNTIF($Z$9:$Z48,AD$8)+T$22,"")</f>
        <v/>
      </c>
      <c r="AE48">
        <f>IF($Z48=AE$8,COUNTIF($Z$9:$Z48,AE$8)+U$22,"")</f>
        <v>8</v>
      </c>
      <c r="AF48" t="str">
        <f t="shared" si="18"/>
        <v/>
      </c>
      <c r="AG48" t="str">
        <f t="shared" si="19"/>
        <v/>
      </c>
      <c r="AH48" t="str">
        <f t="shared" si="20"/>
        <v/>
      </c>
      <c r="AI48" t="str">
        <f t="shared" si="21"/>
        <v/>
      </c>
      <c r="AJ48" t="str">
        <f t="shared" si="22"/>
        <v>単元8</v>
      </c>
      <c r="AK48" t="str">
        <f t="shared" si="23"/>
        <v>単元9</v>
      </c>
      <c r="AL48" t="str">
        <f t="shared" si="24"/>
        <v/>
      </c>
      <c r="AM48" t="str">
        <f t="shared" si="25"/>
        <v/>
      </c>
      <c r="AN48" t="str">
        <f t="shared" si="26"/>
        <v/>
      </c>
      <c r="AO48" t="str">
        <f t="shared" si="27"/>
        <v>単元8</v>
      </c>
      <c r="AT48" s="24">
        <v>40</v>
      </c>
      <c r="AU48" s="105" t="s">
        <v>354</v>
      </c>
      <c r="AV48" s="3" t="s">
        <v>252</v>
      </c>
      <c r="AW48" s="3" t="s">
        <v>252</v>
      </c>
      <c r="AX48" s="3" t="s">
        <v>252</v>
      </c>
      <c r="AY48" s="3" t="s">
        <v>252</v>
      </c>
      <c r="AZ48" s="46" t="s">
        <v>252</v>
      </c>
    </row>
    <row r="49" spans="23:52" ht="18.95" customHeight="1" x14ac:dyDescent="0.15">
      <c r="W49" s="3">
        <v>41</v>
      </c>
      <c r="X49" s="7" t="str">
        <f>R9</f>
        <v>国語</v>
      </c>
      <c r="Y49" s="9"/>
      <c r="Z49" s="23" t="str">
        <f t="shared" si="17"/>
        <v>国語</v>
      </c>
      <c r="AA49">
        <f>IF($Z49=AA$8,COUNTIF($Z$9:$Z49,AA$8)+Q$22,"")</f>
        <v>9</v>
      </c>
      <c r="AB49" t="str">
        <f>IF($Z49=AB$8,COUNTIF($Z$9:$Z49,AB$8)+R$22,"")</f>
        <v/>
      </c>
      <c r="AC49" t="str">
        <f>IF($Z49=AC$8,COUNTIF($Z$9:$Z49,AC$8)+S$22,"")</f>
        <v/>
      </c>
      <c r="AD49" t="str">
        <f>IF($Z49=AD$8,COUNTIF($Z$9:$Z49,AD$8)+T$22,"")</f>
        <v/>
      </c>
      <c r="AE49" t="str">
        <f>IF($Z49=AE$8,COUNTIF($Z$9:$Z49,AE$8)+U$22,"")</f>
        <v/>
      </c>
      <c r="AF49" t="str">
        <f t="shared" si="18"/>
        <v>単元9</v>
      </c>
      <c r="AG49" t="str">
        <f t="shared" si="19"/>
        <v/>
      </c>
      <c r="AH49" t="str">
        <f t="shared" si="20"/>
        <v/>
      </c>
      <c r="AI49" t="str">
        <f t="shared" si="21"/>
        <v/>
      </c>
      <c r="AJ49" t="str">
        <f t="shared" si="22"/>
        <v/>
      </c>
      <c r="AK49" t="str">
        <f t="shared" si="23"/>
        <v>単元9</v>
      </c>
      <c r="AL49" t="str">
        <f t="shared" si="24"/>
        <v>単元9</v>
      </c>
      <c r="AM49" t="str">
        <f t="shared" si="25"/>
        <v/>
      </c>
      <c r="AN49" t="str">
        <f t="shared" si="26"/>
        <v/>
      </c>
      <c r="AO49" t="str">
        <f t="shared" si="27"/>
        <v/>
      </c>
      <c r="AT49" s="24">
        <v>41</v>
      </c>
      <c r="AU49" s="105"/>
      <c r="AV49" s="3"/>
      <c r="AW49" s="3"/>
      <c r="AX49" s="3"/>
      <c r="AY49" s="3"/>
      <c r="AZ49" s="46"/>
    </row>
    <row r="50" spans="23:52" ht="18.95" customHeight="1" x14ac:dyDescent="0.15">
      <c r="W50" s="3">
        <v>42</v>
      </c>
      <c r="X50" s="7" t="str">
        <f>R10</f>
        <v>社会</v>
      </c>
      <c r="Y50" s="9"/>
      <c r="Z50" s="23" t="str">
        <f t="shared" si="17"/>
        <v>社会</v>
      </c>
      <c r="AA50" t="str">
        <f>IF($Z50=AA$8,COUNTIF($Z$9:$Z50,AA$8)+Q$22,"")</f>
        <v/>
      </c>
      <c r="AB50">
        <f>IF($Z50=AB$8,COUNTIF($Z$9:$Z50,AB$8)+R$22,"")</f>
        <v>9</v>
      </c>
      <c r="AC50" t="str">
        <f>IF($Z50=AC$8,COUNTIF($Z$9:$Z50,AC$8)+S$22,"")</f>
        <v/>
      </c>
      <c r="AD50" t="str">
        <f>IF($Z50=AD$8,COUNTIF($Z$9:$Z50,AD$8)+T$22,"")</f>
        <v/>
      </c>
      <c r="AE50" t="str">
        <f>IF($Z50=AE$8,COUNTIF($Z$9:$Z50,AE$8)+U$22,"")</f>
        <v/>
      </c>
      <c r="AF50" t="str">
        <f t="shared" si="18"/>
        <v/>
      </c>
      <c r="AG50" t="str">
        <f t="shared" si="19"/>
        <v>単元9</v>
      </c>
      <c r="AH50" t="str">
        <f t="shared" si="20"/>
        <v/>
      </c>
      <c r="AI50" t="str">
        <f t="shared" si="21"/>
        <v/>
      </c>
      <c r="AJ50" t="str">
        <f t="shared" si="22"/>
        <v/>
      </c>
      <c r="AK50" t="str">
        <f t="shared" si="23"/>
        <v/>
      </c>
      <c r="AL50" t="str">
        <f t="shared" si="24"/>
        <v>単元9</v>
      </c>
      <c r="AM50" t="str">
        <f t="shared" si="25"/>
        <v>単元9</v>
      </c>
      <c r="AN50" t="str">
        <f t="shared" si="26"/>
        <v/>
      </c>
      <c r="AO50" t="str">
        <f t="shared" si="27"/>
        <v/>
      </c>
      <c r="AT50" s="24">
        <v>42</v>
      </c>
      <c r="AU50" s="42"/>
      <c r="AV50" s="3"/>
      <c r="AW50" s="3"/>
      <c r="AX50" s="3"/>
      <c r="AY50" s="3"/>
      <c r="AZ50" s="46"/>
    </row>
    <row r="51" spans="23:52" ht="18.95" customHeight="1" x14ac:dyDescent="0.15">
      <c r="W51" s="3">
        <v>43</v>
      </c>
      <c r="X51" s="7" t="str">
        <f>R11</f>
        <v>数学</v>
      </c>
      <c r="Y51" s="9"/>
      <c r="Z51" s="23" t="str">
        <f t="shared" si="17"/>
        <v>数学</v>
      </c>
      <c r="AA51" t="str">
        <f>IF($Z51=AA$8,COUNTIF($Z$9:$Z51,AA$8)+Q$22,"")</f>
        <v/>
      </c>
      <c r="AB51" t="str">
        <f>IF($Z51=AB$8,COUNTIF($Z$9:$Z51,AB$8)+R$22,"")</f>
        <v/>
      </c>
      <c r="AC51">
        <f>IF($Z51=AC$8,COUNTIF($Z$9:$Z51,AC$8)+S$22,"")</f>
        <v>9</v>
      </c>
      <c r="AD51" t="str">
        <f>IF($Z51=AD$8,COUNTIF($Z$9:$Z51,AD$8)+T$22,"")</f>
        <v/>
      </c>
      <c r="AE51" t="str">
        <f>IF($Z51=AE$8,COUNTIF($Z$9:$Z51,AE$8)+U$22,"")</f>
        <v/>
      </c>
      <c r="AF51" t="str">
        <f t="shared" si="18"/>
        <v/>
      </c>
      <c r="AG51" t="str">
        <f t="shared" si="19"/>
        <v/>
      </c>
      <c r="AH51" t="str">
        <f t="shared" si="20"/>
        <v>単元9</v>
      </c>
      <c r="AI51" t="str">
        <f t="shared" si="21"/>
        <v/>
      </c>
      <c r="AJ51" t="str">
        <f t="shared" si="22"/>
        <v/>
      </c>
      <c r="AK51" t="str">
        <f t="shared" si="23"/>
        <v/>
      </c>
      <c r="AL51" t="str">
        <f t="shared" si="24"/>
        <v/>
      </c>
      <c r="AM51" t="str">
        <f t="shared" si="25"/>
        <v>単元9</v>
      </c>
      <c r="AN51" t="str">
        <f t="shared" si="26"/>
        <v>単元9</v>
      </c>
      <c r="AO51" t="str">
        <f t="shared" si="27"/>
        <v/>
      </c>
      <c r="AT51" s="24">
        <v>43</v>
      </c>
      <c r="AU51" s="42"/>
      <c r="AV51" s="3"/>
      <c r="AW51" s="3"/>
      <c r="AX51" s="3"/>
      <c r="AY51" s="3"/>
      <c r="AZ51" s="46"/>
    </row>
    <row r="52" spans="23:52" ht="18.95" customHeight="1" x14ac:dyDescent="0.15">
      <c r="W52" s="3">
        <v>44</v>
      </c>
      <c r="X52" s="7" t="str">
        <f>R12</f>
        <v>理科</v>
      </c>
      <c r="Y52" s="9"/>
      <c r="Z52" s="23" t="str">
        <f t="shared" si="17"/>
        <v>理科</v>
      </c>
      <c r="AA52" t="str">
        <f>IF($Z52=AA$8,COUNTIF($Z$9:$Z52,AA$8)+Q$22,"")</f>
        <v/>
      </c>
      <c r="AB52" t="str">
        <f>IF($Z52=AB$8,COUNTIF($Z$9:$Z52,AB$8)+R$22,"")</f>
        <v/>
      </c>
      <c r="AC52" t="str">
        <f>IF($Z52=AC$8,COUNTIF($Z$9:$Z52,AC$8)+S$22,"")</f>
        <v/>
      </c>
      <c r="AD52">
        <f>IF($Z52=AD$8,COUNTIF($Z$9:$Z52,AD$8)+T$22,"")</f>
        <v>9</v>
      </c>
      <c r="AE52" t="str">
        <f>IF($Z52=AE$8,COUNTIF($Z$9:$Z52,AE$8)+U$22,"")</f>
        <v/>
      </c>
      <c r="AF52" t="str">
        <f t="shared" si="18"/>
        <v/>
      </c>
      <c r="AG52" t="str">
        <f t="shared" si="19"/>
        <v/>
      </c>
      <c r="AH52" t="str">
        <f t="shared" si="20"/>
        <v/>
      </c>
      <c r="AI52" t="str">
        <f t="shared" si="21"/>
        <v>単元9</v>
      </c>
      <c r="AJ52" t="str">
        <f t="shared" si="22"/>
        <v/>
      </c>
      <c r="AK52" t="str">
        <f t="shared" si="23"/>
        <v/>
      </c>
      <c r="AL52" t="str">
        <f t="shared" si="24"/>
        <v/>
      </c>
      <c r="AM52" t="str">
        <f t="shared" si="25"/>
        <v/>
      </c>
      <c r="AN52" t="str">
        <f t="shared" si="26"/>
        <v>単元9</v>
      </c>
      <c r="AO52" t="str">
        <f t="shared" si="27"/>
        <v>単元9</v>
      </c>
      <c r="AT52" s="24">
        <v>44</v>
      </c>
      <c r="AU52" s="42"/>
      <c r="AV52" s="3"/>
      <c r="AW52" s="3"/>
      <c r="AX52" s="3"/>
      <c r="AY52" s="3"/>
      <c r="AZ52" s="46"/>
    </row>
    <row r="53" spans="23:52" ht="18.95" customHeight="1" x14ac:dyDescent="0.15">
      <c r="W53" s="3">
        <v>45</v>
      </c>
      <c r="X53" s="7" t="str">
        <f>R13</f>
        <v>英語</v>
      </c>
      <c r="Y53" s="9"/>
      <c r="Z53" s="23" t="str">
        <f t="shared" si="17"/>
        <v>英語</v>
      </c>
      <c r="AA53" t="str">
        <f>IF($Z53=AA$8,COUNTIF($Z$9:$Z53,AA$8)+Q$22,"")</f>
        <v/>
      </c>
      <c r="AB53" t="str">
        <f>IF($Z53=AB$8,COUNTIF($Z$9:$Z53,AB$8)+R$22,"")</f>
        <v/>
      </c>
      <c r="AC53" t="str">
        <f>IF($Z53=AC$8,COUNTIF($Z$9:$Z53,AC$8)+S$22,"")</f>
        <v/>
      </c>
      <c r="AD53" t="str">
        <f>IF($Z53=AD$8,COUNTIF($Z$9:$Z53,AD$8)+T$22,"")</f>
        <v/>
      </c>
      <c r="AE53">
        <f>IF($Z53=AE$8,COUNTIF($Z$9:$Z53,AE$8)+U$22,"")</f>
        <v>9</v>
      </c>
      <c r="AF53" t="str">
        <f t="shared" si="18"/>
        <v/>
      </c>
      <c r="AG53" t="str">
        <f t="shared" si="19"/>
        <v/>
      </c>
      <c r="AH53" t="str">
        <f t="shared" si="20"/>
        <v/>
      </c>
      <c r="AI53" t="str">
        <f t="shared" si="21"/>
        <v/>
      </c>
      <c r="AJ53" t="str">
        <f t="shared" si="22"/>
        <v>単元9</v>
      </c>
      <c r="AK53" t="str">
        <f t="shared" si="23"/>
        <v>単元10</v>
      </c>
      <c r="AL53" t="str">
        <f t="shared" si="24"/>
        <v/>
      </c>
      <c r="AM53" t="str">
        <f t="shared" si="25"/>
        <v/>
      </c>
      <c r="AN53" t="str">
        <f t="shared" si="26"/>
        <v/>
      </c>
      <c r="AO53" t="str">
        <f t="shared" si="27"/>
        <v>単元9</v>
      </c>
      <c r="AT53" s="24">
        <v>45</v>
      </c>
      <c r="AU53" s="42"/>
      <c r="AV53" s="3"/>
      <c r="AW53" s="3"/>
      <c r="AX53" s="3"/>
      <c r="AY53" s="3"/>
      <c r="AZ53" s="46"/>
    </row>
    <row r="54" spans="23:52" ht="18.95" customHeight="1" x14ac:dyDescent="0.15">
      <c r="W54" s="3">
        <v>46</v>
      </c>
      <c r="X54" s="7" t="str">
        <f>R9</f>
        <v>国語</v>
      </c>
      <c r="Y54" s="9"/>
      <c r="Z54" s="23" t="str">
        <f t="shared" si="17"/>
        <v>国語</v>
      </c>
      <c r="AA54">
        <f>IF($Z54=AA$8,COUNTIF($Z$9:$Z54,AA$8)+Q$22,"")</f>
        <v>10</v>
      </c>
      <c r="AB54" t="str">
        <f>IF($Z54=AB$8,COUNTIF($Z$9:$Z54,AB$8)+R$22,"")</f>
        <v/>
      </c>
      <c r="AC54" t="str">
        <f>IF($Z54=AC$8,COUNTIF($Z$9:$Z54,AC$8)+S$22,"")</f>
        <v/>
      </c>
      <c r="AD54" t="str">
        <f>IF($Z54=AD$8,COUNTIF($Z$9:$Z54,AD$8)+T$22,"")</f>
        <v/>
      </c>
      <c r="AE54" t="str">
        <f>IF($Z54=AE$8,COUNTIF($Z$9:$Z54,AE$8)+U$22,"")</f>
        <v/>
      </c>
      <c r="AF54" t="str">
        <f t="shared" si="18"/>
        <v>単元10</v>
      </c>
      <c r="AG54" t="str">
        <f t="shared" si="19"/>
        <v/>
      </c>
      <c r="AH54" t="str">
        <f t="shared" si="20"/>
        <v/>
      </c>
      <c r="AI54" t="str">
        <f t="shared" si="21"/>
        <v/>
      </c>
      <c r="AJ54" t="str">
        <f t="shared" si="22"/>
        <v/>
      </c>
      <c r="AK54" t="str">
        <f t="shared" si="23"/>
        <v>単元10</v>
      </c>
      <c r="AL54" t="str">
        <f t="shared" si="24"/>
        <v>単元10</v>
      </c>
      <c r="AM54" t="str">
        <f t="shared" si="25"/>
        <v/>
      </c>
      <c r="AN54" t="str">
        <f t="shared" si="26"/>
        <v/>
      </c>
      <c r="AO54" t="str">
        <f t="shared" si="27"/>
        <v/>
      </c>
      <c r="AT54" s="24">
        <v>46</v>
      </c>
      <c r="AU54" s="42"/>
      <c r="AV54" s="3"/>
      <c r="AW54" s="3"/>
      <c r="AX54" s="3"/>
      <c r="AY54" s="3"/>
      <c r="AZ54" s="46"/>
    </row>
    <row r="55" spans="23:52" ht="18.95" customHeight="1" x14ac:dyDescent="0.15">
      <c r="W55" s="3">
        <v>47</v>
      </c>
      <c r="X55" s="7" t="str">
        <f>R10</f>
        <v>社会</v>
      </c>
      <c r="Y55" s="9"/>
      <c r="Z55" s="23" t="str">
        <f t="shared" si="17"/>
        <v>社会</v>
      </c>
      <c r="AA55" t="str">
        <f>IF($Z55=AA$8,COUNTIF($Z$9:$Z55,AA$8)+Q$22,"")</f>
        <v/>
      </c>
      <c r="AB55">
        <f>IF($Z55=AB$8,COUNTIF($Z$9:$Z55,AB$8)+R$22,"")</f>
        <v>10</v>
      </c>
      <c r="AC55" t="str">
        <f>IF($Z55=AC$8,COUNTIF($Z$9:$Z55,AC$8)+S$22,"")</f>
        <v/>
      </c>
      <c r="AD55" t="str">
        <f>IF($Z55=AD$8,COUNTIF($Z$9:$Z55,AD$8)+T$22,"")</f>
        <v/>
      </c>
      <c r="AE55" t="str">
        <f>IF($Z55=AE$8,COUNTIF($Z$9:$Z55,AE$8)+U$22,"")</f>
        <v/>
      </c>
      <c r="AF55" t="str">
        <f t="shared" si="18"/>
        <v/>
      </c>
      <c r="AG55" t="str">
        <f t="shared" si="19"/>
        <v>単元10</v>
      </c>
      <c r="AH55" t="str">
        <f t="shared" si="20"/>
        <v/>
      </c>
      <c r="AI55" t="str">
        <f t="shared" si="21"/>
        <v/>
      </c>
      <c r="AJ55" t="str">
        <f t="shared" si="22"/>
        <v/>
      </c>
      <c r="AK55" t="str">
        <f t="shared" si="23"/>
        <v/>
      </c>
      <c r="AL55" t="str">
        <f t="shared" si="24"/>
        <v>単元10</v>
      </c>
      <c r="AM55" t="str">
        <f t="shared" si="25"/>
        <v>単元10</v>
      </c>
      <c r="AN55" t="str">
        <f t="shared" si="26"/>
        <v/>
      </c>
      <c r="AO55" t="str">
        <f t="shared" si="27"/>
        <v/>
      </c>
      <c r="AT55" s="24">
        <v>47</v>
      </c>
      <c r="AU55" s="42"/>
      <c r="AV55" s="3"/>
      <c r="AW55" s="3"/>
      <c r="AX55" s="3"/>
      <c r="AY55" s="3"/>
      <c r="AZ55" s="46"/>
    </row>
    <row r="56" spans="23:52" ht="18.95" customHeight="1" x14ac:dyDescent="0.15">
      <c r="W56" s="3">
        <v>48</v>
      </c>
      <c r="X56" s="7" t="str">
        <f>R11</f>
        <v>数学</v>
      </c>
      <c r="Y56" s="9"/>
      <c r="Z56" s="23" t="str">
        <f t="shared" si="17"/>
        <v>数学</v>
      </c>
      <c r="AA56" t="str">
        <f>IF($Z56=AA$8,COUNTIF($Z$9:$Z56,AA$8)+Q$22,"")</f>
        <v/>
      </c>
      <c r="AB56" t="str">
        <f>IF($Z56=AB$8,COUNTIF($Z$9:$Z56,AB$8)+R$22,"")</f>
        <v/>
      </c>
      <c r="AC56">
        <f>IF($Z56=AC$8,COUNTIF($Z$9:$Z56,AC$8)+S$22,"")</f>
        <v>10</v>
      </c>
      <c r="AD56" t="str">
        <f>IF($Z56=AD$8,COUNTIF($Z$9:$Z56,AD$8)+T$22,"")</f>
        <v/>
      </c>
      <c r="AE56" t="str">
        <f>IF($Z56=AE$8,COUNTIF($Z$9:$Z56,AE$8)+U$22,"")</f>
        <v/>
      </c>
      <c r="AF56" t="str">
        <f t="shared" si="18"/>
        <v/>
      </c>
      <c r="AG56" t="str">
        <f t="shared" si="19"/>
        <v/>
      </c>
      <c r="AH56" t="str">
        <f t="shared" si="20"/>
        <v>単元10</v>
      </c>
      <c r="AI56" t="str">
        <f t="shared" si="21"/>
        <v/>
      </c>
      <c r="AJ56" t="str">
        <f t="shared" si="22"/>
        <v/>
      </c>
      <c r="AK56" t="str">
        <f t="shared" si="23"/>
        <v/>
      </c>
      <c r="AL56" t="str">
        <f t="shared" si="24"/>
        <v/>
      </c>
      <c r="AM56" t="str">
        <f t="shared" si="25"/>
        <v>単元10</v>
      </c>
      <c r="AN56" t="str">
        <f t="shared" si="26"/>
        <v>単元10</v>
      </c>
      <c r="AO56" t="str">
        <f t="shared" si="27"/>
        <v/>
      </c>
      <c r="AT56" s="24">
        <v>48</v>
      </c>
      <c r="AU56" s="42"/>
      <c r="AV56" s="3"/>
      <c r="AW56" s="3"/>
      <c r="AX56" s="3"/>
      <c r="AY56" s="3"/>
      <c r="AZ56" s="46"/>
    </row>
    <row r="57" spans="23:52" ht="18.95" customHeight="1" x14ac:dyDescent="0.15">
      <c r="W57" s="3">
        <v>49</v>
      </c>
      <c r="X57" s="7" t="str">
        <f>R12</f>
        <v>理科</v>
      </c>
      <c r="Y57" s="9"/>
      <c r="Z57" s="23" t="str">
        <f t="shared" si="17"/>
        <v>理科</v>
      </c>
      <c r="AA57" t="str">
        <f>IF($Z57=AA$8,COUNTIF($Z$9:$Z57,AA$8)+Q$22,"")</f>
        <v/>
      </c>
      <c r="AB57" t="str">
        <f>IF($Z57=AB$8,COUNTIF($Z$9:$Z57,AB$8)+R$22,"")</f>
        <v/>
      </c>
      <c r="AC57" t="str">
        <f>IF($Z57=AC$8,COUNTIF($Z$9:$Z57,AC$8)+S$22,"")</f>
        <v/>
      </c>
      <c r="AD57">
        <f>IF($Z57=AD$8,COUNTIF($Z$9:$Z57,AD$8)+T$22,"")</f>
        <v>10</v>
      </c>
      <c r="AE57" t="str">
        <f>IF($Z57=AE$8,COUNTIF($Z$9:$Z57,AE$8)+U$22,"")</f>
        <v/>
      </c>
      <c r="AF57" t="str">
        <f t="shared" si="18"/>
        <v/>
      </c>
      <c r="AG57" t="str">
        <f t="shared" si="19"/>
        <v/>
      </c>
      <c r="AH57" t="str">
        <f t="shared" si="20"/>
        <v/>
      </c>
      <c r="AI57" t="str">
        <f t="shared" si="21"/>
        <v>単元10</v>
      </c>
      <c r="AJ57" t="str">
        <f t="shared" si="22"/>
        <v/>
      </c>
      <c r="AK57" t="str">
        <f t="shared" si="23"/>
        <v/>
      </c>
      <c r="AL57" t="str">
        <f t="shared" si="24"/>
        <v/>
      </c>
      <c r="AM57" t="str">
        <f t="shared" si="25"/>
        <v/>
      </c>
      <c r="AN57" t="str">
        <f t="shared" si="26"/>
        <v>単元10</v>
      </c>
      <c r="AO57" t="str">
        <f t="shared" si="27"/>
        <v>単元10</v>
      </c>
      <c r="AT57" s="24">
        <v>49</v>
      </c>
      <c r="AU57" s="42"/>
      <c r="AV57" s="3"/>
      <c r="AW57" s="3"/>
      <c r="AX57" s="3"/>
      <c r="AY57" s="3"/>
      <c r="AZ57" s="46"/>
    </row>
    <row r="58" spans="23:52" ht="18.95" customHeight="1" x14ac:dyDescent="0.15">
      <c r="W58" s="3">
        <v>50</v>
      </c>
      <c r="X58" s="7" t="str">
        <f>R13</f>
        <v>英語</v>
      </c>
      <c r="Y58" s="9"/>
      <c r="Z58" s="23" t="str">
        <f t="shared" si="17"/>
        <v>英語</v>
      </c>
      <c r="AA58" t="str">
        <f>IF($Z58=AA$8,COUNTIF($Z$9:$Z58,AA$8)+Q$22,"")</f>
        <v/>
      </c>
      <c r="AB58" t="str">
        <f>IF($Z58=AB$8,COUNTIF($Z$9:$Z58,AB$8)+R$22,"")</f>
        <v/>
      </c>
      <c r="AC58" t="str">
        <f>IF($Z58=AC$8,COUNTIF($Z$9:$Z58,AC$8)+S$22,"")</f>
        <v/>
      </c>
      <c r="AD58" t="str">
        <f>IF($Z58=AD$8,COUNTIF($Z$9:$Z58,AD$8)+T$22,"")</f>
        <v/>
      </c>
      <c r="AE58">
        <f>IF($Z58=AE$8,COUNTIF($Z$9:$Z58,AE$8)+U$22,"")</f>
        <v>10</v>
      </c>
      <c r="AF58" t="str">
        <f t="shared" si="18"/>
        <v/>
      </c>
      <c r="AG58" t="str">
        <f t="shared" si="19"/>
        <v/>
      </c>
      <c r="AH58" t="str">
        <f t="shared" si="20"/>
        <v/>
      </c>
      <c r="AI58" t="str">
        <f t="shared" si="21"/>
        <v/>
      </c>
      <c r="AJ58" t="str">
        <f t="shared" si="22"/>
        <v>単元10</v>
      </c>
      <c r="AK58" t="str">
        <f t="shared" si="23"/>
        <v>単元11</v>
      </c>
      <c r="AL58" t="str">
        <f t="shared" si="24"/>
        <v/>
      </c>
      <c r="AM58" t="str">
        <f t="shared" si="25"/>
        <v/>
      </c>
      <c r="AN58" t="str">
        <f t="shared" si="26"/>
        <v/>
      </c>
      <c r="AO58" t="str">
        <f t="shared" si="27"/>
        <v>単元10</v>
      </c>
      <c r="AT58" s="24">
        <v>50</v>
      </c>
      <c r="AU58" s="42"/>
      <c r="AV58" s="3"/>
      <c r="AW58" s="3"/>
      <c r="AX58" s="3"/>
      <c r="AY58" s="3"/>
      <c r="AZ58" s="46"/>
    </row>
    <row r="59" spans="23:52" ht="18.95" customHeight="1" x14ac:dyDescent="0.15">
      <c r="W59" s="3">
        <v>51</v>
      </c>
      <c r="X59" s="7" t="str">
        <f>R9</f>
        <v>国語</v>
      </c>
      <c r="Y59" s="9"/>
      <c r="Z59" s="23" t="str">
        <f t="shared" ref="Z59:Z68" si="28">IF(Y59="",IF(X59=0,"",X59),Y59)</f>
        <v>国語</v>
      </c>
      <c r="AA59">
        <f>IF($Z59=AA$8,COUNTIF($Z$9:$Z59,AA$8)+Q$22,"")</f>
        <v>11</v>
      </c>
      <c r="AB59" t="str">
        <f>IF($Z59=AB$8,COUNTIF($Z$9:$Z59,AB$8)+R$22,"")</f>
        <v/>
      </c>
      <c r="AC59" t="str">
        <f>IF($Z59=AC$8,COUNTIF($Z$9:$Z59,AC$8)+S$22,"")</f>
        <v/>
      </c>
      <c r="AD59" t="str">
        <f>IF($Z59=AD$8,COUNTIF($Z$9:$Z59,AD$8)+T$22,"")</f>
        <v/>
      </c>
      <c r="AE59" t="str">
        <f>IF($Z59=AE$8,COUNTIF($Z$9:$Z59,AE$8)+U$22,"")</f>
        <v/>
      </c>
      <c r="AF59" t="str">
        <f t="shared" ref="AF59:AF68" si="29">IF(AA59="","",VLOOKUP(AA59,$AT$9:$AZ$58,3))</f>
        <v>単元11</v>
      </c>
      <c r="AG59" t="str">
        <f t="shared" ref="AG59:AG68" si="30">IF(AB59="","",VLOOKUP(AB59,$AT$9:$AZ$58,4))</f>
        <v/>
      </c>
      <c r="AH59" t="str">
        <f t="shared" ref="AH59:AH68" si="31">IF(AC59="","",VLOOKUP(AC59,$AT$9:$AZ$58,5))</f>
        <v/>
      </c>
      <c r="AI59" t="str">
        <f t="shared" ref="AI59:AI68" si="32">IF(AD59="","",VLOOKUP(AD59,$AT$9:$AZ$58,6))</f>
        <v/>
      </c>
      <c r="AJ59" t="str">
        <f t="shared" ref="AJ59:AJ68" si="33">IF(AE59="","",VLOOKUP(AE59,$AT$9:$AZ$58,7))</f>
        <v/>
      </c>
      <c r="AK59" t="str">
        <f t="shared" ref="AK59:AK68" si="34">IF(AF59=AF60,"",IF($Z59=$Z60,AF59&amp;","&amp;AF60,AF59&amp;AF60))</f>
        <v>単元11</v>
      </c>
      <c r="AL59" t="str">
        <f t="shared" ref="AL59:AL68" si="35">IF(AG59=AG60,"",IF($Z59=$Z60,AG59&amp;","&amp;AG60,AG59&amp;AG60))</f>
        <v>単元11</v>
      </c>
      <c r="AM59" t="str">
        <f t="shared" ref="AM59:AM68" si="36">IF(AH59=AH60,"",IF($Z59=$Z60,AH59&amp;","&amp;AH60,AH59&amp;AH60))</f>
        <v/>
      </c>
      <c r="AN59" t="str">
        <f t="shared" ref="AN59:AN68" si="37">IF(AI59=AI60,"",IF($Z59=$Z60,AI59&amp;","&amp;AI60,AI59&amp;AI60))</f>
        <v/>
      </c>
      <c r="AO59" t="str">
        <f t="shared" ref="AO59:AO68" si="38">IF(AJ59=AJ60,"",IF($Z59=$Z60,AJ59&amp;","&amp;AJ60,AJ59&amp;AJ60))</f>
        <v/>
      </c>
      <c r="AT59" s="24">
        <v>51</v>
      </c>
      <c r="AU59" s="42"/>
      <c r="AV59" s="3"/>
      <c r="AW59" s="3"/>
      <c r="AX59" s="3"/>
      <c r="AY59" s="3"/>
      <c r="AZ59" s="46"/>
    </row>
    <row r="60" spans="23:52" ht="18.95" customHeight="1" x14ac:dyDescent="0.15">
      <c r="W60" s="3">
        <v>52</v>
      </c>
      <c r="X60" s="7" t="str">
        <f>R10</f>
        <v>社会</v>
      </c>
      <c r="Y60" s="9"/>
      <c r="Z60" s="23" t="str">
        <f t="shared" si="28"/>
        <v>社会</v>
      </c>
      <c r="AA60" t="str">
        <f>IF($Z60=AA$8,COUNTIF($Z$9:$Z60,AA$8)+Q$22,"")</f>
        <v/>
      </c>
      <c r="AB60">
        <f>IF($Z60=AB$8,COUNTIF($Z$9:$Z60,AB$8)+R$22,"")</f>
        <v>11</v>
      </c>
      <c r="AC60" t="str">
        <f>IF($Z60=AC$8,COUNTIF($Z$9:$Z60,AC$8)+S$22,"")</f>
        <v/>
      </c>
      <c r="AD60" t="str">
        <f>IF($Z60=AD$8,COUNTIF($Z$9:$Z60,AD$8)+T$22,"")</f>
        <v/>
      </c>
      <c r="AE60" t="str">
        <f>IF($Z60=AE$8,COUNTIF($Z$9:$Z60,AE$8)+U$22,"")</f>
        <v/>
      </c>
      <c r="AF60" t="str">
        <f t="shared" si="29"/>
        <v/>
      </c>
      <c r="AG60" t="str">
        <f t="shared" si="30"/>
        <v>単元11</v>
      </c>
      <c r="AH60" t="str">
        <f t="shared" si="31"/>
        <v/>
      </c>
      <c r="AI60" t="str">
        <f t="shared" si="32"/>
        <v/>
      </c>
      <c r="AJ60" t="str">
        <f t="shared" si="33"/>
        <v/>
      </c>
      <c r="AK60" t="str">
        <f t="shared" si="34"/>
        <v/>
      </c>
      <c r="AL60" t="str">
        <f t="shared" si="35"/>
        <v>単元11</v>
      </c>
      <c r="AM60" t="str">
        <f t="shared" si="36"/>
        <v>単元11</v>
      </c>
      <c r="AN60" t="str">
        <f t="shared" si="37"/>
        <v/>
      </c>
      <c r="AO60" t="str">
        <f t="shared" si="38"/>
        <v/>
      </c>
      <c r="AT60" s="24">
        <v>52</v>
      </c>
      <c r="AU60" s="42"/>
      <c r="AV60" s="3"/>
      <c r="AW60" s="3"/>
      <c r="AX60" s="3"/>
      <c r="AY60" s="3"/>
      <c r="AZ60" s="46"/>
    </row>
    <row r="61" spans="23:52" ht="18.95" customHeight="1" x14ac:dyDescent="0.15">
      <c r="W61" s="3">
        <v>53</v>
      </c>
      <c r="X61" s="7" t="str">
        <f>R11</f>
        <v>数学</v>
      </c>
      <c r="Y61" s="9"/>
      <c r="Z61" s="23" t="str">
        <f t="shared" si="28"/>
        <v>数学</v>
      </c>
      <c r="AA61" t="str">
        <f>IF($Z61=AA$8,COUNTIF($Z$9:$Z61,AA$8)+Q$22,"")</f>
        <v/>
      </c>
      <c r="AB61" t="str">
        <f>IF($Z61=AB$8,COUNTIF($Z$9:$Z61,AB$8)+R$22,"")</f>
        <v/>
      </c>
      <c r="AC61">
        <f>IF($Z61=AC$8,COUNTIF($Z$9:$Z61,AC$8)+S$22,"")</f>
        <v>11</v>
      </c>
      <c r="AD61" t="str">
        <f>IF($Z61=AD$8,COUNTIF($Z$9:$Z61,AD$8)+T$22,"")</f>
        <v/>
      </c>
      <c r="AE61" t="str">
        <f>IF($Z61=AE$8,COUNTIF($Z$9:$Z61,AE$8)+U$22,"")</f>
        <v/>
      </c>
      <c r="AF61" t="str">
        <f t="shared" si="29"/>
        <v/>
      </c>
      <c r="AG61" t="str">
        <f t="shared" si="30"/>
        <v/>
      </c>
      <c r="AH61" t="str">
        <f t="shared" si="31"/>
        <v>単元11</v>
      </c>
      <c r="AI61" t="str">
        <f t="shared" si="32"/>
        <v/>
      </c>
      <c r="AJ61" t="str">
        <f t="shared" si="33"/>
        <v/>
      </c>
      <c r="AK61" t="str">
        <f t="shared" si="34"/>
        <v/>
      </c>
      <c r="AL61" t="str">
        <f t="shared" si="35"/>
        <v/>
      </c>
      <c r="AM61" t="str">
        <f t="shared" si="36"/>
        <v>単元11</v>
      </c>
      <c r="AN61" t="str">
        <f t="shared" si="37"/>
        <v>単元11</v>
      </c>
      <c r="AO61" t="str">
        <f t="shared" si="38"/>
        <v/>
      </c>
      <c r="AT61" s="24">
        <v>53</v>
      </c>
      <c r="AU61" s="42"/>
      <c r="AV61" s="3"/>
      <c r="AW61" s="3"/>
      <c r="AX61" s="3"/>
      <c r="AY61" s="3"/>
      <c r="AZ61" s="46"/>
    </row>
    <row r="62" spans="23:52" ht="18.95" customHeight="1" x14ac:dyDescent="0.15">
      <c r="W62" s="3">
        <v>54</v>
      </c>
      <c r="X62" s="7" t="str">
        <f>R12</f>
        <v>理科</v>
      </c>
      <c r="Y62" s="9"/>
      <c r="Z62" s="23" t="str">
        <f t="shared" si="28"/>
        <v>理科</v>
      </c>
      <c r="AA62" t="str">
        <f>IF($Z62=AA$8,COUNTIF($Z$9:$Z62,AA$8)+Q$22,"")</f>
        <v/>
      </c>
      <c r="AB62" t="str">
        <f>IF($Z62=AB$8,COUNTIF($Z$9:$Z62,AB$8)+R$22,"")</f>
        <v/>
      </c>
      <c r="AC62" t="str">
        <f>IF($Z62=AC$8,COUNTIF($Z$9:$Z62,AC$8)+S$22,"")</f>
        <v/>
      </c>
      <c r="AD62">
        <f>IF($Z62=AD$8,COUNTIF($Z$9:$Z62,AD$8)+T$22,"")</f>
        <v>11</v>
      </c>
      <c r="AE62" t="str">
        <f>IF($Z62=AE$8,COUNTIF($Z$9:$Z62,AE$8)+U$22,"")</f>
        <v/>
      </c>
      <c r="AF62" t="str">
        <f t="shared" si="29"/>
        <v/>
      </c>
      <c r="AG62" t="str">
        <f t="shared" si="30"/>
        <v/>
      </c>
      <c r="AH62" t="str">
        <f t="shared" si="31"/>
        <v/>
      </c>
      <c r="AI62" t="str">
        <f t="shared" si="32"/>
        <v>単元11</v>
      </c>
      <c r="AJ62" t="str">
        <f t="shared" si="33"/>
        <v/>
      </c>
      <c r="AK62" t="str">
        <f t="shared" si="34"/>
        <v/>
      </c>
      <c r="AL62" t="str">
        <f t="shared" si="35"/>
        <v/>
      </c>
      <c r="AM62" t="str">
        <f t="shared" si="36"/>
        <v/>
      </c>
      <c r="AN62" t="str">
        <f t="shared" si="37"/>
        <v>単元11</v>
      </c>
      <c r="AO62" t="str">
        <f t="shared" si="38"/>
        <v>単元11</v>
      </c>
      <c r="AT62" s="24">
        <v>54</v>
      </c>
      <c r="AU62" s="42"/>
      <c r="AV62" s="3"/>
      <c r="AW62" s="3"/>
      <c r="AX62" s="3"/>
      <c r="AY62" s="3"/>
      <c r="AZ62" s="46"/>
    </row>
    <row r="63" spans="23:52" ht="18.95" customHeight="1" x14ac:dyDescent="0.15">
      <c r="W63" s="3">
        <v>55</v>
      </c>
      <c r="X63" s="7" t="str">
        <f>R13</f>
        <v>英語</v>
      </c>
      <c r="Y63" s="9"/>
      <c r="Z63" s="23" t="str">
        <f t="shared" si="28"/>
        <v>英語</v>
      </c>
      <c r="AA63" t="str">
        <f>IF($Z63=AA$8,COUNTIF($Z$9:$Z63,AA$8)+Q$22,"")</f>
        <v/>
      </c>
      <c r="AB63" t="str">
        <f>IF($Z63=AB$8,COUNTIF($Z$9:$Z63,AB$8)+R$22,"")</f>
        <v/>
      </c>
      <c r="AC63" t="str">
        <f>IF($Z63=AC$8,COUNTIF($Z$9:$Z63,AC$8)+S$22,"")</f>
        <v/>
      </c>
      <c r="AD63" t="str">
        <f>IF($Z63=AD$8,COUNTIF($Z$9:$Z63,AD$8)+T$22,"")</f>
        <v/>
      </c>
      <c r="AE63">
        <f>IF($Z63=AE$8,COUNTIF($Z$9:$Z63,AE$8)+U$22,"")</f>
        <v>11</v>
      </c>
      <c r="AF63" t="str">
        <f t="shared" si="29"/>
        <v/>
      </c>
      <c r="AG63" t="str">
        <f t="shared" si="30"/>
        <v/>
      </c>
      <c r="AH63" t="str">
        <f t="shared" si="31"/>
        <v/>
      </c>
      <c r="AI63" t="str">
        <f t="shared" si="32"/>
        <v/>
      </c>
      <c r="AJ63" t="str">
        <f t="shared" si="33"/>
        <v>単元11</v>
      </c>
      <c r="AK63" t="str">
        <f t="shared" si="34"/>
        <v>単元12</v>
      </c>
      <c r="AL63" t="str">
        <f t="shared" si="35"/>
        <v/>
      </c>
      <c r="AM63" t="str">
        <f t="shared" si="36"/>
        <v/>
      </c>
      <c r="AN63" t="str">
        <f t="shared" si="37"/>
        <v/>
      </c>
      <c r="AO63" t="str">
        <f t="shared" si="38"/>
        <v>単元11</v>
      </c>
      <c r="AT63" s="24">
        <v>55</v>
      </c>
      <c r="AU63" s="42"/>
      <c r="AV63" s="3"/>
      <c r="AW63" s="3"/>
      <c r="AX63" s="3"/>
      <c r="AY63" s="3"/>
      <c r="AZ63" s="46"/>
    </row>
    <row r="64" spans="23:52" ht="18.95" customHeight="1" x14ac:dyDescent="0.15">
      <c r="W64" s="3">
        <v>56</v>
      </c>
      <c r="X64" s="7" t="str">
        <f>R9</f>
        <v>国語</v>
      </c>
      <c r="Y64" s="9"/>
      <c r="Z64" s="23" t="str">
        <f t="shared" si="28"/>
        <v>国語</v>
      </c>
      <c r="AA64">
        <f>IF($Z64=AA$8,COUNTIF($Z$9:$Z64,AA$8)+Q$22,"")</f>
        <v>12</v>
      </c>
      <c r="AB64" t="str">
        <f>IF($Z64=AB$8,COUNTIF($Z$9:$Z64,AB$8)+R$22,"")</f>
        <v/>
      </c>
      <c r="AC64" t="str">
        <f>IF($Z64=AC$8,COUNTIF($Z$9:$Z64,AC$8)+S$22,"")</f>
        <v/>
      </c>
      <c r="AD64" t="str">
        <f>IF($Z64=AD$8,COUNTIF($Z$9:$Z64,AD$8)+T$22,"")</f>
        <v/>
      </c>
      <c r="AE64" t="str">
        <f>IF($Z64=AE$8,COUNTIF($Z$9:$Z64,AE$8)+U$22,"")</f>
        <v/>
      </c>
      <c r="AF64" t="str">
        <f t="shared" si="29"/>
        <v>単元12</v>
      </c>
      <c r="AG64" t="str">
        <f t="shared" si="30"/>
        <v/>
      </c>
      <c r="AH64" t="str">
        <f t="shared" si="31"/>
        <v/>
      </c>
      <c r="AI64" t="str">
        <f t="shared" si="32"/>
        <v/>
      </c>
      <c r="AJ64" t="str">
        <f t="shared" si="33"/>
        <v/>
      </c>
      <c r="AK64" t="str">
        <f t="shared" si="34"/>
        <v>単元12</v>
      </c>
      <c r="AL64" t="str">
        <f t="shared" si="35"/>
        <v>単元12</v>
      </c>
      <c r="AM64" t="str">
        <f t="shared" si="36"/>
        <v/>
      </c>
      <c r="AN64" t="str">
        <f t="shared" si="37"/>
        <v/>
      </c>
      <c r="AO64" t="str">
        <f t="shared" si="38"/>
        <v/>
      </c>
      <c r="AT64" s="24">
        <v>56</v>
      </c>
      <c r="AU64" s="42"/>
      <c r="AV64" s="3"/>
      <c r="AW64" s="3"/>
      <c r="AX64" s="3"/>
      <c r="AY64" s="3"/>
      <c r="AZ64" s="46"/>
    </row>
    <row r="65" spans="23:52" ht="18.95" customHeight="1" x14ac:dyDescent="0.15">
      <c r="W65" s="3">
        <v>57</v>
      </c>
      <c r="X65" s="7" t="str">
        <f>R10</f>
        <v>社会</v>
      </c>
      <c r="Y65" s="9"/>
      <c r="Z65" s="23" t="str">
        <f t="shared" si="28"/>
        <v>社会</v>
      </c>
      <c r="AA65" t="str">
        <f>IF($Z65=AA$8,COUNTIF($Z$9:$Z65,AA$8)+Q$22,"")</f>
        <v/>
      </c>
      <c r="AB65">
        <f>IF($Z65=AB$8,COUNTIF($Z$9:$Z65,AB$8)+R$22,"")</f>
        <v>12</v>
      </c>
      <c r="AC65" t="str">
        <f>IF($Z65=AC$8,COUNTIF($Z$9:$Z65,AC$8)+S$22,"")</f>
        <v/>
      </c>
      <c r="AD65" t="str">
        <f>IF($Z65=AD$8,COUNTIF($Z$9:$Z65,AD$8)+T$22,"")</f>
        <v/>
      </c>
      <c r="AE65" t="str">
        <f>IF($Z65=AE$8,COUNTIF($Z$9:$Z65,AE$8)+U$22,"")</f>
        <v/>
      </c>
      <c r="AF65" t="str">
        <f t="shared" si="29"/>
        <v/>
      </c>
      <c r="AG65" t="str">
        <f t="shared" si="30"/>
        <v>単元12</v>
      </c>
      <c r="AH65" t="str">
        <f t="shared" si="31"/>
        <v/>
      </c>
      <c r="AI65" t="str">
        <f t="shared" si="32"/>
        <v/>
      </c>
      <c r="AJ65" t="str">
        <f t="shared" si="33"/>
        <v/>
      </c>
      <c r="AK65" t="str">
        <f t="shared" si="34"/>
        <v/>
      </c>
      <c r="AL65" t="str">
        <f t="shared" si="35"/>
        <v>単元12</v>
      </c>
      <c r="AM65" t="str">
        <f t="shared" si="36"/>
        <v>単元12</v>
      </c>
      <c r="AN65" t="str">
        <f t="shared" si="37"/>
        <v/>
      </c>
      <c r="AO65" t="str">
        <f t="shared" si="38"/>
        <v/>
      </c>
      <c r="AT65" s="24">
        <v>57</v>
      </c>
      <c r="AU65" s="42"/>
      <c r="AV65" s="3"/>
      <c r="AW65" s="3"/>
      <c r="AX65" s="3"/>
      <c r="AY65" s="3"/>
      <c r="AZ65" s="46"/>
    </row>
    <row r="66" spans="23:52" ht="18.95" customHeight="1" x14ac:dyDescent="0.15">
      <c r="W66" s="3">
        <v>58</v>
      </c>
      <c r="X66" s="7" t="str">
        <f>R11</f>
        <v>数学</v>
      </c>
      <c r="Y66" s="9"/>
      <c r="Z66" s="23" t="str">
        <f t="shared" si="28"/>
        <v>数学</v>
      </c>
      <c r="AA66" t="str">
        <f>IF($Z66=AA$8,COUNTIF($Z$9:$Z66,AA$8)+Q$22,"")</f>
        <v/>
      </c>
      <c r="AB66" t="str">
        <f>IF($Z66=AB$8,COUNTIF($Z$9:$Z66,AB$8)+R$22,"")</f>
        <v/>
      </c>
      <c r="AC66">
        <f>IF($Z66=AC$8,COUNTIF($Z$9:$Z66,AC$8)+S$22,"")</f>
        <v>12</v>
      </c>
      <c r="AD66" t="str">
        <f>IF($Z66=AD$8,COUNTIF($Z$9:$Z66,AD$8)+T$22,"")</f>
        <v/>
      </c>
      <c r="AE66" t="str">
        <f>IF($Z66=AE$8,COUNTIF($Z$9:$Z66,AE$8)+U$22,"")</f>
        <v/>
      </c>
      <c r="AF66" t="str">
        <f t="shared" si="29"/>
        <v/>
      </c>
      <c r="AG66" t="str">
        <f t="shared" si="30"/>
        <v/>
      </c>
      <c r="AH66" t="str">
        <f t="shared" si="31"/>
        <v>単元12</v>
      </c>
      <c r="AI66" t="str">
        <f t="shared" si="32"/>
        <v/>
      </c>
      <c r="AJ66" t="str">
        <f t="shared" si="33"/>
        <v/>
      </c>
      <c r="AK66" t="str">
        <f t="shared" si="34"/>
        <v/>
      </c>
      <c r="AL66" t="str">
        <f t="shared" si="35"/>
        <v/>
      </c>
      <c r="AM66" t="str">
        <f t="shared" si="36"/>
        <v>単元12</v>
      </c>
      <c r="AN66" t="str">
        <f t="shared" si="37"/>
        <v>単元12</v>
      </c>
      <c r="AO66" t="str">
        <f t="shared" si="38"/>
        <v/>
      </c>
      <c r="AT66" s="24">
        <v>58</v>
      </c>
      <c r="AU66" s="42"/>
      <c r="AV66" s="3"/>
      <c r="AW66" s="3"/>
      <c r="AX66" s="3"/>
      <c r="AY66" s="3"/>
      <c r="AZ66" s="46"/>
    </row>
    <row r="67" spans="23:52" ht="18.95" customHeight="1" x14ac:dyDescent="0.15">
      <c r="W67" s="3">
        <v>59</v>
      </c>
      <c r="X67" s="7" t="str">
        <f>R12</f>
        <v>理科</v>
      </c>
      <c r="Y67" s="9"/>
      <c r="Z67" s="23" t="str">
        <f t="shared" si="28"/>
        <v>理科</v>
      </c>
      <c r="AA67" t="str">
        <f>IF($Z67=AA$8,COUNTIF($Z$9:$Z67,AA$8)+Q$22,"")</f>
        <v/>
      </c>
      <c r="AB67" t="str">
        <f>IF($Z67=AB$8,COUNTIF($Z$9:$Z67,AB$8)+R$22,"")</f>
        <v/>
      </c>
      <c r="AC67" t="str">
        <f>IF($Z67=AC$8,COUNTIF($Z$9:$Z67,AC$8)+S$22,"")</f>
        <v/>
      </c>
      <c r="AD67">
        <f>IF($Z67=AD$8,COUNTIF($Z$9:$Z67,AD$8)+T$22,"")</f>
        <v>12</v>
      </c>
      <c r="AE67" t="str">
        <f>IF($Z67=AE$8,COUNTIF($Z$9:$Z67,AE$8)+U$22,"")</f>
        <v/>
      </c>
      <c r="AF67" t="str">
        <f t="shared" si="29"/>
        <v/>
      </c>
      <c r="AG67" t="str">
        <f t="shared" si="30"/>
        <v/>
      </c>
      <c r="AH67" t="str">
        <f t="shared" si="31"/>
        <v/>
      </c>
      <c r="AI67" t="str">
        <f t="shared" si="32"/>
        <v>単元12</v>
      </c>
      <c r="AJ67" t="str">
        <f t="shared" si="33"/>
        <v/>
      </c>
      <c r="AK67" t="str">
        <f t="shared" si="34"/>
        <v/>
      </c>
      <c r="AL67" t="str">
        <f t="shared" si="35"/>
        <v/>
      </c>
      <c r="AM67" t="str">
        <f t="shared" si="36"/>
        <v/>
      </c>
      <c r="AN67" t="str">
        <f t="shared" si="37"/>
        <v>単元12</v>
      </c>
      <c r="AO67" t="str">
        <f t="shared" si="38"/>
        <v>単元12</v>
      </c>
      <c r="AT67" s="24">
        <v>59</v>
      </c>
      <c r="AU67" s="42"/>
      <c r="AV67" s="3"/>
      <c r="AW67" s="3"/>
      <c r="AX67" s="3"/>
      <c r="AY67" s="3"/>
      <c r="AZ67" s="46"/>
    </row>
    <row r="68" spans="23:52" ht="18.95" customHeight="1" thickBot="1" x14ac:dyDescent="0.2">
      <c r="W68" s="3">
        <v>60</v>
      </c>
      <c r="X68" s="7" t="str">
        <f>R13</f>
        <v>英語</v>
      </c>
      <c r="Y68" s="10"/>
      <c r="Z68" s="23" t="str">
        <f t="shared" si="28"/>
        <v>英語</v>
      </c>
      <c r="AA68" t="str">
        <f>IF($Z68=AA$8,COUNTIF($Z$9:$Z68,AA$8)+Q$22,"")</f>
        <v/>
      </c>
      <c r="AB68" t="str">
        <f>IF($Z68=AB$8,COUNTIF($Z$9:$Z68,AB$8)+R$22,"")</f>
        <v/>
      </c>
      <c r="AC68" t="str">
        <f>IF($Z68=AC$8,COUNTIF($Z$9:$Z68,AC$8)+S$22,"")</f>
        <v/>
      </c>
      <c r="AD68" t="str">
        <f>IF($Z68=AD$8,COUNTIF($Z$9:$Z68,AD$8)+T$22,"")</f>
        <v/>
      </c>
      <c r="AE68">
        <f>IF($Z68=AE$8,COUNTIF($Z$9:$Z68,AE$8)+U$22,"")</f>
        <v>12</v>
      </c>
      <c r="AF68" t="str">
        <f t="shared" si="29"/>
        <v/>
      </c>
      <c r="AG68" t="str">
        <f t="shared" si="30"/>
        <v/>
      </c>
      <c r="AH68" t="str">
        <f t="shared" si="31"/>
        <v/>
      </c>
      <c r="AI68" t="str">
        <f t="shared" si="32"/>
        <v/>
      </c>
      <c r="AJ68" t="str">
        <f t="shared" si="33"/>
        <v>単元12</v>
      </c>
      <c r="AK68" t="str">
        <f t="shared" si="34"/>
        <v/>
      </c>
      <c r="AL68" t="str">
        <f t="shared" si="35"/>
        <v/>
      </c>
      <c r="AM68" t="str">
        <f t="shared" si="36"/>
        <v/>
      </c>
      <c r="AN68" t="str">
        <f t="shared" si="37"/>
        <v/>
      </c>
      <c r="AO68" t="str">
        <f t="shared" si="38"/>
        <v>単元12</v>
      </c>
      <c r="AT68" s="24">
        <v>60</v>
      </c>
      <c r="AU68" s="42"/>
      <c r="AV68" s="3"/>
      <c r="AW68" s="3"/>
      <c r="AX68" s="3"/>
      <c r="AY68" s="3"/>
      <c r="AZ68" s="46"/>
    </row>
    <row r="69" spans="23:52" ht="18.95" customHeight="1" x14ac:dyDescent="0.15">
      <c r="AK69" t="str">
        <f t="shared" si="23"/>
        <v/>
      </c>
      <c r="AL69" t="str">
        <f t="shared" si="24"/>
        <v/>
      </c>
      <c r="AM69" t="str">
        <f t="shared" si="25"/>
        <v/>
      </c>
      <c r="AN69" t="str">
        <f t="shared" si="26"/>
        <v/>
      </c>
      <c r="AO69" t="str">
        <f t="shared" si="27"/>
        <v/>
      </c>
      <c r="AT69" s="24">
        <v>61</v>
      </c>
      <c r="AU69" s="42"/>
      <c r="AV69" s="3"/>
      <c r="AW69" s="3"/>
      <c r="AX69" s="3"/>
      <c r="AY69" s="3"/>
      <c r="AZ69" s="46"/>
    </row>
    <row r="70" spans="23:52" ht="18.95" customHeight="1" x14ac:dyDescent="0.15">
      <c r="AT70" s="24">
        <v>62</v>
      </c>
      <c r="AU70" s="42"/>
      <c r="AV70" s="3"/>
      <c r="AW70" s="3"/>
      <c r="AX70" s="3"/>
      <c r="AY70" s="3"/>
      <c r="AZ70" s="46"/>
    </row>
    <row r="71" spans="23:52" ht="18.95" customHeight="1" x14ac:dyDescent="0.15">
      <c r="AT71" s="24">
        <v>63</v>
      </c>
      <c r="AU71" s="42"/>
      <c r="AV71" s="3"/>
      <c r="AW71" s="3"/>
      <c r="AX71" s="3"/>
      <c r="AY71" s="3"/>
      <c r="AZ71" s="46"/>
    </row>
    <row r="72" spans="23:52" ht="18.95" customHeight="1" x14ac:dyDescent="0.15">
      <c r="AT72" s="24">
        <v>64</v>
      </c>
      <c r="AU72" s="42"/>
      <c r="AV72" s="3"/>
      <c r="AW72" s="3"/>
      <c r="AX72" s="3"/>
      <c r="AY72" s="3"/>
      <c r="AZ72" s="46"/>
    </row>
    <row r="73" spans="23:52" ht="18.95" customHeight="1" x14ac:dyDescent="0.15">
      <c r="AT73" s="24">
        <v>65</v>
      </c>
      <c r="AU73" s="42"/>
      <c r="AV73" s="3"/>
      <c r="AW73" s="3"/>
      <c r="AX73" s="3"/>
      <c r="AY73" s="3"/>
      <c r="AZ73" s="46"/>
    </row>
    <row r="74" spans="23:52" ht="18.95" customHeight="1" x14ac:dyDescent="0.15">
      <c r="AT74" s="24">
        <v>66</v>
      </c>
      <c r="AU74" s="42"/>
      <c r="AV74" s="3"/>
      <c r="AW74" s="3"/>
      <c r="AX74" s="3"/>
      <c r="AY74" s="3"/>
      <c r="AZ74" s="46"/>
    </row>
    <row r="75" spans="23:52" ht="18.95" customHeight="1" x14ac:dyDescent="0.15">
      <c r="AT75" s="24">
        <v>67</v>
      </c>
      <c r="AU75" s="42"/>
      <c r="AV75" s="3"/>
      <c r="AW75" s="3"/>
      <c r="AX75" s="3"/>
      <c r="AY75" s="3"/>
      <c r="AZ75" s="46"/>
    </row>
    <row r="76" spans="23:52" ht="18.95" customHeight="1" x14ac:dyDescent="0.15">
      <c r="AT76" s="24">
        <v>68</v>
      </c>
      <c r="AU76" s="42"/>
      <c r="AV76" s="3"/>
      <c r="AW76" s="3"/>
      <c r="AX76" s="3"/>
      <c r="AY76" s="3"/>
      <c r="AZ76" s="46"/>
    </row>
    <row r="77" spans="23:52" ht="18.95" customHeight="1" x14ac:dyDescent="0.15">
      <c r="AT77" s="24">
        <v>69</v>
      </c>
      <c r="AU77" s="42"/>
      <c r="AV77" s="3"/>
      <c r="AW77" s="3"/>
      <c r="AX77" s="3"/>
      <c r="AY77" s="3"/>
      <c r="AZ77" s="46"/>
    </row>
    <row r="78" spans="23:52" ht="18.95" customHeight="1" x14ac:dyDescent="0.15">
      <c r="AT78" s="24">
        <v>70</v>
      </c>
      <c r="AU78" s="42"/>
      <c r="AV78" s="3"/>
      <c r="AW78" s="3"/>
      <c r="AX78" s="3"/>
      <c r="AY78" s="3"/>
      <c r="AZ78" s="46"/>
    </row>
    <row r="79" spans="23:52" ht="18.95" customHeight="1" x14ac:dyDescent="0.15">
      <c r="AT79" s="24">
        <v>71</v>
      </c>
      <c r="AU79" s="42"/>
      <c r="AV79" s="3"/>
      <c r="AW79" s="3"/>
      <c r="AX79" s="3"/>
      <c r="AY79" s="3"/>
      <c r="AZ79" s="46"/>
    </row>
    <row r="80" spans="23:52" ht="18.95" customHeight="1" x14ac:dyDescent="0.15">
      <c r="AT80" s="24">
        <v>72</v>
      </c>
      <c r="AU80" s="42"/>
      <c r="AV80" s="3"/>
      <c r="AW80" s="3"/>
      <c r="AX80" s="3"/>
      <c r="AY80" s="3"/>
      <c r="AZ80" s="46"/>
    </row>
    <row r="81" spans="46:52" ht="18.95" customHeight="1" x14ac:dyDescent="0.15">
      <c r="AT81" s="24">
        <v>73</v>
      </c>
      <c r="AU81" s="42"/>
      <c r="AV81" s="3"/>
      <c r="AW81" s="3"/>
      <c r="AX81" s="3"/>
      <c r="AY81" s="3"/>
      <c r="AZ81" s="46"/>
    </row>
    <row r="82" spans="46:52" ht="18.95" customHeight="1" x14ac:dyDescent="0.15">
      <c r="AT82" s="24">
        <v>74</v>
      </c>
      <c r="AU82" s="42"/>
      <c r="AV82" s="3"/>
      <c r="AW82" s="3"/>
      <c r="AX82" s="3"/>
      <c r="AY82" s="3"/>
      <c r="AZ82" s="46"/>
    </row>
    <row r="83" spans="46:52" ht="18.95" customHeight="1" x14ac:dyDescent="0.15">
      <c r="AT83" s="24">
        <v>75</v>
      </c>
      <c r="AU83" s="42"/>
      <c r="AV83" s="3"/>
      <c r="AW83" s="3"/>
      <c r="AX83" s="3"/>
      <c r="AY83" s="3"/>
      <c r="AZ83" s="46"/>
    </row>
    <row r="84" spans="46:52" ht="18.95" customHeight="1" x14ac:dyDescent="0.15">
      <c r="AT84" s="24">
        <v>76</v>
      </c>
      <c r="AU84" s="42"/>
      <c r="AV84" s="3"/>
      <c r="AW84" s="3"/>
      <c r="AX84" s="3"/>
      <c r="AY84" s="3"/>
      <c r="AZ84" s="46"/>
    </row>
    <row r="85" spans="46:52" ht="18.95" customHeight="1" x14ac:dyDescent="0.15">
      <c r="AT85" s="24">
        <v>77</v>
      </c>
      <c r="AU85" s="42"/>
      <c r="AV85" s="3"/>
      <c r="AW85" s="3"/>
      <c r="AX85" s="3"/>
      <c r="AY85" s="3"/>
      <c r="AZ85" s="46"/>
    </row>
    <row r="86" spans="46:52" ht="18.95" customHeight="1" x14ac:dyDescent="0.15">
      <c r="AT86" s="24">
        <v>78</v>
      </c>
      <c r="AU86" s="42"/>
      <c r="AV86" s="3"/>
      <c r="AW86" s="3"/>
      <c r="AX86" s="3"/>
      <c r="AY86" s="3"/>
      <c r="AZ86" s="46"/>
    </row>
    <row r="87" spans="46:52" ht="18.95" customHeight="1" x14ac:dyDescent="0.15">
      <c r="AT87" s="24">
        <v>79</v>
      </c>
      <c r="AU87" s="42"/>
      <c r="AV87" s="3"/>
      <c r="AW87" s="3"/>
      <c r="AX87" s="3"/>
      <c r="AY87" s="3"/>
      <c r="AZ87" s="46"/>
    </row>
    <row r="88" spans="46:52" ht="18.95" customHeight="1" x14ac:dyDescent="0.15">
      <c r="AT88" s="24">
        <v>80</v>
      </c>
      <c r="AU88" s="42"/>
      <c r="AV88" s="3"/>
      <c r="AW88" s="3"/>
      <c r="AX88" s="3"/>
      <c r="AY88" s="3"/>
      <c r="AZ88" s="46"/>
    </row>
    <row r="89" spans="46:52" ht="18.95" customHeight="1" x14ac:dyDescent="0.15">
      <c r="AT89" s="24">
        <v>81</v>
      </c>
      <c r="AU89" s="42"/>
      <c r="AV89" s="3"/>
      <c r="AW89" s="3"/>
      <c r="AX89" s="3"/>
      <c r="AY89" s="3"/>
      <c r="AZ89" s="46"/>
    </row>
    <row r="90" spans="46:52" ht="18.95" customHeight="1" x14ac:dyDescent="0.15">
      <c r="AT90" s="24">
        <v>82</v>
      </c>
      <c r="AU90" s="42"/>
      <c r="AV90" s="3"/>
      <c r="AW90" s="3"/>
      <c r="AX90" s="3"/>
      <c r="AY90" s="3"/>
      <c r="AZ90" s="46"/>
    </row>
    <row r="91" spans="46:52" ht="18.95" customHeight="1" x14ac:dyDescent="0.15">
      <c r="AT91" s="24">
        <v>83</v>
      </c>
      <c r="AU91" s="42"/>
      <c r="AV91" s="3"/>
      <c r="AW91" s="3"/>
      <c r="AX91" s="3"/>
      <c r="AY91" s="3"/>
      <c r="AZ91" s="46"/>
    </row>
    <row r="92" spans="46:52" ht="18.95" customHeight="1" x14ac:dyDescent="0.15">
      <c r="AT92" s="24">
        <v>84</v>
      </c>
      <c r="AU92" s="42"/>
      <c r="AV92" s="3"/>
      <c r="AW92" s="3"/>
      <c r="AX92" s="3"/>
      <c r="AY92" s="3"/>
      <c r="AZ92" s="46"/>
    </row>
    <row r="93" spans="46:52" ht="18.95" customHeight="1" x14ac:dyDescent="0.15">
      <c r="AT93" s="24">
        <v>85</v>
      </c>
      <c r="AU93" s="42"/>
      <c r="AV93" s="3"/>
      <c r="AW93" s="3"/>
      <c r="AX93" s="3"/>
      <c r="AY93" s="3"/>
      <c r="AZ93" s="46"/>
    </row>
    <row r="94" spans="46:52" ht="18.95" customHeight="1" x14ac:dyDescent="0.15">
      <c r="AT94" s="24">
        <v>86</v>
      </c>
      <c r="AU94" s="42"/>
      <c r="AV94" s="3"/>
      <c r="AW94" s="3"/>
      <c r="AX94" s="3"/>
      <c r="AY94" s="3"/>
      <c r="AZ94" s="46"/>
    </row>
    <row r="95" spans="46:52" ht="18.95" customHeight="1" x14ac:dyDescent="0.15">
      <c r="AT95" s="24">
        <v>87</v>
      </c>
      <c r="AU95" s="42"/>
      <c r="AV95" s="3"/>
      <c r="AW95" s="3"/>
      <c r="AX95" s="3"/>
      <c r="AY95" s="3"/>
      <c r="AZ95" s="46"/>
    </row>
    <row r="96" spans="46:52" ht="18.95" customHeight="1" x14ac:dyDescent="0.15">
      <c r="AT96" s="24">
        <v>88</v>
      </c>
      <c r="AU96" s="42"/>
      <c r="AV96" s="3"/>
      <c r="AW96" s="3"/>
      <c r="AX96" s="3"/>
      <c r="AY96" s="3"/>
      <c r="AZ96" s="46"/>
    </row>
    <row r="97" spans="46:52" ht="18.95" customHeight="1" x14ac:dyDescent="0.15">
      <c r="AT97" s="24">
        <v>89</v>
      </c>
      <c r="AU97" s="42"/>
      <c r="AV97" s="3"/>
      <c r="AW97" s="3"/>
      <c r="AX97" s="3"/>
      <c r="AY97" s="3"/>
      <c r="AZ97" s="46"/>
    </row>
    <row r="98" spans="46:52" ht="18.95" customHeight="1" x14ac:dyDescent="0.15">
      <c r="AT98" s="24">
        <v>90</v>
      </c>
      <c r="AU98" s="42"/>
      <c r="AV98" s="3"/>
      <c r="AW98" s="3"/>
      <c r="AX98" s="3"/>
      <c r="AY98" s="3"/>
      <c r="AZ98" s="46"/>
    </row>
    <row r="99" spans="46:52" ht="18.95" customHeight="1" x14ac:dyDescent="0.15">
      <c r="AT99" s="24">
        <v>91</v>
      </c>
      <c r="AU99" s="42"/>
      <c r="AV99" s="3"/>
      <c r="AW99" s="3"/>
      <c r="AX99" s="3"/>
      <c r="AY99" s="3"/>
      <c r="AZ99" s="46"/>
    </row>
    <row r="100" spans="46:52" ht="18.95" customHeight="1" x14ac:dyDescent="0.15">
      <c r="AT100" s="24">
        <v>92</v>
      </c>
      <c r="AU100" s="42"/>
      <c r="AV100" s="3"/>
      <c r="AW100" s="3"/>
      <c r="AX100" s="3"/>
      <c r="AY100" s="3"/>
      <c r="AZ100" s="46"/>
    </row>
    <row r="101" spans="46:52" ht="18.95" customHeight="1" x14ac:dyDescent="0.15">
      <c r="AT101" s="24">
        <v>93</v>
      </c>
      <c r="AU101" s="42"/>
      <c r="AV101" s="3"/>
      <c r="AW101" s="3"/>
      <c r="AX101" s="3"/>
      <c r="AY101" s="3"/>
      <c r="AZ101" s="46"/>
    </row>
    <row r="102" spans="46:52" ht="18.95" customHeight="1" x14ac:dyDescent="0.15">
      <c r="AT102" s="24">
        <v>94</v>
      </c>
      <c r="AU102" s="42"/>
      <c r="AV102" s="3"/>
      <c r="AW102" s="3"/>
      <c r="AX102" s="3"/>
      <c r="AY102" s="3"/>
      <c r="AZ102" s="46"/>
    </row>
    <row r="103" spans="46:52" ht="18.95" customHeight="1" x14ac:dyDescent="0.15">
      <c r="AT103" s="24">
        <v>95</v>
      </c>
      <c r="AU103" s="42"/>
      <c r="AV103" s="3"/>
      <c r="AW103" s="3"/>
      <c r="AX103" s="3"/>
      <c r="AY103" s="3"/>
      <c r="AZ103" s="46"/>
    </row>
    <row r="104" spans="46:52" ht="18.95" customHeight="1" x14ac:dyDescent="0.15">
      <c r="AT104" s="24">
        <v>96</v>
      </c>
      <c r="AU104" s="42"/>
      <c r="AV104" s="3"/>
      <c r="AW104" s="3"/>
      <c r="AX104" s="3"/>
      <c r="AY104" s="3"/>
      <c r="AZ104" s="46"/>
    </row>
    <row r="105" spans="46:52" ht="18.95" customHeight="1" x14ac:dyDescent="0.15">
      <c r="AT105" s="24">
        <v>97</v>
      </c>
      <c r="AU105" s="42"/>
      <c r="AV105" s="3"/>
      <c r="AW105" s="3"/>
      <c r="AX105" s="3"/>
      <c r="AY105" s="3"/>
      <c r="AZ105" s="46"/>
    </row>
    <row r="106" spans="46:52" ht="18.95" customHeight="1" x14ac:dyDescent="0.15">
      <c r="AT106" s="24">
        <v>98</v>
      </c>
      <c r="AU106" s="42"/>
      <c r="AV106" s="3"/>
      <c r="AW106" s="3"/>
      <c r="AX106" s="3"/>
      <c r="AY106" s="3"/>
      <c r="AZ106" s="46"/>
    </row>
    <row r="107" spans="46:52" ht="18.95" customHeight="1" x14ac:dyDescent="0.15">
      <c r="AT107" s="24">
        <v>99</v>
      </c>
      <c r="AU107" s="42"/>
      <c r="AV107" s="3"/>
      <c r="AW107" s="3"/>
      <c r="AX107" s="3"/>
      <c r="AY107" s="3"/>
      <c r="AZ107" s="46"/>
    </row>
    <row r="108" spans="46:52" ht="18.95" customHeight="1" thickBot="1" x14ac:dyDescent="0.2">
      <c r="AT108" s="24">
        <v>100</v>
      </c>
      <c r="AU108" s="47"/>
      <c r="AV108" s="48"/>
      <c r="AW108" s="48"/>
      <c r="AX108" s="48"/>
      <c r="AY108" s="48"/>
      <c r="AZ108" s="49"/>
    </row>
  </sheetData>
  <mergeCells count="5">
    <mergeCell ref="B2:C2"/>
    <mergeCell ref="B5:C5"/>
    <mergeCell ref="Q1:V1"/>
    <mergeCell ref="B4:C4"/>
    <mergeCell ref="E4:K4"/>
  </mergeCells>
  <phoneticPr fontId="3"/>
  <conditionalFormatting sqref="B6:C33">
    <cfRule type="expression" dxfId="54" priority="2" stopIfTrue="1">
      <formula>OR(WEEKDAY(B6)=1,WEEKDAY(B6)=7)</formula>
    </cfRule>
  </conditionalFormatting>
  <conditionalFormatting sqref="C4:C5">
    <cfRule type="cellIs" dxfId="53" priority="5" stopIfTrue="1" operator="equal">
      <formula>"土"</formula>
    </cfRule>
    <cfRule type="cellIs" dxfId="52" priority="6" stopIfTrue="1" operator="equal">
      <formula>"日"</formula>
    </cfRule>
  </conditionalFormatting>
  <dataValidations count="1">
    <dataValidation type="list" allowBlank="1" showInputMessage="1" showErrorMessage="1" sqref="R9:R13 Y9:Y68" xr:uid="{00000000-0002-0000-0A00-000000000000}">
      <formula1>"国語,社会,数学,理科,英語"</formula1>
    </dataValidation>
  </dataValidations>
  <pageMargins left="0.55118110236220474" right="0.55118110236220474" top="0.27559055118110237" bottom="0.31496062992125984" header="0.51181102362204722" footer="0.51181102362204722"/>
  <pageSetup paperSize="13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stopIfTrue="1" id="{10729558-9000-47E9-87C8-375F7F2EAE62}">
            <xm:f>VLOOKUP(B6,祝日一覧!$A:$A,1,FALSE)</xm:f>
            <x14:dxf>
              <fill>
                <patternFill>
                  <bgColor theme="0" tint="-0.24994659260841701"/>
                </patternFill>
              </fill>
            </x14:dxf>
          </x14:cfRule>
          <xm:sqref>B6:C33</xm:sqref>
        </x14:conditionalFormatting>
      </x14:conditionalFormatting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Z108"/>
  <sheetViews>
    <sheetView showGridLines="0" showRowColHeaders="0" zoomScale="70" zoomScaleNormal="70" workbookViewId="0">
      <selection activeCell="B4" sqref="B4:K39"/>
    </sheetView>
  </sheetViews>
  <sheetFormatPr defaultRowHeight="13.5" x14ac:dyDescent="0.15"/>
  <cols>
    <col min="1" max="1" width="2.125" customWidth="1"/>
    <col min="2" max="3" width="3" customWidth="1"/>
    <col min="4" max="4" width="3.375" hidden="1" customWidth="1"/>
    <col min="5" max="5" width="24.375" customWidth="1"/>
    <col min="6" max="10" width="7.625" style="18" customWidth="1"/>
    <col min="12" max="12" width="7.25" hidden="1" customWidth="1"/>
    <col min="13" max="13" width="2.125" customWidth="1"/>
    <col min="14" max="14" width="6.875" style="20" customWidth="1"/>
    <col min="15" max="15" width="7" hidden="1" customWidth="1"/>
    <col min="16" max="16" width="5.375" customWidth="1"/>
    <col min="17" max="17" width="6" customWidth="1"/>
    <col min="18" max="18" width="6.625" customWidth="1"/>
    <col min="19" max="19" width="5.375" customWidth="1"/>
    <col min="20" max="21" width="6.375" customWidth="1"/>
    <col min="22" max="23" width="5.375" customWidth="1"/>
    <col min="24" max="24" width="7.125" hidden="1" customWidth="1"/>
    <col min="25" max="25" width="5.375" customWidth="1"/>
    <col min="26" max="34" width="5.375" hidden="1" customWidth="1"/>
    <col min="35" max="35" width="7.625" hidden="1" customWidth="1"/>
    <col min="36" max="36" width="4.625" hidden="1" customWidth="1"/>
    <col min="37" max="37" width="7.75" hidden="1" customWidth="1"/>
    <col min="38" max="38" width="5.875" hidden="1" customWidth="1"/>
    <col min="39" max="39" width="9.625" hidden="1" customWidth="1"/>
    <col min="40" max="40" width="5.625" hidden="1" customWidth="1"/>
    <col min="41" max="41" width="7.75" hidden="1" customWidth="1"/>
    <col min="42" max="42" width="9.875" hidden="1" customWidth="1"/>
    <col min="43" max="43" width="7.375" hidden="1" customWidth="1"/>
    <col min="44" max="44" width="4.25" hidden="1" customWidth="1"/>
    <col min="45" max="45" width="9.25" customWidth="1"/>
    <col min="46" max="46" width="7.5" style="21" customWidth="1"/>
    <col min="47" max="47" width="12.75" style="21" customWidth="1"/>
    <col min="48" max="52" width="9.375" style="6" bestFit="1" customWidth="1"/>
  </cols>
  <sheetData>
    <row r="1" spans="1:52" s="35" customFormat="1" ht="35.25" customHeight="1" x14ac:dyDescent="0.15">
      <c r="B1" s="38" t="s">
        <v>373</v>
      </c>
      <c r="C1" s="38"/>
      <c r="D1" s="38"/>
      <c r="E1" s="38"/>
      <c r="F1" s="38"/>
      <c r="G1" s="38"/>
      <c r="H1" s="38"/>
      <c r="I1" s="38"/>
      <c r="J1" s="38"/>
      <c r="K1" s="38"/>
      <c r="Q1" s="231"/>
      <c r="R1" s="228"/>
      <c r="S1" s="228"/>
      <c r="T1" s="228"/>
      <c r="U1" s="228"/>
      <c r="V1" s="228"/>
    </row>
    <row r="2" spans="1:52" s="1" customFormat="1" ht="37.5" customHeight="1" x14ac:dyDescent="0.15">
      <c r="B2" s="225"/>
      <c r="C2" s="225"/>
      <c r="D2" s="2"/>
      <c r="F2" s="96"/>
      <c r="G2" s="54"/>
      <c r="H2" s="96" t="s">
        <v>796</v>
      </c>
      <c r="I2" s="54"/>
      <c r="J2" s="54"/>
      <c r="K2" s="29"/>
      <c r="L2" s="29"/>
      <c r="M2" s="29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 s="37"/>
      <c r="AU2" s="21"/>
      <c r="AV2" s="19"/>
      <c r="AW2" s="19"/>
      <c r="AX2" s="19"/>
      <c r="AY2" s="19"/>
      <c r="AZ2" s="19"/>
    </row>
    <row r="3" spans="1:52" s="1" customFormat="1" ht="17.100000000000001" customHeight="1" x14ac:dyDescent="0.15">
      <c r="A3" s="202"/>
      <c r="B3" s="203"/>
      <c r="C3" s="203"/>
      <c r="D3" s="203"/>
      <c r="E3" s="202"/>
      <c r="F3" s="204"/>
      <c r="G3" s="205"/>
      <c r="H3" s="204"/>
      <c r="I3" s="205"/>
      <c r="J3" s="205"/>
      <c r="K3" s="206"/>
      <c r="L3" s="206"/>
      <c r="M3" s="206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 s="37"/>
      <c r="AU3" s="21"/>
      <c r="AV3" s="19"/>
      <c r="AW3" s="19"/>
      <c r="AX3" s="19"/>
      <c r="AY3" s="19"/>
      <c r="AZ3" s="19"/>
    </row>
    <row r="4" spans="1:52" s="1" customFormat="1" ht="33" customHeight="1" thickBot="1" x14ac:dyDescent="0.2">
      <c r="A4" s="202"/>
      <c r="B4" s="230">
        <f>見本①!$A$3+1</f>
        <v>2026</v>
      </c>
      <c r="C4" s="230"/>
      <c r="D4" s="109"/>
      <c r="E4" s="229" t="s">
        <v>85</v>
      </c>
      <c r="F4" s="229"/>
      <c r="G4" s="229"/>
      <c r="H4" s="229"/>
      <c r="I4" s="229"/>
      <c r="J4" s="229"/>
      <c r="K4" s="229"/>
      <c r="L4" s="31"/>
      <c r="M4" s="209"/>
      <c r="N4" s="38" t="s">
        <v>75</v>
      </c>
      <c r="P4" s="50"/>
      <c r="Q4" s="51"/>
      <c r="R4" s="51"/>
      <c r="S4" s="51"/>
      <c r="T4" s="51"/>
      <c r="U4" s="51"/>
      <c r="V4" s="51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 s="22"/>
      <c r="AU4" s="21"/>
      <c r="AV4" s="19"/>
      <c r="AW4" s="19"/>
      <c r="AX4" s="19"/>
      <c r="AY4" s="19"/>
      <c r="AZ4" s="19"/>
    </row>
    <row r="5" spans="1:52" ht="30.75" customHeight="1" x14ac:dyDescent="0.15">
      <c r="A5" s="207"/>
      <c r="B5" s="226">
        <v>3</v>
      </c>
      <c r="C5" s="226"/>
      <c r="D5" s="2"/>
      <c r="E5" s="28" t="s">
        <v>40</v>
      </c>
      <c r="F5" s="30" t="s">
        <v>65</v>
      </c>
      <c r="G5" s="30" t="s">
        <v>50</v>
      </c>
      <c r="H5" s="30" t="s">
        <v>47</v>
      </c>
      <c r="I5" s="30" t="s">
        <v>48</v>
      </c>
      <c r="J5" s="30" t="s">
        <v>49</v>
      </c>
      <c r="K5" s="28" t="s">
        <v>33</v>
      </c>
      <c r="M5" s="207"/>
      <c r="N5" s="32" t="s">
        <v>66</v>
      </c>
      <c r="AT5" s="22"/>
    </row>
    <row r="6" spans="1:52" ht="18.95" customHeight="1" x14ac:dyDescent="0.15">
      <c r="A6" s="207"/>
      <c r="B6" s="99">
        <f>DATE($B$4,$B$5,1)</f>
        <v>46082</v>
      </c>
      <c r="C6" s="98">
        <f>DATE($B$4,$B$5,1)</f>
        <v>46082</v>
      </c>
      <c r="D6" s="3" t="s">
        <v>51</v>
      </c>
      <c r="E6" s="3"/>
      <c r="F6" s="17" t="str">
        <f>IF($N6=1,VLOOKUP($O6,$W$9:$AO$68,10),IF($N6=2,VLOOKUP($O5+1,$W$9:$AO$68,15),IF($N6="予備","予備","")))</f>
        <v>単元1</v>
      </c>
      <c r="G6" s="17" t="str">
        <f t="shared" ref="G6:G36" si="0">IF($N6=1,VLOOKUP($O6,$W$9:$AO$68,11),IF($N6=2,VLOOKUP($O5+1,$W$9:$AO$68,16),IF($N6="予備","予備","")))</f>
        <v/>
      </c>
      <c r="H6" s="17" t="str">
        <f t="shared" ref="H6:H36" si="1">IF($N6=1,VLOOKUP($O6,$W$9:$AO$68,12),IF($N6=2,VLOOKUP($O5+1,$W$9:$AO$68,17),IF($N6="予備","予備","")))</f>
        <v/>
      </c>
      <c r="I6" s="17" t="str">
        <f t="shared" ref="I6:I36" si="2">IF($N6=1,VLOOKUP($O6,$W$9:$AO$68,13),IF($N6=2,VLOOKUP($O5+1,$W$9:$AO$68,18),IF($N6="予備","予備","")))</f>
        <v/>
      </c>
      <c r="J6" s="17" t="str">
        <f t="shared" ref="J6:J36" si="3">IF($N6=1,VLOOKUP($O6,$W$9:$AO$68,14),IF($N6=2,VLOOKUP($O5+1,$W$9:$AO$68,19),IF($N6="予備","予備","")))</f>
        <v/>
      </c>
      <c r="K6" s="3"/>
      <c r="M6" s="207"/>
      <c r="N6" s="33">
        <v>1</v>
      </c>
      <c r="O6">
        <f>SUM($N$6:N6)</f>
        <v>1</v>
      </c>
      <c r="AT6" s="6"/>
    </row>
    <row r="7" spans="1:52" ht="18.95" customHeight="1" thickBot="1" x14ac:dyDescent="0.2">
      <c r="A7" s="207"/>
      <c r="B7" s="99">
        <f>B6+1</f>
        <v>46083</v>
      </c>
      <c r="C7" s="98">
        <f>C6+1</f>
        <v>46083</v>
      </c>
      <c r="D7" s="3" t="s">
        <v>52</v>
      </c>
      <c r="E7" s="3"/>
      <c r="F7" s="17" t="str">
        <f t="shared" ref="F7:F36" si="4">IF($N7=1,VLOOKUP($O7,$W$9:$AO$68,10),IF($N7=2,VLOOKUP($O6+1,$W$9:$AO$68,15),IF($N7="予備","予備","")))</f>
        <v/>
      </c>
      <c r="G7" s="17" t="str">
        <f t="shared" si="0"/>
        <v>単元1</v>
      </c>
      <c r="H7" s="17" t="str">
        <f t="shared" si="1"/>
        <v/>
      </c>
      <c r="I7" s="17" t="str">
        <f t="shared" si="2"/>
        <v/>
      </c>
      <c r="J7" s="17" t="str">
        <f t="shared" si="3"/>
        <v/>
      </c>
      <c r="K7" s="3"/>
      <c r="M7" s="207"/>
      <c r="N7" s="33">
        <v>1</v>
      </c>
      <c r="O7">
        <f>SUM($N$6:N7)</f>
        <v>2</v>
      </c>
      <c r="Q7" s="38" t="s">
        <v>73</v>
      </c>
      <c r="R7" s="51"/>
      <c r="S7" s="51"/>
      <c r="W7" s="52" t="s">
        <v>72</v>
      </c>
      <c r="X7" s="51" t="s">
        <v>69</v>
      </c>
      <c r="Y7" s="51"/>
      <c r="Z7" s="51"/>
      <c r="AA7" s="51" t="s">
        <v>77</v>
      </c>
      <c r="AB7" s="51"/>
      <c r="AC7" s="51"/>
      <c r="AD7" s="51"/>
      <c r="AE7" s="51"/>
      <c r="AF7" s="51" t="s">
        <v>70</v>
      </c>
      <c r="AG7" s="51"/>
      <c r="AH7" s="51"/>
      <c r="AI7" s="51"/>
      <c r="AJ7" s="51"/>
      <c r="AK7" s="51" t="s">
        <v>71</v>
      </c>
      <c r="AL7" s="51"/>
      <c r="AM7" s="51"/>
      <c r="AN7" s="51"/>
      <c r="AO7" s="51"/>
      <c r="AP7" s="51"/>
      <c r="AQ7" s="51"/>
      <c r="AR7" s="51"/>
      <c r="AS7" s="51"/>
      <c r="AT7" s="36" t="s">
        <v>113</v>
      </c>
    </row>
    <row r="8" spans="1:52" ht="18.95" customHeight="1" thickBot="1" x14ac:dyDescent="0.2">
      <c r="A8" s="207"/>
      <c r="B8" s="99">
        <f t="shared" ref="B8:C36" si="5">B7+1</f>
        <v>46084</v>
      </c>
      <c r="C8" s="98">
        <f t="shared" si="5"/>
        <v>46084</v>
      </c>
      <c r="D8" s="3" t="s">
        <v>53</v>
      </c>
      <c r="E8" s="3"/>
      <c r="F8" s="17" t="str">
        <f t="shared" si="4"/>
        <v/>
      </c>
      <c r="G8" s="17" t="str">
        <f t="shared" si="0"/>
        <v/>
      </c>
      <c r="H8" s="17" t="str">
        <f t="shared" si="1"/>
        <v>単元1</v>
      </c>
      <c r="I8" s="17" t="str">
        <f t="shared" si="2"/>
        <v/>
      </c>
      <c r="J8" s="17" t="str">
        <f t="shared" si="3"/>
        <v/>
      </c>
      <c r="K8" s="3"/>
      <c r="M8" s="207"/>
      <c r="N8" s="33">
        <v>1</v>
      </c>
      <c r="O8">
        <f>SUM($N$6:N8)</f>
        <v>3</v>
      </c>
      <c r="Q8" s="4" t="s">
        <v>67</v>
      </c>
      <c r="R8" s="5" t="s">
        <v>46</v>
      </c>
      <c r="W8" s="5" t="s">
        <v>67</v>
      </c>
      <c r="X8" s="5" t="s">
        <v>46</v>
      </c>
      <c r="Y8" s="5" t="s">
        <v>46</v>
      </c>
      <c r="Z8" s="5" t="s">
        <v>46</v>
      </c>
      <c r="AA8" s="15" t="s">
        <v>41</v>
      </c>
      <c r="AB8" s="15" t="s">
        <v>42</v>
      </c>
      <c r="AC8" s="15" t="s">
        <v>43</v>
      </c>
      <c r="AD8" s="15" t="s">
        <v>44</v>
      </c>
      <c r="AE8" s="15" t="s">
        <v>45</v>
      </c>
      <c r="AF8" s="14" t="s">
        <v>41</v>
      </c>
      <c r="AG8" s="15" t="s">
        <v>42</v>
      </c>
      <c r="AH8" s="15" t="s">
        <v>43</v>
      </c>
      <c r="AI8" s="15" t="s">
        <v>44</v>
      </c>
      <c r="AJ8" s="16" t="s">
        <v>45</v>
      </c>
      <c r="AK8" s="14" t="s">
        <v>41</v>
      </c>
      <c r="AL8" s="15" t="s">
        <v>42</v>
      </c>
      <c r="AM8" s="15" t="s">
        <v>43</v>
      </c>
      <c r="AN8" s="15" t="s">
        <v>44</v>
      </c>
      <c r="AO8" s="16" t="s">
        <v>45</v>
      </c>
      <c r="AT8" s="5" t="s">
        <v>77</v>
      </c>
      <c r="AU8" s="5" t="s">
        <v>81</v>
      </c>
      <c r="AV8" s="5" t="s">
        <v>41</v>
      </c>
      <c r="AW8" s="5" t="s">
        <v>50</v>
      </c>
      <c r="AX8" s="5" t="s">
        <v>47</v>
      </c>
      <c r="AY8" s="5" t="s">
        <v>48</v>
      </c>
      <c r="AZ8" s="5" t="s">
        <v>49</v>
      </c>
    </row>
    <row r="9" spans="1:52" ht="18.95" customHeight="1" x14ac:dyDescent="0.15">
      <c r="A9" s="207"/>
      <c r="B9" s="99">
        <f t="shared" si="5"/>
        <v>46085</v>
      </c>
      <c r="C9" s="98">
        <f t="shared" si="5"/>
        <v>46085</v>
      </c>
      <c r="D9" s="3" t="s">
        <v>54</v>
      </c>
      <c r="E9" s="3"/>
      <c r="F9" s="17" t="str">
        <f t="shared" si="4"/>
        <v/>
      </c>
      <c r="G9" s="17" t="str">
        <f t="shared" si="0"/>
        <v/>
      </c>
      <c r="H9" s="17" t="str">
        <f t="shared" si="1"/>
        <v/>
      </c>
      <c r="I9" s="17" t="str">
        <f t="shared" si="2"/>
        <v>単元1</v>
      </c>
      <c r="J9" s="17" t="str">
        <f t="shared" si="3"/>
        <v/>
      </c>
      <c r="K9" s="3"/>
      <c r="M9" s="207"/>
      <c r="N9" s="33">
        <v>1</v>
      </c>
      <c r="O9">
        <f>SUM($N$6:N9)</f>
        <v>4</v>
      </c>
      <c r="Q9" s="7">
        <v>1</v>
      </c>
      <c r="R9" s="8" t="s">
        <v>41</v>
      </c>
      <c r="W9" s="3">
        <v>1</v>
      </c>
      <c r="X9" s="7" t="str">
        <f>R9</f>
        <v>国語</v>
      </c>
      <c r="Y9" s="8"/>
      <c r="Z9" s="23" t="str">
        <f t="shared" ref="Z9:Z40" si="6">IF(Y9="",IF(X9=0,"",X9),Y9)</f>
        <v>国語</v>
      </c>
      <c r="AA9">
        <f>IF($Z9=AA$8,COUNTIF($Z$9:$Z9,AA$8)+Q$22,"")</f>
        <v>1</v>
      </c>
      <c r="AB9" t="str">
        <f>IF($Z9=AB$8,COUNTIF($Z$9:$Z9,AB$8)+R$22,"")</f>
        <v/>
      </c>
      <c r="AC9" t="str">
        <f>IF($Z9=AC$8,COUNTIF($Z$9:$Z9,AC$8)+S$22,"")</f>
        <v/>
      </c>
      <c r="AD9" t="str">
        <f>IF($Z9=AD$8,COUNTIF($Z$9:$Z9,AD$8)+T$22,"")</f>
        <v/>
      </c>
      <c r="AE9" t="str">
        <f>IF($Z9=AE$8,COUNTIF($Z$9:$Z9,AE$8)+U$22,"")</f>
        <v/>
      </c>
      <c r="AF9" t="str">
        <f t="shared" ref="AF9:AF40" si="7">IF(AA9="","",VLOOKUP(AA9,$AT$9:$AZ$58,3))</f>
        <v>単元1</v>
      </c>
      <c r="AG9" t="str">
        <f t="shared" ref="AG9:AG40" si="8">IF(AB9="","",VLOOKUP(AB9,$AT$9:$AZ$58,4))</f>
        <v/>
      </c>
      <c r="AH9" t="str">
        <f t="shared" ref="AH9:AH40" si="9">IF(AC9="","",VLOOKUP(AC9,$AT$9:$AZ$58,5))</f>
        <v/>
      </c>
      <c r="AI9" t="str">
        <f t="shared" ref="AI9:AI40" si="10">IF(AD9="","",VLOOKUP(AD9,$AT$9:$AZ$58,6))</f>
        <v/>
      </c>
      <c r="AJ9" t="str">
        <f t="shared" ref="AJ9:AJ40" si="11">IF(AE9="","",VLOOKUP(AE9,$AT$9:$AZ$58,7))</f>
        <v/>
      </c>
      <c r="AK9" t="str">
        <f t="shared" ref="AK9:AK40" si="12">IF(AF9=AF10,"",IF($Z9=$Z10,AF9&amp;","&amp;AF10,AF9&amp;AF10))</f>
        <v>単元1</v>
      </c>
      <c r="AL9" t="str">
        <f t="shared" ref="AL9:AL40" si="13">IF(AG9=AG10,"",IF($Z9=$Z10,AG9&amp;","&amp;AG10,AG9&amp;AG10))</f>
        <v>単元1</v>
      </c>
      <c r="AM9" t="str">
        <f t="shared" ref="AM9:AM40" si="14">IF(AH9=AH10,"",IF($Z9=$Z10,AH9&amp;","&amp;AH10,AH9&amp;AH10))</f>
        <v/>
      </c>
      <c r="AN9" t="str">
        <f t="shared" ref="AN9:AN40" si="15">IF(AI9=AI10,"",IF($Z9=$Z10,AI9&amp;","&amp;AI10,AI9&amp;AI10))</f>
        <v/>
      </c>
      <c r="AO9" t="str">
        <f t="shared" ref="AO9:AO40" si="16">IF(AJ9=AJ10,"",IF($Z9=$Z10,AJ9&amp;","&amp;AJ10,AJ9&amp;AJ10))</f>
        <v/>
      </c>
      <c r="AT9" s="24">
        <v>1</v>
      </c>
      <c r="AU9" s="39" t="s">
        <v>212</v>
      </c>
      <c r="AV9" s="104" t="s">
        <v>314</v>
      </c>
      <c r="AW9" s="40" t="s">
        <v>314</v>
      </c>
      <c r="AX9" s="40" t="s">
        <v>314</v>
      </c>
      <c r="AY9" s="40" t="s">
        <v>314</v>
      </c>
      <c r="AZ9" s="41" t="s">
        <v>314</v>
      </c>
    </row>
    <row r="10" spans="1:52" ht="18.95" customHeight="1" x14ac:dyDescent="0.15">
      <c r="A10" s="207"/>
      <c r="B10" s="99">
        <f t="shared" si="5"/>
        <v>46086</v>
      </c>
      <c r="C10" s="98">
        <f t="shared" si="5"/>
        <v>46086</v>
      </c>
      <c r="D10" s="3" t="s">
        <v>55</v>
      </c>
      <c r="E10" s="3"/>
      <c r="F10" s="17" t="str">
        <f t="shared" si="4"/>
        <v/>
      </c>
      <c r="G10" s="17" t="str">
        <f t="shared" si="0"/>
        <v/>
      </c>
      <c r="H10" s="17" t="str">
        <f t="shared" si="1"/>
        <v/>
      </c>
      <c r="I10" s="17" t="str">
        <f t="shared" si="2"/>
        <v/>
      </c>
      <c r="J10" s="17" t="str">
        <f t="shared" si="3"/>
        <v>単元1</v>
      </c>
      <c r="K10" s="3"/>
      <c r="M10" s="207"/>
      <c r="N10" s="33">
        <v>1</v>
      </c>
      <c r="O10">
        <f>SUM($N$6:N10)</f>
        <v>5</v>
      </c>
      <c r="Q10" s="7">
        <v>2</v>
      </c>
      <c r="R10" s="9" t="s">
        <v>50</v>
      </c>
      <c r="W10" s="3">
        <v>2</v>
      </c>
      <c r="X10" s="7" t="str">
        <f>R10</f>
        <v>社会</v>
      </c>
      <c r="Y10" s="9"/>
      <c r="Z10" s="23" t="str">
        <f t="shared" si="6"/>
        <v>社会</v>
      </c>
      <c r="AA10" t="str">
        <f>IF($Z10=AA$8,COUNTIF($Z$9:$Z10,AA$8)+Q$22,"")</f>
        <v/>
      </c>
      <c r="AB10">
        <f>IF($Z10=AB$8,COUNTIF($Z$9:$Z10,AB$8)+R$22,"")</f>
        <v>1</v>
      </c>
      <c r="AC10" t="str">
        <f>IF($Z10=AC$8,COUNTIF($Z$9:$Z10,AC$8)+S$22,"")</f>
        <v/>
      </c>
      <c r="AD10" t="str">
        <f>IF($Z10=AD$8,COUNTIF($Z$9:$Z10,AD$8)+T$22,"")</f>
        <v/>
      </c>
      <c r="AE10" t="str">
        <f>IF($Z10=AE$8,COUNTIF($Z$9:$Z10,AE$8)+U$22,"")</f>
        <v/>
      </c>
      <c r="AF10" t="str">
        <f t="shared" si="7"/>
        <v/>
      </c>
      <c r="AG10" t="str">
        <f t="shared" si="8"/>
        <v>単元1</v>
      </c>
      <c r="AH10" t="str">
        <f t="shared" si="9"/>
        <v/>
      </c>
      <c r="AI10" t="str">
        <f t="shared" si="10"/>
        <v/>
      </c>
      <c r="AJ10" t="str">
        <f t="shared" si="11"/>
        <v/>
      </c>
      <c r="AK10" t="str">
        <f t="shared" si="12"/>
        <v/>
      </c>
      <c r="AL10" t="str">
        <f t="shared" si="13"/>
        <v>単元1</v>
      </c>
      <c r="AM10" t="str">
        <f t="shared" si="14"/>
        <v>単元1</v>
      </c>
      <c r="AN10" t="str">
        <f t="shared" si="15"/>
        <v/>
      </c>
      <c r="AO10" t="str">
        <f t="shared" si="16"/>
        <v/>
      </c>
      <c r="AT10" s="24">
        <v>2</v>
      </c>
      <c r="AU10" s="42" t="s">
        <v>213</v>
      </c>
      <c r="AV10" s="25" t="s">
        <v>315</v>
      </c>
      <c r="AW10" s="25" t="s">
        <v>315</v>
      </c>
      <c r="AX10" s="25" t="s">
        <v>315</v>
      </c>
      <c r="AY10" s="25" t="s">
        <v>315</v>
      </c>
      <c r="AZ10" s="43" t="s">
        <v>315</v>
      </c>
    </row>
    <row r="11" spans="1:52" ht="18.95" customHeight="1" x14ac:dyDescent="0.15">
      <c r="A11" s="207"/>
      <c r="B11" s="99">
        <f t="shared" si="5"/>
        <v>46087</v>
      </c>
      <c r="C11" s="98">
        <f t="shared" si="5"/>
        <v>46087</v>
      </c>
      <c r="D11" s="3" t="s">
        <v>56</v>
      </c>
      <c r="E11" s="3"/>
      <c r="F11" s="17" t="str">
        <f t="shared" si="4"/>
        <v>単元2</v>
      </c>
      <c r="G11" s="17" t="str">
        <f t="shared" si="0"/>
        <v/>
      </c>
      <c r="H11" s="17" t="str">
        <f t="shared" si="1"/>
        <v/>
      </c>
      <c r="I11" s="17" t="str">
        <f t="shared" si="2"/>
        <v/>
      </c>
      <c r="J11" s="17" t="str">
        <f t="shared" si="3"/>
        <v/>
      </c>
      <c r="K11" s="3"/>
      <c r="M11" s="207"/>
      <c r="N11" s="33">
        <v>1</v>
      </c>
      <c r="O11">
        <f>SUM($N$6:N11)</f>
        <v>6</v>
      </c>
      <c r="Q11" s="7">
        <v>3</v>
      </c>
      <c r="R11" s="9" t="s">
        <v>47</v>
      </c>
      <c r="W11" s="3">
        <v>3</v>
      </c>
      <c r="X11" s="7" t="str">
        <f>R11</f>
        <v>数学</v>
      </c>
      <c r="Y11" s="9"/>
      <c r="Z11" s="23" t="str">
        <f t="shared" si="6"/>
        <v>数学</v>
      </c>
      <c r="AA11" t="str">
        <f>IF($Z11=AA$8,COUNTIF($Z$9:$Z11,AA$8)+Q$22,"")</f>
        <v/>
      </c>
      <c r="AB11" t="str">
        <f>IF($Z11=AB$8,COUNTIF($Z$9:$Z11,AB$8)+R$22,"")</f>
        <v/>
      </c>
      <c r="AC11">
        <f>IF($Z11=AC$8,COUNTIF($Z$9:$Z11,AC$8)+S$22,"")</f>
        <v>1</v>
      </c>
      <c r="AD11" t="str">
        <f>IF($Z11=AD$8,COUNTIF($Z$9:$Z11,AD$8)+T$22,"")</f>
        <v/>
      </c>
      <c r="AE11" t="str">
        <f>IF($Z11=AE$8,COUNTIF($Z$9:$Z11,AE$8)+U$22,"")</f>
        <v/>
      </c>
      <c r="AF11" t="str">
        <f t="shared" si="7"/>
        <v/>
      </c>
      <c r="AG11" t="str">
        <f t="shared" si="8"/>
        <v/>
      </c>
      <c r="AH11" t="str">
        <f t="shared" si="9"/>
        <v>単元1</v>
      </c>
      <c r="AI11" t="str">
        <f t="shared" si="10"/>
        <v/>
      </c>
      <c r="AJ11" t="str">
        <f t="shared" si="11"/>
        <v/>
      </c>
      <c r="AK11" t="str">
        <f t="shared" si="12"/>
        <v/>
      </c>
      <c r="AL11" t="str">
        <f t="shared" si="13"/>
        <v/>
      </c>
      <c r="AM11" t="str">
        <f t="shared" si="14"/>
        <v>単元1</v>
      </c>
      <c r="AN11" t="str">
        <f t="shared" si="15"/>
        <v>単元1</v>
      </c>
      <c r="AO11" t="str">
        <f t="shared" si="16"/>
        <v/>
      </c>
      <c r="AT11" s="24">
        <v>3</v>
      </c>
      <c r="AU11" s="42" t="s">
        <v>214</v>
      </c>
      <c r="AV11" s="25" t="s">
        <v>316</v>
      </c>
      <c r="AW11" s="25" t="s">
        <v>316</v>
      </c>
      <c r="AX11" s="25" t="s">
        <v>316</v>
      </c>
      <c r="AY11" s="25" t="s">
        <v>316</v>
      </c>
      <c r="AZ11" s="43" t="s">
        <v>316</v>
      </c>
    </row>
    <row r="12" spans="1:52" ht="18.95" customHeight="1" x14ac:dyDescent="0.15">
      <c r="A12" s="207"/>
      <c r="B12" s="99">
        <f t="shared" si="5"/>
        <v>46088</v>
      </c>
      <c r="C12" s="98">
        <f t="shared" si="5"/>
        <v>46088</v>
      </c>
      <c r="D12" s="3" t="s">
        <v>57</v>
      </c>
      <c r="E12" s="3"/>
      <c r="F12" s="17" t="str">
        <f t="shared" si="4"/>
        <v/>
      </c>
      <c r="G12" s="17" t="str">
        <f t="shared" si="0"/>
        <v>単元2</v>
      </c>
      <c r="H12" s="17" t="str">
        <f t="shared" si="1"/>
        <v/>
      </c>
      <c r="I12" s="17" t="str">
        <f t="shared" si="2"/>
        <v/>
      </c>
      <c r="J12" s="17" t="str">
        <f t="shared" si="3"/>
        <v/>
      </c>
      <c r="K12" s="3"/>
      <c r="M12" s="207"/>
      <c r="N12" s="33">
        <v>1</v>
      </c>
      <c r="O12">
        <f>SUM($N$6:N12)</f>
        <v>7</v>
      </c>
      <c r="Q12" s="7">
        <v>4</v>
      </c>
      <c r="R12" s="9" t="s">
        <v>48</v>
      </c>
      <c r="W12" s="3">
        <v>4</v>
      </c>
      <c r="X12" s="7" t="str">
        <f>R12</f>
        <v>理科</v>
      </c>
      <c r="Y12" s="9"/>
      <c r="Z12" s="23" t="str">
        <f t="shared" si="6"/>
        <v>理科</v>
      </c>
      <c r="AA12" t="str">
        <f>IF($Z12=AA$8,COUNTIF($Z$9:$Z12,AA$8)+Q$22,"")</f>
        <v/>
      </c>
      <c r="AB12" t="str">
        <f>IF($Z12=AB$8,COUNTIF($Z$9:$Z12,AB$8)+R$22,"")</f>
        <v/>
      </c>
      <c r="AC12" t="str">
        <f>IF($Z12=AC$8,COUNTIF($Z$9:$Z12,AC$8)+S$22,"")</f>
        <v/>
      </c>
      <c r="AD12">
        <f>IF($Z12=AD$8,COUNTIF($Z$9:$Z12,AD$8)+T$22,"")</f>
        <v>1</v>
      </c>
      <c r="AE12" t="str">
        <f>IF($Z12=AE$8,COUNTIF($Z$9:$Z12,AE$8)+U$22,"")</f>
        <v/>
      </c>
      <c r="AF12" t="str">
        <f t="shared" si="7"/>
        <v/>
      </c>
      <c r="AG12" t="str">
        <f t="shared" si="8"/>
        <v/>
      </c>
      <c r="AH12" t="str">
        <f t="shared" si="9"/>
        <v/>
      </c>
      <c r="AI12" t="str">
        <f t="shared" si="10"/>
        <v>単元1</v>
      </c>
      <c r="AJ12" t="str">
        <f t="shared" si="11"/>
        <v/>
      </c>
      <c r="AK12" t="str">
        <f t="shared" si="12"/>
        <v/>
      </c>
      <c r="AL12" t="str">
        <f t="shared" si="13"/>
        <v/>
      </c>
      <c r="AM12" t="str">
        <f t="shared" si="14"/>
        <v/>
      </c>
      <c r="AN12" t="str">
        <f t="shared" si="15"/>
        <v>単元1</v>
      </c>
      <c r="AO12" t="str">
        <f t="shared" si="16"/>
        <v>単元1</v>
      </c>
      <c r="AT12" s="24">
        <v>4</v>
      </c>
      <c r="AU12" s="42" t="s">
        <v>215</v>
      </c>
      <c r="AV12" s="25" t="s">
        <v>317</v>
      </c>
      <c r="AW12" s="25" t="s">
        <v>317</v>
      </c>
      <c r="AX12" s="25" t="s">
        <v>317</v>
      </c>
      <c r="AY12" s="25" t="s">
        <v>317</v>
      </c>
      <c r="AZ12" s="43" t="s">
        <v>317</v>
      </c>
    </row>
    <row r="13" spans="1:52" ht="18.95" customHeight="1" thickBot="1" x14ac:dyDescent="0.2">
      <c r="A13" s="207"/>
      <c r="B13" s="99">
        <f t="shared" si="5"/>
        <v>46089</v>
      </c>
      <c r="C13" s="98">
        <f t="shared" si="5"/>
        <v>46089</v>
      </c>
      <c r="D13" s="3" t="s">
        <v>58</v>
      </c>
      <c r="E13" s="3"/>
      <c r="F13" s="17" t="str">
        <f t="shared" si="4"/>
        <v/>
      </c>
      <c r="G13" s="17" t="str">
        <f t="shared" si="0"/>
        <v/>
      </c>
      <c r="H13" s="17" t="str">
        <f t="shared" si="1"/>
        <v>単元2</v>
      </c>
      <c r="I13" s="17" t="str">
        <f t="shared" si="2"/>
        <v/>
      </c>
      <c r="J13" s="17" t="str">
        <f t="shared" si="3"/>
        <v/>
      </c>
      <c r="K13" s="3"/>
      <c r="M13" s="207"/>
      <c r="N13" s="33">
        <v>1</v>
      </c>
      <c r="O13">
        <f>SUM($N$6:N13)</f>
        <v>8</v>
      </c>
      <c r="Q13" s="7">
        <v>5</v>
      </c>
      <c r="R13" s="10" t="s">
        <v>49</v>
      </c>
      <c r="W13" s="3">
        <v>5</v>
      </c>
      <c r="X13" s="7" t="str">
        <f>R13</f>
        <v>英語</v>
      </c>
      <c r="Y13" s="9"/>
      <c r="Z13" s="23" t="str">
        <f t="shared" si="6"/>
        <v>英語</v>
      </c>
      <c r="AA13" t="str">
        <f>IF($Z13=AA$8,COUNTIF($Z$9:$Z13,AA$8)+Q$22,"")</f>
        <v/>
      </c>
      <c r="AB13" t="str">
        <f>IF($Z13=AB$8,COUNTIF($Z$9:$Z13,AB$8)+R$22,"")</f>
        <v/>
      </c>
      <c r="AC13" t="str">
        <f>IF($Z13=AC$8,COUNTIF($Z$9:$Z13,AC$8)+S$22,"")</f>
        <v/>
      </c>
      <c r="AD13" t="str">
        <f>IF($Z13=AD$8,COUNTIF($Z$9:$Z13,AD$8)+T$22,"")</f>
        <v/>
      </c>
      <c r="AE13">
        <f>IF($Z13=AE$8,COUNTIF($Z$9:$Z13,AE$8)+U$22,"")</f>
        <v>1</v>
      </c>
      <c r="AF13" t="str">
        <f t="shared" si="7"/>
        <v/>
      </c>
      <c r="AG13" t="str">
        <f t="shared" si="8"/>
        <v/>
      </c>
      <c r="AH13" t="str">
        <f t="shared" si="9"/>
        <v/>
      </c>
      <c r="AI13" t="str">
        <f t="shared" si="10"/>
        <v/>
      </c>
      <c r="AJ13" t="str">
        <f t="shared" si="11"/>
        <v>単元1</v>
      </c>
      <c r="AK13" t="str">
        <f t="shared" si="12"/>
        <v>単元2</v>
      </c>
      <c r="AL13" t="str">
        <f t="shared" si="13"/>
        <v/>
      </c>
      <c r="AM13" t="str">
        <f t="shared" si="14"/>
        <v/>
      </c>
      <c r="AN13" t="str">
        <f t="shared" si="15"/>
        <v/>
      </c>
      <c r="AO13" t="str">
        <f t="shared" si="16"/>
        <v>単元1</v>
      </c>
      <c r="AT13" s="24">
        <v>5</v>
      </c>
      <c r="AU13" s="42" t="s">
        <v>216</v>
      </c>
      <c r="AV13" s="25" t="s">
        <v>318</v>
      </c>
      <c r="AW13" s="25" t="s">
        <v>318</v>
      </c>
      <c r="AX13" s="25" t="s">
        <v>318</v>
      </c>
      <c r="AY13" s="25" t="s">
        <v>318</v>
      </c>
      <c r="AZ13" s="43" t="s">
        <v>318</v>
      </c>
    </row>
    <row r="14" spans="1:52" ht="18.95" customHeight="1" x14ac:dyDescent="0.15">
      <c r="A14" s="207"/>
      <c r="B14" s="99">
        <f t="shared" si="5"/>
        <v>46090</v>
      </c>
      <c r="C14" s="98">
        <f t="shared" si="5"/>
        <v>46090</v>
      </c>
      <c r="D14" s="3" t="s">
        <v>59</v>
      </c>
      <c r="E14" s="3"/>
      <c r="F14" s="17" t="str">
        <f t="shared" si="4"/>
        <v/>
      </c>
      <c r="G14" s="17" t="str">
        <f t="shared" si="0"/>
        <v/>
      </c>
      <c r="H14" s="17" t="str">
        <f t="shared" si="1"/>
        <v/>
      </c>
      <c r="I14" s="17" t="str">
        <f t="shared" si="2"/>
        <v>単元2</v>
      </c>
      <c r="J14" s="17" t="str">
        <f t="shared" si="3"/>
        <v/>
      </c>
      <c r="K14" s="3"/>
      <c r="M14" s="207"/>
      <c r="N14" s="33">
        <v>1</v>
      </c>
      <c r="O14">
        <f>SUM($N$6:N14)</f>
        <v>9</v>
      </c>
      <c r="W14" s="3">
        <v>6</v>
      </c>
      <c r="X14" s="7" t="str">
        <f>R9</f>
        <v>国語</v>
      </c>
      <c r="Y14" s="9"/>
      <c r="Z14" s="23" t="str">
        <f t="shared" si="6"/>
        <v>国語</v>
      </c>
      <c r="AA14">
        <f>IF($Z14=AA$8,COUNTIF($Z$9:$Z14,AA$8)+Q$22,"")</f>
        <v>2</v>
      </c>
      <c r="AB14" t="str">
        <f>IF($Z14=AB$8,COUNTIF($Z$9:$Z14,AB$8)+R$22,"")</f>
        <v/>
      </c>
      <c r="AC14" t="str">
        <f>IF($Z14=AC$8,COUNTIF($Z$9:$Z14,AC$8)+S$22,"")</f>
        <v/>
      </c>
      <c r="AD14" t="str">
        <f>IF($Z14=AD$8,COUNTIF($Z$9:$Z14,AD$8)+T$22,"")</f>
        <v/>
      </c>
      <c r="AE14" t="str">
        <f>IF($Z14=AE$8,COUNTIF($Z$9:$Z14,AE$8)+U$22,"")</f>
        <v/>
      </c>
      <c r="AF14" t="str">
        <f t="shared" si="7"/>
        <v>単元2</v>
      </c>
      <c r="AG14" t="str">
        <f t="shared" si="8"/>
        <v/>
      </c>
      <c r="AH14" t="str">
        <f t="shared" si="9"/>
        <v/>
      </c>
      <c r="AI14" t="str">
        <f t="shared" si="10"/>
        <v/>
      </c>
      <c r="AJ14" t="str">
        <f t="shared" si="11"/>
        <v/>
      </c>
      <c r="AK14" t="str">
        <f t="shared" si="12"/>
        <v>単元2</v>
      </c>
      <c r="AL14" t="str">
        <f t="shared" si="13"/>
        <v>単元2</v>
      </c>
      <c r="AM14" t="str">
        <f t="shared" si="14"/>
        <v/>
      </c>
      <c r="AN14" t="str">
        <f t="shared" si="15"/>
        <v/>
      </c>
      <c r="AO14" t="str">
        <f t="shared" si="16"/>
        <v/>
      </c>
      <c r="AT14" s="24">
        <v>6</v>
      </c>
      <c r="AU14" s="42" t="s">
        <v>217</v>
      </c>
      <c r="AV14" s="25" t="s">
        <v>319</v>
      </c>
      <c r="AW14" s="25" t="s">
        <v>319</v>
      </c>
      <c r="AX14" s="25" t="s">
        <v>319</v>
      </c>
      <c r="AY14" s="25" t="s">
        <v>319</v>
      </c>
      <c r="AZ14" s="43" t="s">
        <v>319</v>
      </c>
    </row>
    <row r="15" spans="1:52" ht="18.95" customHeight="1" x14ac:dyDescent="0.15">
      <c r="A15" s="207"/>
      <c r="B15" s="99">
        <f t="shared" si="5"/>
        <v>46091</v>
      </c>
      <c r="C15" s="98">
        <f t="shared" si="5"/>
        <v>46091</v>
      </c>
      <c r="D15" s="3" t="s">
        <v>60</v>
      </c>
      <c r="E15" s="3"/>
      <c r="F15" s="17" t="str">
        <f t="shared" si="4"/>
        <v/>
      </c>
      <c r="G15" s="17" t="str">
        <f t="shared" si="0"/>
        <v/>
      </c>
      <c r="H15" s="17" t="str">
        <f t="shared" si="1"/>
        <v/>
      </c>
      <c r="I15" s="17" t="str">
        <f t="shared" si="2"/>
        <v/>
      </c>
      <c r="J15" s="17" t="str">
        <f t="shared" si="3"/>
        <v>単元2</v>
      </c>
      <c r="K15" s="3"/>
      <c r="M15" s="207"/>
      <c r="N15" s="33">
        <v>1</v>
      </c>
      <c r="O15">
        <f>SUM($N$6:N15)</f>
        <v>10</v>
      </c>
      <c r="W15" s="3">
        <v>7</v>
      </c>
      <c r="X15" s="7" t="str">
        <f>R10</f>
        <v>社会</v>
      </c>
      <c r="Y15" s="9"/>
      <c r="Z15" s="23" t="str">
        <f t="shared" si="6"/>
        <v>社会</v>
      </c>
      <c r="AA15" t="str">
        <f>IF($Z15=AA$8,COUNTIF($Z$9:$Z15,AA$8)+Q$22,"")</f>
        <v/>
      </c>
      <c r="AB15">
        <f>IF($Z15=AB$8,COUNTIF($Z$9:$Z15,AB$8)+R$22,"")</f>
        <v>2</v>
      </c>
      <c r="AC15" t="str">
        <f>IF($Z15=AC$8,COUNTIF($Z$9:$Z15,AC$8)+S$22,"")</f>
        <v/>
      </c>
      <c r="AD15" t="str">
        <f>IF($Z15=AD$8,COUNTIF($Z$9:$Z15,AD$8)+T$22,"")</f>
        <v/>
      </c>
      <c r="AE15" t="str">
        <f>IF($Z15=AE$8,COUNTIF($Z$9:$Z15,AE$8)+U$22,"")</f>
        <v/>
      </c>
      <c r="AF15" t="str">
        <f t="shared" si="7"/>
        <v/>
      </c>
      <c r="AG15" t="str">
        <f t="shared" si="8"/>
        <v>単元2</v>
      </c>
      <c r="AH15" t="str">
        <f t="shared" si="9"/>
        <v/>
      </c>
      <c r="AI15" t="str">
        <f t="shared" si="10"/>
        <v/>
      </c>
      <c r="AJ15" t="str">
        <f t="shared" si="11"/>
        <v/>
      </c>
      <c r="AK15" t="str">
        <f t="shared" si="12"/>
        <v/>
      </c>
      <c r="AL15" t="str">
        <f t="shared" si="13"/>
        <v>単元2</v>
      </c>
      <c r="AM15" t="str">
        <f t="shared" si="14"/>
        <v>単元2</v>
      </c>
      <c r="AN15" t="str">
        <f t="shared" si="15"/>
        <v/>
      </c>
      <c r="AO15" t="str">
        <f t="shared" si="16"/>
        <v/>
      </c>
      <c r="AT15" s="24">
        <v>7</v>
      </c>
      <c r="AU15" s="42" t="s">
        <v>218</v>
      </c>
      <c r="AV15" s="25" t="s">
        <v>320</v>
      </c>
      <c r="AW15" s="25" t="s">
        <v>320</v>
      </c>
      <c r="AX15" s="25" t="s">
        <v>320</v>
      </c>
      <c r="AY15" s="25" t="s">
        <v>320</v>
      </c>
      <c r="AZ15" s="43" t="s">
        <v>320</v>
      </c>
    </row>
    <row r="16" spans="1:52" ht="18.95" customHeight="1" x14ac:dyDescent="0.15">
      <c r="A16" s="207"/>
      <c r="B16" s="99">
        <f t="shared" si="5"/>
        <v>46092</v>
      </c>
      <c r="C16" s="98">
        <f t="shared" si="5"/>
        <v>46092</v>
      </c>
      <c r="D16" s="3" t="s">
        <v>61</v>
      </c>
      <c r="E16" s="3"/>
      <c r="F16" s="17" t="str">
        <f t="shared" si="4"/>
        <v>単元3</v>
      </c>
      <c r="G16" s="17" t="str">
        <f t="shared" si="0"/>
        <v/>
      </c>
      <c r="H16" s="17" t="str">
        <f t="shared" si="1"/>
        <v/>
      </c>
      <c r="I16" s="17" t="str">
        <f t="shared" si="2"/>
        <v/>
      </c>
      <c r="J16" s="17" t="str">
        <f t="shared" si="3"/>
        <v/>
      </c>
      <c r="K16" s="3"/>
      <c r="M16" s="207"/>
      <c r="N16" s="33">
        <v>1</v>
      </c>
      <c r="O16">
        <f>SUM($N$6:N16)</f>
        <v>11</v>
      </c>
      <c r="W16" s="3">
        <v>8</v>
      </c>
      <c r="X16" s="7" t="str">
        <f>R11</f>
        <v>数学</v>
      </c>
      <c r="Y16" s="9"/>
      <c r="Z16" s="23" t="str">
        <f t="shared" si="6"/>
        <v>数学</v>
      </c>
      <c r="AA16" t="str">
        <f>IF($Z16=AA$8,COUNTIF($Z$9:$Z16,AA$8)+Q$22,"")</f>
        <v/>
      </c>
      <c r="AB16" t="str">
        <f>IF($Z16=AB$8,COUNTIF($Z$9:$Z16,AB$8)+R$22,"")</f>
        <v/>
      </c>
      <c r="AC16">
        <f>IF($Z16=AC$8,COUNTIF($Z$9:$Z16,AC$8)+S$22,"")</f>
        <v>2</v>
      </c>
      <c r="AD16" t="str">
        <f>IF($Z16=AD$8,COUNTIF($Z$9:$Z16,AD$8)+T$22,"")</f>
        <v/>
      </c>
      <c r="AE16" t="str">
        <f>IF($Z16=AE$8,COUNTIF($Z$9:$Z16,AE$8)+U$22,"")</f>
        <v/>
      </c>
      <c r="AF16" t="str">
        <f t="shared" si="7"/>
        <v/>
      </c>
      <c r="AG16" t="str">
        <f t="shared" si="8"/>
        <v/>
      </c>
      <c r="AH16" t="str">
        <f t="shared" si="9"/>
        <v>単元2</v>
      </c>
      <c r="AI16" t="str">
        <f t="shared" si="10"/>
        <v/>
      </c>
      <c r="AJ16" t="str">
        <f t="shared" si="11"/>
        <v/>
      </c>
      <c r="AK16" t="str">
        <f t="shared" si="12"/>
        <v/>
      </c>
      <c r="AL16" t="str">
        <f t="shared" si="13"/>
        <v/>
      </c>
      <c r="AM16" t="str">
        <f t="shared" si="14"/>
        <v>単元2</v>
      </c>
      <c r="AN16" t="str">
        <f t="shared" si="15"/>
        <v>単元2</v>
      </c>
      <c r="AO16" t="str">
        <f t="shared" si="16"/>
        <v/>
      </c>
      <c r="AT16" s="24">
        <v>8</v>
      </c>
      <c r="AU16" s="42" t="s">
        <v>219</v>
      </c>
      <c r="AV16" s="25" t="s">
        <v>321</v>
      </c>
      <c r="AW16" s="25" t="s">
        <v>321</v>
      </c>
      <c r="AX16" s="25" t="s">
        <v>321</v>
      </c>
      <c r="AY16" s="25" t="s">
        <v>321</v>
      </c>
      <c r="AZ16" s="43" t="s">
        <v>321</v>
      </c>
    </row>
    <row r="17" spans="1:52" ht="18.95" customHeight="1" x14ac:dyDescent="0.15">
      <c r="A17" s="207"/>
      <c r="B17" s="99">
        <f t="shared" si="5"/>
        <v>46093</v>
      </c>
      <c r="C17" s="98">
        <f t="shared" si="5"/>
        <v>46093</v>
      </c>
      <c r="D17" s="3" t="s">
        <v>62</v>
      </c>
      <c r="E17" s="3"/>
      <c r="F17" s="17" t="str">
        <f t="shared" si="4"/>
        <v/>
      </c>
      <c r="G17" s="17" t="str">
        <f t="shared" si="0"/>
        <v>単元3</v>
      </c>
      <c r="H17" s="17" t="str">
        <f t="shared" si="1"/>
        <v/>
      </c>
      <c r="I17" s="17" t="str">
        <f t="shared" si="2"/>
        <v/>
      </c>
      <c r="J17" s="17" t="str">
        <f t="shared" si="3"/>
        <v/>
      </c>
      <c r="K17" s="3"/>
      <c r="M17" s="207"/>
      <c r="N17" s="33">
        <v>1</v>
      </c>
      <c r="O17">
        <f>SUM($N$6:N17)</f>
        <v>12</v>
      </c>
      <c r="W17" s="3">
        <v>9</v>
      </c>
      <c r="X17" s="7" t="str">
        <f>R12</f>
        <v>理科</v>
      </c>
      <c r="Y17" s="9"/>
      <c r="Z17" s="23" t="str">
        <f t="shared" si="6"/>
        <v>理科</v>
      </c>
      <c r="AA17" t="str">
        <f>IF($Z17=AA$8,COUNTIF($Z$9:$Z17,AA$8)+Q$22,"")</f>
        <v/>
      </c>
      <c r="AB17" t="str">
        <f>IF($Z17=AB$8,COUNTIF($Z$9:$Z17,AB$8)+R$22,"")</f>
        <v/>
      </c>
      <c r="AC17" t="str">
        <f>IF($Z17=AC$8,COUNTIF($Z$9:$Z17,AC$8)+S$22,"")</f>
        <v/>
      </c>
      <c r="AD17">
        <f>IF($Z17=AD$8,COUNTIF($Z$9:$Z17,AD$8)+T$22,"")</f>
        <v>2</v>
      </c>
      <c r="AE17" t="str">
        <f>IF($Z17=AE$8,COUNTIF($Z$9:$Z17,AE$8)+U$22,"")</f>
        <v/>
      </c>
      <c r="AF17" t="str">
        <f t="shared" si="7"/>
        <v/>
      </c>
      <c r="AG17" t="str">
        <f t="shared" si="8"/>
        <v/>
      </c>
      <c r="AH17" t="str">
        <f t="shared" si="9"/>
        <v/>
      </c>
      <c r="AI17" t="str">
        <f t="shared" si="10"/>
        <v>単元2</v>
      </c>
      <c r="AJ17" t="str">
        <f t="shared" si="11"/>
        <v/>
      </c>
      <c r="AK17" t="str">
        <f t="shared" si="12"/>
        <v/>
      </c>
      <c r="AL17" t="str">
        <f t="shared" si="13"/>
        <v/>
      </c>
      <c r="AM17" t="str">
        <f t="shared" si="14"/>
        <v/>
      </c>
      <c r="AN17" t="str">
        <f t="shared" si="15"/>
        <v>単元2</v>
      </c>
      <c r="AO17" t="str">
        <f t="shared" si="16"/>
        <v>単元2</v>
      </c>
      <c r="AT17" s="24">
        <v>9</v>
      </c>
      <c r="AU17" s="42" t="s">
        <v>220</v>
      </c>
      <c r="AV17" s="25" t="s">
        <v>322</v>
      </c>
      <c r="AW17" s="25" t="s">
        <v>322</v>
      </c>
      <c r="AX17" s="25" t="s">
        <v>322</v>
      </c>
      <c r="AY17" s="25" t="s">
        <v>322</v>
      </c>
      <c r="AZ17" s="43" t="s">
        <v>322</v>
      </c>
    </row>
    <row r="18" spans="1:52" ht="18.95" customHeight="1" x14ac:dyDescent="0.15">
      <c r="A18" s="207"/>
      <c r="B18" s="99">
        <f t="shared" si="5"/>
        <v>46094</v>
      </c>
      <c r="C18" s="98">
        <f t="shared" si="5"/>
        <v>46094</v>
      </c>
      <c r="D18" s="3" t="s">
        <v>63</v>
      </c>
      <c r="E18" s="3"/>
      <c r="F18" s="17" t="str">
        <f t="shared" si="4"/>
        <v/>
      </c>
      <c r="G18" s="17" t="str">
        <f t="shared" si="0"/>
        <v/>
      </c>
      <c r="H18" s="17" t="str">
        <f t="shared" si="1"/>
        <v>単元3</v>
      </c>
      <c r="I18" s="17" t="str">
        <f t="shared" si="2"/>
        <v/>
      </c>
      <c r="J18" s="17" t="str">
        <f t="shared" si="3"/>
        <v/>
      </c>
      <c r="K18" s="3"/>
      <c r="M18" s="207"/>
      <c r="N18" s="33">
        <v>1</v>
      </c>
      <c r="O18">
        <f>SUM($N$6:N18)</f>
        <v>13</v>
      </c>
      <c r="W18" s="3">
        <v>10</v>
      </c>
      <c r="X18" s="7" t="str">
        <f>R13</f>
        <v>英語</v>
      </c>
      <c r="Y18" s="9"/>
      <c r="Z18" s="23" t="str">
        <f t="shared" si="6"/>
        <v>英語</v>
      </c>
      <c r="AA18" t="str">
        <f>IF($Z18=AA$8,COUNTIF($Z$9:$Z18,AA$8)+Q$22,"")</f>
        <v/>
      </c>
      <c r="AB18" t="str">
        <f>IF($Z18=AB$8,COUNTIF($Z$9:$Z18,AB$8)+R$22,"")</f>
        <v/>
      </c>
      <c r="AC18" t="str">
        <f>IF($Z18=AC$8,COUNTIF($Z$9:$Z18,AC$8)+S$22,"")</f>
        <v/>
      </c>
      <c r="AD18" t="str">
        <f>IF($Z18=AD$8,COUNTIF($Z$9:$Z18,AD$8)+T$22,"")</f>
        <v/>
      </c>
      <c r="AE18">
        <f>IF($Z18=AE$8,COUNTIF($Z$9:$Z18,AE$8)+U$22,"")</f>
        <v>2</v>
      </c>
      <c r="AF18" t="str">
        <f t="shared" si="7"/>
        <v/>
      </c>
      <c r="AG18" t="str">
        <f t="shared" si="8"/>
        <v/>
      </c>
      <c r="AH18" t="str">
        <f t="shared" si="9"/>
        <v/>
      </c>
      <c r="AI18" t="str">
        <f t="shared" si="10"/>
        <v/>
      </c>
      <c r="AJ18" t="str">
        <f t="shared" si="11"/>
        <v>単元2</v>
      </c>
      <c r="AK18" t="str">
        <f t="shared" si="12"/>
        <v>単元3</v>
      </c>
      <c r="AL18" t="str">
        <f t="shared" si="13"/>
        <v/>
      </c>
      <c r="AM18" t="str">
        <f t="shared" si="14"/>
        <v/>
      </c>
      <c r="AN18" t="str">
        <f t="shared" si="15"/>
        <v/>
      </c>
      <c r="AO18" t="str">
        <f t="shared" si="16"/>
        <v>単元2</v>
      </c>
      <c r="AT18" s="24">
        <v>10</v>
      </c>
      <c r="AU18" s="42" t="s">
        <v>221</v>
      </c>
      <c r="AV18" s="25" t="s">
        <v>323</v>
      </c>
      <c r="AW18" s="25" t="s">
        <v>323</v>
      </c>
      <c r="AX18" s="25" t="s">
        <v>323</v>
      </c>
      <c r="AY18" s="25" t="s">
        <v>323</v>
      </c>
      <c r="AZ18" s="43" t="s">
        <v>323</v>
      </c>
    </row>
    <row r="19" spans="1:52" ht="18.95" customHeight="1" x14ac:dyDescent="0.15">
      <c r="A19" s="207"/>
      <c r="B19" s="99">
        <f t="shared" si="5"/>
        <v>46095</v>
      </c>
      <c r="C19" s="98">
        <f t="shared" si="5"/>
        <v>46095</v>
      </c>
      <c r="D19" s="3" t="s">
        <v>64</v>
      </c>
      <c r="E19" s="3"/>
      <c r="F19" s="17" t="str">
        <f t="shared" si="4"/>
        <v/>
      </c>
      <c r="G19" s="17" t="str">
        <f t="shared" si="0"/>
        <v/>
      </c>
      <c r="H19" s="17" t="str">
        <f t="shared" si="1"/>
        <v/>
      </c>
      <c r="I19" s="17" t="str">
        <f t="shared" si="2"/>
        <v>単元3</v>
      </c>
      <c r="J19" s="17" t="str">
        <f t="shared" si="3"/>
        <v/>
      </c>
      <c r="K19" s="3"/>
      <c r="M19" s="207"/>
      <c r="N19" s="33">
        <v>1</v>
      </c>
      <c r="O19">
        <f>SUM($N$6:N19)</f>
        <v>14</v>
      </c>
      <c r="W19" s="3">
        <v>11</v>
      </c>
      <c r="X19" s="7" t="str">
        <f>R9</f>
        <v>国語</v>
      </c>
      <c r="Y19" s="9"/>
      <c r="Z19" s="23" t="str">
        <f t="shared" si="6"/>
        <v>国語</v>
      </c>
      <c r="AA19">
        <f>IF($Z19=AA$8,COUNTIF($Z$9:$Z19,AA$8)+Q$22,"")</f>
        <v>3</v>
      </c>
      <c r="AB19" t="str">
        <f>IF($Z19=AB$8,COUNTIF($Z$9:$Z19,AB$8)+R$22,"")</f>
        <v/>
      </c>
      <c r="AC19" t="str">
        <f>IF($Z19=AC$8,COUNTIF($Z$9:$Z19,AC$8)+S$22,"")</f>
        <v/>
      </c>
      <c r="AD19" t="str">
        <f>IF($Z19=AD$8,COUNTIF($Z$9:$Z19,AD$8)+T$22,"")</f>
        <v/>
      </c>
      <c r="AE19" t="str">
        <f>IF($Z19=AE$8,COUNTIF($Z$9:$Z19,AE$8)+U$22,"")</f>
        <v/>
      </c>
      <c r="AF19" t="str">
        <f t="shared" si="7"/>
        <v>単元3</v>
      </c>
      <c r="AG19" t="str">
        <f t="shared" si="8"/>
        <v/>
      </c>
      <c r="AH19" t="str">
        <f t="shared" si="9"/>
        <v/>
      </c>
      <c r="AI19" t="str">
        <f t="shared" si="10"/>
        <v/>
      </c>
      <c r="AJ19" t="str">
        <f t="shared" si="11"/>
        <v/>
      </c>
      <c r="AK19" t="str">
        <f t="shared" si="12"/>
        <v>単元3</v>
      </c>
      <c r="AL19" t="str">
        <f t="shared" si="13"/>
        <v>単元3</v>
      </c>
      <c r="AM19" t="str">
        <f t="shared" si="14"/>
        <v/>
      </c>
      <c r="AN19" t="str">
        <f t="shared" si="15"/>
        <v/>
      </c>
      <c r="AO19" t="str">
        <f t="shared" si="16"/>
        <v/>
      </c>
      <c r="AT19" s="24">
        <v>11</v>
      </c>
      <c r="AU19" s="42" t="s">
        <v>222</v>
      </c>
      <c r="AV19" s="25" t="s">
        <v>324</v>
      </c>
      <c r="AW19" s="25" t="s">
        <v>324</v>
      </c>
      <c r="AX19" s="25" t="s">
        <v>324</v>
      </c>
      <c r="AY19" s="25" t="s">
        <v>324</v>
      </c>
      <c r="AZ19" s="43" t="s">
        <v>324</v>
      </c>
    </row>
    <row r="20" spans="1:52" ht="18.95" customHeight="1" x14ac:dyDescent="0.15">
      <c r="A20" s="207"/>
      <c r="B20" s="99">
        <f t="shared" si="5"/>
        <v>46096</v>
      </c>
      <c r="C20" s="98">
        <f t="shared" si="5"/>
        <v>46096</v>
      </c>
      <c r="D20" s="3" t="s">
        <v>51</v>
      </c>
      <c r="E20" s="3"/>
      <c r="F20" s="17" t="str">
        <f t="shared" si="4"/>
        <v/>
      </c>
      <c r="G20" s="17" t="str">
        <f t="shared" si="0"/>
        <v/>
      </c>
      <c r="H20" s="17" t="str">
        <f t="shared" si="1"/>
        <v/>
      </c>
      <c r="I20" s="17" t="str">
        <f t="shared" si="2"/>
        <v/>
      </c>
      <c r="J20" s="17" t="str">
        <f t="shared" si="3"/>
        <v>単元3</v>
      </c>
      <c r="K20" s="3"/>
      <c r="M20" s="207"/>
      <c r="N20" s="33">
        <v>1</v>
      </c>
      <c r="O20">
        <f>SUM($N$6:N20)</f>
        <v>15</v>
      </c>
      <c r="Q20" s="52" t="s">
        <v>76</v>
      </c>
      <c r="R20" s="51"/>
      <c r="S20" s="51"/>
      <c r="W20" s="3">
        <v>12</v>
      </c>
      <c r="X20" s="7" t="str">
        <f>R10</f>
        <v>社会</v>
      </c>
      <c r="Y20" s="9"/>
      <c r="Z20" s="23" t="str">
        <f t="shared" si="6"/>
        <v>社会</v>
      </c>
      <c r="AA20" t="str">
        <f>IF($Z20=AA$8,COUNTIF($Z$9:$Z20,AA$8)+Q$22,"")</f>
        <v/>
      </c>
      <c r="AB20">
        <f>IF($Z20=AB$8,COUNTIF($Z$9:$Z20,AB$8)+R$22,"")</f>
        <v>3</v>
      </c>
      <c r="AC20" t="str">
        <f>IF($Z20=AC$8,COUNTIF($Z$9:$Z20,AC$8)+S$22,"")</f>
        <v/>
      </c>
      <c r="AD20" t="str">
        <f>IF($Z20=AD$8,COUNTIF($Z$9:$Z20,AD$8)+T$22,"")</f>
        <v/>
      </c>
      <c r="AE20" t="str">
        <f>IF($Z20=AE$8,COUNTIF($Z$9:$Z20,AE$8)+U$22,"")</f>
        <v/>
      </c>
      <c r="AF20" t="str">
        <f t="shared" si="7"/>
        <v/>
      </c>
      <c r="AG20" t="str">
        <f t="shared" si="8"/>
        <v>単元3</v>
      </c>
      <c r="AH20" t="str">
        <f t="shared" si="9"/>
        <v/>
      </c>
      <c r="AI20" t="str">
        <f t="shared" si="10"/>
        <v/>
      </c>
      <c r="AJ20" t="str">
        <f t="shared" si="11"/>
        <v/>
      </c>
      <c r="AK20" t="str">
        <f t="shared" si="12"/>
        <v/>
      </c>
      <c r="AL20" t="str">
        <f t="shared" si="13"/>
        <v>単元3</v>
      </c>
      <c r="AM20" t="str">
        <f t="shared" si="14"/>
        <v>単元3</v>
      </c>
      <c r="AN20" t="str">
        <f t="shared" si="15"/>
        <v/>
      </c>
      <c r="AO20" t="str">
        <f t="shared" si="16"/>
        <v/>
      </c>
      <c r="AT20" s="24">
        <v>12</v>
      </c>
      <c r="AU20" s="42" t="s">
        <v>223</v>
      </c>
      <c r="AV20" s="25" t="s">
        <v>325</v>
      </c>
      <c r="AW20" s="25" t="s">
        <v>325</v>
      </c>
      <c r="AX20" s="25" t="s">
        <v>325</v>
      </c>
      <c r="AY20" s="25" t="s">
        <v>325</v>
      </c>
      <c r="AZ20" s="43" t="s">
        <v>325</v>
      </c>
    </row>
    <row r="21" spans="1:52" ht="18.95" customHeight="1" thickBot="1" x14ac:dyDescent="0.2">
      <c r="A21" s="207"/>
      <c r="B21" s="99">
        <f t="shared" si="5"/>
        <v>46097</v>
      </c>
      <c r="C21" s="98">
        <f t="shared" si="5"/>
        <v>46097</v>
      </c>
      <c r="D21" s="3" t="s">
        <v>52</v>
      </c>
      <c r="E21" s="3"/>
      <c r="F21" s="17" t="str">
        <f t="shared" si="4"/>
        <v>単元4</v>
      </c>
      <c r="G21" s="17" t="str">
        <f t="shared" si="0"/>
        <v/>
      </c>
      <c r="H21" s="17" t="str">
        <f t="shared" si="1"/>
        <v/>
      </c>
      <c r="I21" s="17" t="str">
        <f t="shared" si="2"/>
        <v/>
      </c>
      <c r="J21" s="17" t="str">
        <f t="shared" si="3"/>
        <v/>
      </c>
      <c r="K21" s="3"/>
      <c r="M21" s="207"/>
      <c r="N21" s="33">
        <v>1</v>
      </c>
      <c r="O21">
        <f>SUM($N$6:N21)</f>
        <v>16</v>
      </c>
      <c r="Q21" t="s">
        <v>41</v>
      </c>
      <c r="R21" t="s">
        <v>104</v>
      </c>
      <c r="S21" t="s">
        <v>105</v>
      </c>
      <c r="T21" t="s">
        <v>48</v>
      </c>
      <c r="U21" t="s">
        <v>49</v>
      </c>
      <c r="W21" s="3">
        <v>13</v>
      </c>
      <c r="X21" s="7" t="str">
        <f>R11</f>
        <v>数学</v>
      </c>
      <c r="Y21" s="9"/>
      <c r="Z21" s="23" t="str">
        <f t="shared" si="6"/>
        <v>数学</v>
      </c>
      <c r="AA21" t="str">
        <f>IF($Z21=AA$8,COUNTIF($Z$9:$Z21,AA$8)+Q$22,"")</f>
        <v/>
      </c>
      <c r="AB21" t="str">
        <f>IF($Z21=AB$8,COUNTIF($Z$9:$Z21,AB$8)+R$22,"")</f>
        <v/>
      </c>
      <c r="AC21">
        <f>IF($Z21=AC$8,COUNTIF($Z$9:$Z21,AC$8)+S$22,"")</f>
        <v>3</v>
      </c>
      <c r="AD21" t="str">
        <f>IF($Z21=AD$8,COUNTIF($Z$9:$Z21,AD$8)+T$22,"")</f>
        <v/>
      </c>
      <c r="AE21" t="str">
        <f>IF($Z21=AE$8,COUNTIF($Z$9:$Z21,AE$8)+U$22,"")</f>
        <v/>
      </c>
      <c r="AF21" t="str">
        <f t="shared" si="7"/>
        <v/>
      </c>
      <c r="AG21" t="str">
        <f t="shared" si="8"/>
        <v/>
      </c>
      <c r="AH21" t="str">
        <f t="shared" si="9"/>
        <v>単元3</v>
      </c>
      <c r="AI21" t="str">
        <f t="shared" si="10"/>
        <v/>
      </c>
      <c r="AJ21" t="str">
        <f t="shared" si="11"/>
        <v/>
      </c>
      <c r="AK21" t="str">
        <f t="shared" si="12"/>
        <v/>
      </c>
      <c r="AL21" t="str">
        <f t="shared" si="13"/>
        <v/>
      </c>
      <c r="AM21" t="str">
        <f t="shared" si="14"/>
        <v>単元3</v>
      </c>
      <c r="AN21" t="str">
        <f t="shared" si="15"/>
        <v>単元3</v>
      </c>
      <c r="AO21" t="str">
        <f t="shared" si="16"/>
        <v/>
      </c>
      <c r="AT21" s="24">
        <v>13</v>
      </c>
      <c r="AU21" s="42" t="s">
        <v>224</v>
      </c>
      <c r="AV21" s="25" t="s">
        <v>326</v>
      </c>
      <c r="AW21" s="25" t="s">
        <v>326</v>
      </c>
      <c r="AX21" s="25" t="s">
        <v>326</v>
      </c>
      <c r="AY21" s="25" t="s">
        <v>326</v>
      </c>
      <c r="AZ21" s="43" t="s">
        <v>326</v>
      </c>
    </row>
    <row r="22" spans="1:52" ht="18.95" customHeight="1" thickBot="1" x14ac:dyDescent="0.2">
      <c r="A22" s="207"/>
      <c r="B22" s="99">
        <f t="shared" si="5"/>
        <v>46098</v>
      </c>
      <c r="C22" s="98">
        <f t="shared" si="5"/>
        <v>46098</v>
      </c>
      <c r="D22" s="3" t="s">
        <v>53</v>
      </c>
      <c r="E22" s="3"/>
      <c r="F22" s="17" t="str">
        <f t="shared" si="4"/>
        <v/>
      </c>
      <c r="G22" s="17" t="str">
        <f t="shared" si="0"/>
        <v>単元4</v>
      </c>
      <c r="H22" s="17" t="str">
        <f t="shared" si="1"/>
        <v/>
      </c>
      <c r="I22" s="17" t="str">
        <f t="shared" si="2"/>
        <v/>
      </c>
      <c r="J22" s="17" t="str">
        <f t="shared" si="3"/>
        <v/>
      </c>
      <c r="K22" s="3"/>
      <c r="M22" s="207"/>
      <c r="N22" s="33">
        <v>1</v>
      </c>
      <c r="O22">
        <f>SUM($N$6:N22)</f>
        <v>17</v>
      </c>
      <c r="Q22" s="11"/>
      <c r="R22" s="12"/>
      <c r="S22" s="12"/>
      <c r="T22" s="12"/>
      <c r="U22" s="13"/>
      <c r="W22" s="3">
        <v>14</v>
      </c>
      <c r="X22" s="7" t="str">
        <f>R12</f>
        <v>理科</v>
      </c>
      <c r="Y22" s="9"/>
      <c r="Z22" s="23" t="str">
        <f t="shared" si="6"/>
        <v>理科</v>
      </c>
      <c r="AA22" t="str">
        <f>IF($Z22=AA$8,COUNTIF($Z$9:$Z22,AA$8)+Q$22,"")</f>
        <v/>
      </c>
      <c r="AB22" t="str">
        <f>IF($Z22=AB$8,COUNTIF($Z$9:$Z22,AB$8)+R$22,"")</f>
        <v/>
      </c>
      <c r="AC22" t="str">
        <f>IF($Z22=AC$8,COUNTIF($Z$9:$Z22,AC$8)+S$22,"")</f>
        <v/>
      </c>
      <c r="AD22">
        <f>IF($Z22=AD$8,COUNTIF($Z$9:$Z22,AD$8)+T$22,"")</f>
        <v>3</v>
      </c>
      <c r="AE22" t="str">
        <f>IF($Z22=AE$8,COUNTIF($Z$9:$Z22,AE$8)+U$22,"")</f>
        <v/>
      </c>
      <c r="AF22" t="str">
        <f t="shared" si="7"/>
        <v/>
      </c>
      <c r="AG22" t="str">
        <f t="shared" si="8"/>
        <v/>
      </c>
      <c r="AH22" t="str">
        <f t="shared" si="9"/>
        <v/>
      </c>
      <c r="AI22" t="str">
        <f t="shared" si="10"/>
        <v>単元3</v>
      </c>
      <c r="AJ22" t="str">
        <f t="shared" si="11"/>
        <v/>
      </c>
      <c r="AK22" t="str">
        <f t="shared" si="12"/>
        <v/>
      </c>
      <c r="AL22" t="str">
        <f t="shared" si="13"/>
        <v/>
      </c>
      <c r="AM22" t="str">
        <f t="shared" si="14"/>
        <v/>
      </c>
      <c r="AN22" t="str">
        <f t="shared" si="15"/>
        <v>単元3</v>
      </c>
      <c r="AO22" t="str">
        <f t="shared" si="16"/>
        <v>単元3</v>
      </c>
      <c r="AT22" s="24">
        <v>14</v>
      </c>
      <c r="AU22" s="42" t="s">
        <v>225</v>
      </c>
      <c r="AV22" s="26" t="s">
        <v>327</v>
      </c>
      <c r="AW22" s="26" t="s">
        <v>327</v>
      </c>
      <c r="AX22" s="26" t="s">
        <v>327</v>
      </c>
      <c r="AY22" s="26" t="s">
        <v>327</v>
      </c>
      <c r="AZ22" s="44" t="s">
        <v>327</v>
      </c>
    </row>
    <row r="23" spans="1:52" ht="18.95" customHeight="1" x14ac:dyDescent="0.15">
      <c r="A23" s="207"/>
      <c r="B23" s="99">
        <f t="shared" si="5"/>
        <v>46099</v>
      </c>
      <c r="C23" s="98">
        <f t="shared" si="5"/>
        <v>46099</v>
      </c>
      <c r="D23" s="3" t="s">
        <v>54</v>
      </c>
      <c r="E23" s="3"/>
      <c r="F23" s="17" t="str">
        <f t="shared" si="4"/>
        <v/>
      </c>
      <c r="G23" s="17" t="str">
        <f t="shared" si="0"/>
        <v/>
      </c>
      <c r="H23" s="17" t="str">
        <f t="shared" si="1"/>
        <v>単元4</v>
      </c>
      <c r="I23" s="17" t="str">
        <f t="shared" si="2"/>
        <v/>
      </c>
      <c r="J23" s="17" t="str">
        <f t="shared" si="3"/>
        <v/>
      </c>
      <c r="K23" s="3"/>
      <c r="M23" s="207"/>
      <c r="N23" s="33">
        <v>1</v>
      </c>
      <c r="O23">
        <f>SUM($N$6:N23)</f>
        <v>18</v>
      </c>
      <c r="W23" s="3">
        <v>15</v>
      </c>
      <c r="X23" s="7" t="str">
        <f>R13</f>
        <v>英語</v>
      </c>
      <c r="Y23" s="9"/>
      <c r="Z23" s="23" t="str">
        <f t="shared" si="6"/>
        <v>英語</v>
      </c>
      <c r="AA23" t="str">
        <f>IF($Z23=AA$8,COUNTIF($Z$9:$Z23,AA$8)+Q$22,"")</f>
        <v/>
      </c>
      <c r="AB23" t="str">
        <f>IF($Z23=AB$8,COUNTIF($Z$9:$Z23,AB$8)+R$22,"")</f>
        <v/>
      </c>
      <c r="AC23" t="str">
        <f>IF($Z23=AC$8,COUNTIF($Z$9:$Z23,AC$8)+S$22,"")</f>
        <v/>
      </c>
      <c r="AD23" t="str">
        <f>IF($Z23=AD$8,COUNTIF($Z$9:$Z23,AD$8)+T$22,"")</f>
        <v/>
      </c>
      <c r="AE23">
        <f>IF($Z23=AE$8,COUNTIF($Z$9:$Z23,AE$8)+U$22,"")</f>
        <v>3</v>
      </c>
      <c r="AF23" t="str">
        <f t="shared" si="7"/>
        <v/>
      </c>
      <c r="AG23" t="str">
        <f t="shared" si="8"/>
        <v/>
      </c>
      <c r="AH23" t="str">
        <f t="shared" si="9"/>
        <v/>
      </c>
      <c r="AI23" t="str">
        <f t="shared" si="10"/>
        <v/>
      </c>
      <c r="AJ23" t="str">
        <f t="shared" si="11"/>
        <v>単元3</v>
      </c>
      <c r="AK23" t="str">
        <f t="shared" si="12"/>
        <v>単元4</v>
      </c>
      <c r="AL23" t="str">
        <f t="shared" si="13"/>
        <v/>
      </c>
      <c r="AM23" t="str">
        <f t="shared" si="14"/>
        <v/>
      </c>
      <c r="AN23" t="str">
        <f t="shared" si="15"/>
        <v/>
      </c>
      <c r="AO23" t="str">
        <f t="shared" si="16"/>
        <v>単元3</v>
      </c>
      <c r="AT23" s="24">
        <v>15</v>
      </c>
      <c r="AU23" s="42" t="s">
        <v>226</v>
      </c>
      <c r="AV23" s="25" t="s">
        <v>328</v>
      </c>
      <c r="AW23" s="25" t="s">
        <v>328</v>
      </c>
      <c r="AX23" s="25" t="s">
        <v>328</v>
      </c>
      <c r="AY23" s="25" t="s">
        <v>328</v>
      </c>
      <c r="AZ23" s="43" t="s">
        <v>328</v>
      </c>
    </row>
    <row r="24" spans="1:52" ht="18.95" customHeight="1" x14ac:dyDescent="0.15">
      <c r="A24" s="207"/>
      <c r="B24" s="99">
        <f t="shared" si="5"/>
        <v>46100</v>
      </c>
      <c r="C24" s="98">
        <f t="shared" si="5"/>
        <v>46100</v>
      </c>
      <c r="D24" s="3" t="s">
        <v>55</v>
      </c>
      <c r="E24" s="3"/>
      <c r="F24" s="17" t="str">
        <f t="shared" si="4"/>
        <v/>
      </c>
      <c r="G24" s="17" t="str">
        <f t="shared" si="0"/>
        <v/>
      </c>
      <c r="H24" s="17" t="str">
        <f t="shared" si="1"/>
        <v/>
      </c>
      <c r="I24" s="17" t="str">
        <f t="shared" si="2"/>
        <v>単元4</v>
      </c>
      <c r="J24" s="17" t="str">
        <f t="shared" si="3"/>
        <v/>
      </c>
      <c r="K24" s="3"/>
      <c r="M24" s="207"/>
      <c r="N24" s="33">
        <v>1</v>
      </c>
      <c r="O24">
        <f>SUM($N$6:N24)</f>
        <v>19</v>
      </c>
      <c r="W24" s="3">
        <v>16</v>
      </c>
      <c r="X24" s="7" t="str">
        <f>R9</f>
        <v>国語</v>
      </c>
      <c r="Y24" s="9"/>
      <c r="Z24" s="23" t="str">
        <f t="shared" si="6"/>
        <v>国語</v>
      </c>
      <c r="AA24">
        <f>IF($Z24=AA$8,COUNTIF($Z$9:$Z24,AA$8)+Q$22,"")</f>
        <v>4</v>
      </c>
      <c r="AB24" t="str">
        <f>IF($Z24=AB$8,COUNTIF($Z$9:$Z24,AB$8)+R$22,"")</f>
        <v/>
      </c>
      <c r="AC24" t="str">
        <f>IF($Z24=AC$8,COUNTIF($Z$9:$Z24,AC$8)+S$22,"")</f>
        <v/>
      </c>
      <c r="AD24" t="str">
        <f>IF($Z24=AD$8,COUNTIF($Z$9:$Z24,AD$8)+T$22,"")</f>
        <v/>
      </c>
      <c r="AE24" t="str">
        <f>IF($Z24=AE$8,COUNTIF($Z$9:$Z24,AE$8)+U$22,"")</f>
        <v/>
      </c>
      <c r="AF24" t="str">
        <f t="shared" si="7"/>
        <v>単元4</v>
      </c>
      <c r="AG24" t="str">
        <f t="shared" si="8"/>
        <v/>
      </c>
      <c r="AH24" t="str">
        <f t="shared" si="9"/>
        <v/>
      </c>
      <c r="AI24" t="str">
        <f t="shared" si="10"/>
        <v/>
      </c>
      <c r="AJ24" t="str">
        <f t="shared" si="11"/>
        <v/>
      </c>
      <c r="AK24" t="str">
        <f t="shared" si="12"/>
        <v>単元4</v>
      </c>
      <c r="AL24" t="str">
        <f t="shared" si="13"/>
        <v>単元4</v>
      </c>
      <c r="AM24" t="str">
        <f t="shared" si="14"/>
        <v/>
      </c>
      <c r="AN24" t="str">
        <f t="shared" si="15"/>
        <v/>
      </c>
      <c r="AO24" t="str">
        <f t="shared" si="16"/>
        <v/>
      </c>
      <c r="AT24" s="24">
        <v>16</v>
      </c>
      <c r="AU24" s="42" t="s">
        <v>227</v>
      </c>
      <c r="AV24" s="25" t="s">
        <v>329</v>
      </c>
      <c r="AW24" s="25" t="s">
        <v>329</v>
      </c>
      <c r="AX24" s="25" t="s">
        <v>329</v>
      </c>
      <c r="AY24" s="25" t="s">
        <v>329</v>
      </c>
      <c r="AZ24" s="43" t="s">
        <v>329</v>
      </c>
    </row>
    <row r="25" spans="1:52" ht="18.95" customHeight="1" x14ac:dyDescent="0.15">
      <c r="A25" s="207"/>
      <c r="B25" s="99">
        <f t="shared" si="5"/>
        <v>46101</v>
      </c>
      <c r="C25" s="98">
        <f t="shared" si="5"/>
        <v>46101</v>
      </c>
      <c r="D25" s="3" t="s">
        <v>56</v>
      </c>
      <c r="E25" s="3"/>
      <c r="F25" s="17" t="str">
        <f t="shared" si="4"/>
        <v/>
      </c>
      <c r="G25" s="17" t="str">
        <f t="shared" si="0"/>
        <v/>
      </c>
      <c r="H25" s="17" t="str">
        <f t="shared" si="1"/>
        <v/>
      </c>
      <c r="I25" s="17" t="str">
        <f t="shared" si="2"/>
        <v/>
      </c>
      <c r="J25" s="17" t="str">
        <f t="shared" si="3"/>
        <v>単元4</v>
      </c>
      <c r="K25" s="3"/>
      <c r="M25" s="207"/>
      <c r="N25" s="33">
        <v>1</v>
      </c>
      <c r="O25">
        <f>SUM($N$6:N25)</f>
        <v>20</v>
      </c>
      <c r="W25" s="3">
        <v>17</v>
      </c>
      <c r="X25" s="7" t="str">
        <f>R10</f>
        <v>社会</v>
      </c>
      <c r="Y25" s="9"/>
      <c r="Z25" s="23" t="str">
        <f t="shared" si="6"/>
        <v>社会</v>
      </c>
      <c r="AA25" t="str">
        <f>IF($Z25=AA$8,COUNTIF($Z$9:$Z25,AA$8)+Q$22,"")</f>
        <v/>
      </c>
      <c r="AB25">
        <f>IF($Z25=AB$8,COUNTIF($Z$9:$Z25,AB$8)+R$22,"")</f>
        <v>4</v>
      </c>
      <c r="AC25" t="str">
        <f>IF($Z25=AC$8,COUNTIF($Z$9:$Z25,AC$8)+S$22,"")</f>
        <v/>
      </c>
      <c r="AD25" t="str">
        <f>IF($Z25=AD$8,COUNTIF($Z$9:$Z25,AD$8)+T$22,"")</f>
        <v/>
      </c>
      <c r="AE25" t="str">
        <f>IF($Z25=AE$8,COUNTIF($Z$9:$Z25,AE$8)+U$22,"")</f>
        <v/>
      </c>
      <c r="AF25" t="str">
        <f t="shared" si="7"/>
        <v/>
      </c>
      <c r="AG25" t="str">
        <f t="shared" si="8"/>
        <v>単元4</v>
      </c>
      <c r="AH25" t="str">
        <f t="shared" si="9"/>
        <v/>
      </c>
      <c r="AI25" t="str">
        <f t="shared" si="10"/>
        <v/>
      </c>
      <c r="AJ25" t="str">
        <f t="shared" si="11"/>
        <v/>
      </c>
      <c r="AK25" t="str">
        <f t="shared" si="12"/>
        <v/>
      </c>
      <c r="AL25" t="str">
        <f t="shared" si="13"/>
        <v>単元4</v>
      </c>
      <c r="AM25" t="str">
        <f t="shared" si="14"/>
        <v>単元4</v>
      </c>
      <c r="AN25" t="str">
        <f t="shared" si="15"/>
        <v/>
      </c>
      <c r="AO25" t="str">
        <f t="shared" si="16"/>
        <v/>
      </c>
      <c r="AT25" s="24">
        <v>17</v>
      </c>
      <c r="AU25" s="42" t="s">
        <v>228</v>
      </c>
      <c r="AV25" s="25" t="s">
        <v>330</v>
      </c>
      <c r="AW25" s="25" t="s">
        <v>330</v>
      </c>
      <c r="AX25" s="25" t="s">
        <v>330</v>
      </c>
      <c r="AY25" s="25" t="s">
        <v>330</v>
      </c>
      <c r="AZ25" s="43" t="s">
        <v>330</v>
      </c>
    </row>
    <row r="26" spans="1:52" ht="18.95" customHeight="1" x14ac:dyDescent="0.15">
      <c r="A26" s="207"/>
      <c r="B26" s="99">
        <f t="shared" si="5"/>
        <v>46102</v>
      </c>
      <c r="C26" s="98">
        <f t="shared" si="5"/>
        <v>46102</v>
      </c>
      <c r="D26" s="3" t="s">
        <v>57</v>
      </c>
      <c r="E26" s="3"/>
      <c r="F26" s="17" t="str">
        <f t="shared" si="4"/>
        <v>単元5</v>
      </c>
      <c r="G26" s="17" t="str">
        <f t="shared" si="0"/>
        <v/>
      </c>
      <c r="H26" s="17" t="str">
        <f t="shared" si="1"/>
        <v/>
      </c>
      <c r="I26" s="17" t="str">
        <f t="shared" si="2"/>
        <v/>
      </c>
      <c r="J26" s="17" t="str">
        <f t="shared" si="3"/>
        <v/>
      </c>
      <c r="K26" s="3"/>
      <c r="M26" s="207"/>
      <c r="N26" s="33">
        <v>1</v>
      </c>
      <c r="O26">
        <f>SUM($N$6:N26)</f>
        <v>21</v>
      </c>
      <c r="W26" s="3">
        <v>18</v>
      </c>
      <c r="X26" s="7" t="str">
        <f>R11</f>
        <v>数学</v>
      </c>
      <c r="Y26" s="9"/>
      <c r="Z26" s="23" t="str">
        <f t="shared" si="6"/>
        <v>数学</v>
      </c>
      <c r="AA26" t="str">
        <f>IF($Z26=AA$8,COUNTIF($Z$9:$Z26,AA$8)+Q$22,"")</f>
        <v/>
      </c>
      <c r="AB26" t="str">
        <f>IF($Z26=AB$8,COUNTIF($Z$9:$Z26,AB$8)+R$22,"")</f>
        <v/>
      </c>
      <c r="AC26">
        <f>IF($Z26=AC$8,COUNTIF($Z$9:$Z26,AC$8)+S$22,"")</f>
        <v>4</v>
      </c>
      <c r="AD26" t="str">
        <f>IF($Z26=AD$8,COUNTIF($Z$9:$Z26,AD$8)+T$22,"")</f>
        <v/>
      </c>
      <c r="AE26" t="str">
        <f>IF($Z26=AE$8,COUNTIF($Z$9:$Z26,AE$8)+U$22,"")</f>
        <v/>
      </c>
      <c r="AF26" t="str">
        <f t="shared" si="7"/>
        <v/>
      </c>
      <c r="AG26" t="str">
        <f t="shared" si="8"/>
        <v/>
      </c>
      <c r="AH26" t="str">
        <f t="shared" si="9"/>
        <v>単元4</v>
      </c>
      <c r="AI26" t="str">
        <f t="shared" si="10"/>
        <v/>
      </c>
      <c r="AJ26" t="str">
        <f t="shared" si="11"/>
        <v/>
      </c>
      <c r="AK26" t="str">
        <f t="shared" si="12"/>
        <v/>
      </c>
      <c r="AL26" t="str">
        <f t="shared" si="13"/>
        <v/>
      </c>
      <c r="AM26" t="str">
        <f t="shared" si="14"/>
        <v>単元4</v>
      </c>
      <c r="AN26" t="str">
        <f t="shared" si="15"/>
        <v>単元4</v>
      </c>
      <c r="AO26" t="str">
        <f t="shared" si="16"/>
        <v/>
      </c>
      <c r="AT26" s="24">
        <v>18</v>
      </c>
      <c r="AU26" s="42" t="s">
        <v>229</v>
      </c>
      <c r="AV26" s="25" t="s">
        <v>331</v>
      </c>
      <c r="AW26" s="25" t="s">
        <v>331</v>
      </c>
      <c r="AX26" s="25" t="s">
        <v>331</v>
      </c>
      <c r="AY26" s="25" t="s">
        <v>331</v>
      </c>
      <c r="AZ26" s="43" t="s">
        <v>331</v>
      </c>
    </row>
    <row r="27" spans="1:52" ht="18.95" customHeight="1" x14ac:dyDescent="0.15">
      <c r="A27" s="207"/>
      <c r="B27" s="99">
        <f t="shared" si="5"/>
        <v>46103</v>
      </c>
      <c r="C27" s="98">
        <f t="shared" si="5"/>
        <v>46103</v>
      </c>
      <c r="D27" s="3" t="s">
        <v>58</v>
      </c>
      <c r="E27" s="3"/>
      <c r="F27" s="17" t="str">
        <f t="shared" si="4"/>
        <v/>
      </c>
      <c r="G27" s="17" t="str">
        <f t="shared" si="0"/>
        <v>単元5</v>
      </c>
      <c r="H27" s="17" t="str">
        <f t="shared" si="1"/>
        <v/>
      </c>
      <c r="I27" s="17" t="str">
        <f t="shared" si="2"/>
        <v/>
      </c>
      <c r="J27" s="17" t="str">
        <f t="shared" si="3"/>
        <v/>
      </c>
      <c r="K27" s="3"/>
      <c r="M27" s="207"/>
      <c r="N27" s="33">
        <v>1</v>
      </c>
      <c r="O27">
        <f>SUM($N$6:N27)</f>
        <v>22</v>
      </c>
      <c r="W27" s="3">
        <v>19</v>
      </c>
      <c r="X27" s="7" t="str">
        <f>R12</f>
        <v>理科</v>
      </c>
      <c r="Y27" s="9"/>
      <c r="Z27" s="23" t="str">
        <f t="shared" si="6"/>
        <v>理科</v>
      </c>
      <c r="AA27" t="str">
        <f>IF($Z27=AA$8,COUNTIF($Z$9:$Z27,AA$8)+Q$22,"")</f>
        <v/>
      </c>
      <c r="AB27" t="str">
        <f>IF($Z27=AB$8,COUNTIF($Z$9:$Z27,AB$8)+R$22,"")</f>
        <v/>
      </c>
      <c r="AC27" t="str">
        <f>IF($Z27=AC$8,COUNTIF($Z$9:$Z27,AC$8)+S$22,"")</f>
        <v/>
      </c>
      <c r="AD27">
        <f>IF($Z27=AD$8,COUNTIF($Z$9:$Z27,AD$8)+T$22,"")</f>
        <v>4</v>
      </c>
      <c r="AE27" t="str">
        <f>IF($Z27=AE$8,COUNTIF($Z$9:$Z27,AE$8)+U$22,"")</f>
        <v/>
      </c>
      <c r="AF27" t="str">
        <f t="shared" si="7"/>
        <v/>
      </c>
      <c r="AG27" t="str">
        <f t="shared" si="8"/>
        <v/>
      </c>
      <c r="AH27" t="str">
        <f t="shared" si="9"/>
        <v/>
      </c>
      <c r="AI27" t="str">
        <f t="shared" si="10"/>
        <v>単元4</v>
      </c>
      <c r="AJ27" t="str">
        <f t="shared" si="11"/>
        <v/>
      </c>
      <c r="AK27" t="str">
        <f t="shared" si="12"/>
        <v/>
      </c>
      <c r="AL27" t="str">
        <f t="shared" si="13"/>
        <v/>
      </c>
      <c r="AM27" t="str">
        <f t="shared" si="14"/>
        <v/>
      </c>
      <c r="AN27" t="str">
        <f t="shared" si="15"/>
        <v>単元4</v>
      </c>
      <c r="AO27" t="str">
        <f t="shared" si="16"/>
        <v>単元4</v>
      </c>
      <c r="AT27" s="24">
        <v>19</v>
      </c>
      <c r="AU27" s="42" t="s">
        <v>230</v>
      </c>
      <c r="AV27" s="25" t="s">
        <v>332</v>
      </c>
      <c r="AW27" s="25" t="s">
        <v>332</v>
      </c>
      <c r="AX27" s="25" t="s">
        <v>332</v>
      </c>
      <c r="AY27" s="25" t="s">
        <v>332</v>
      </c>
      <c r="AZ27" s="43" t="s">
        <v>332</v>
      </c>
    </row>
    <row r="28" spans="1:52" ht="18.95" customHeight="1" x14ac:dyDescent="0.15">
      <c r="A28" s="207"/>
      <c r="B28" s="99">
        <f t="shared" si="5"/>
        <v>46104</v>
      </c>
      <c r="C28" s="98">
        <f t="shared" si="5"/>
        <v>46104</v>
      </c>
      <c r="D28" s="3" t="s">
        <v>59</v>
      </c>
      <c r="E28" s="3"/>
      <c r="F28" s="17" t="str">
        <f t="shared" si="4"/>
        <v/>
      </c>
      <c r="G28" s="17" t="str">
        <f t="shared" si="0"/>
        <v/>
      </c>
      <c r="H28" s="17" t="str">
        <f t="shared" si="1"/>
        <v>単元5</v>
      </c>
      <c r="I28" s="17" t="str">
        <f t="shared" si="2"/>
        <v/>
      </c>
      <c r="J28" s="17" t="str">
        <f t="shared" si="3"/>
        <v/>
      </c>
      <c r="K28" s="3"/>
      <c r="M28" s="207"/>
      <c r="N28" s="33">
        <v>1</v>
      </c>
      <c r="O28">
        <f>SUM($N$6:N28)</f>
        <v>23</v>
      </c>
      <c r="W28" s="3">
        <v>20</v>
      </c>
      <c r="X28" s="7" t="str">
        <f>R13</f>
        <v>英語</v>
      </c>
      <c r="Y28" s="9"/>
      <c r="Z28" s="23" t="str">
        <f t="shared" si="6"/>
        <v>英語</v>
      </c>
      <c r="AA28" t="str">
        <f>IF($Z28=AA$8,COUNTIF($Z$9:$Z28,AA$8)+Q$22,"")</f>
        <v/>
      </c>
      <c r="AB28" t="str">
        <f>IF($Z28=AB$8,COUNTIF($Z$9:$Z28,AB$8)+R$22,"")</f>
        <v/>
      </c>
      <c r="AC28" t="str">
        <f>IF($Z28=AC$8,COUNTIF($Z$9:$Z28,AC$8)+S$22,"")</f>
        <v/>
      </c>
      <c r="AD28" t="str">
        <f>IF($Z28=AD$8,COUNTIF($Z$9:$Z28,AD$8)+T$22,"")</f>
        <v/>
      </c>
      <c r="AE28">
        <f>IF($Z28=AE$8,COUNTIF($Z$9:$Z28,AE$8)+U$22,"")</f>
        <v>4</v>
      </c>
      <c r="AF28" t="str">
        <f t="shared" si="7"/>
        <v/>
      </c>
      <c r="AG28" t="str">
        <f t="shared" si="8"/>
        <v/>
      </c>
      <c r="AH28" t="str">
        <f t="shared" si="9"/>
        <v/>
      </c>
      <c r="AI28" t="str">
        <f t="shared" si="10"/>
        <v/>
      </c>
      <c r="AJ28" t="str">
        <f t="shared" si="11"/>
        <v>単元4</v>
      </c>
      <c r="AK28" t="str">
        <f t="shared" si="12"/>
        <v>単元5</v>
      </c>
      <c r="AL28" t="str">
        <f t="shared" si="13"/>
        <v/>
      </c>
      <c r="AM28" t="str">
        <f t="shared" si="14"/>
        <v/>
      </c>
      <c r="AN28" t="str">
        <f t="shared" si="15"/>
        <v/>
      </c>
      <c r="AO28" t="str">
        <f t="shared" si="16"/>
        <v>単元4</v>
      </c>
      <c r="AT28" s="24">
        <v>20</v>
      </c>
      <c r="AU28" s="42" t="s">
        <v>231</v>
      </c>
      <c r="AV28" s="26" t="s">
        <v>333</v>
      </c>
      <c r="AW28" s="26" t="s">
        <v>333</v>
      </c>
      <c r="AX28" s="26" t="s">
        <v>333</v>
      </c>
      <c r="AY28" s="26" t="s">
        <v>333</v>
      </c>
      <c r="AZ28" s="44" t="s">
        <v>333</v>
      </c>
    </row>
    <row r="29" spans="1:52" ht="18.95" customHeight="1" x14ac:dyDescent="0.15">
      <c r="A29" s="207"/>
      <c r="B29" s="99">
        <f t="shared" si="5"/>
        <v>46105</v>
      </c>
      <c r="C29" s="98">
        <f t="shared" si="5"/>
        <v>46105</v>
      </c>
      <c r="D29" s="3" t="s">
        <v>60</v>
      </c>
      <c r="E29" s="3"/>
      <c r="F29" s="17" t="str">
        <f t="shared" si="4"/>
        <v/>
      </c>
      <c r="G29" s="17" t="str">
        <f t="shared" si="0"/>
        <v/>
      </c>
      <c r="H29" s="17" t="str">
        <f t="shared" si="1"/>
        <v/>
      </c>
      <c r="I29" s="17" t="str">
        <f t="shared" si="2"/>
        <v>単元5</v>
      </c>
      <c r="J29" s="17" t="str">
        <f t="shared" si="3"/>
        <v/>
      </c>
      <c r="K29" s="3"/>
      <c r="M29" s="207"/>
      <c r="N29" s="33">
        <v>1</v>
      </c>
      <c r="O29">
        <f>SUM($N$6:N29)</f>
        <v>24</v>
      </c>
      <c r="W29" s="3">
        <v>21</v>
      </c>
      <c r="X29" s="7" t="str">
        <f>R9</f>
        <v>国語</v>
      </c>
      <c r="Y29" s="9"/>
      <c r="Z29" s="23" t="str">
        <f t="shared" si="6"/>
        <v>国語</v>
      </c>
      <c r="AA29">
        <f>IF($Z29=AA$8,COUNTIF($Z$9:$Z29,AA$8)+Q$22,"")</f>
        <v>5</v>
      </c>
      <c r="AB29" t="str">
        <f>IF($Z29=AB$8,COUNTIF($Z$9:$Z29,AB$8)+R$22,"")</f>
        <v/>
      </c>
      <c r="AC29" t="str">
        <f>IF($Z29=AC$8,COUNTIF($Z$9:$Z29,AC$8)+S$22,"")</f>
        <v/>
      </c>
      <c r="AD29" t="str">
        <f>IF($Z29=AD$8,COUNTIF($Z$9:$Z29,AD$8)+T$22,"")</f>
        <v/>
      </c>
      <c r="AE29" t="str">
        <f>IF($Z29=AE$8,COUNTIF($Z$9:$Z29,AE$8)+U$22,"")</f>
        <v/>
      </c>
      <c r="AF29" t="str">
        <f t="shared" si="7"/>
        <v>単元5</v>
      </c>
      <c r="AG29" t="str">
        <f t="shared" si="8"/>
        <v/>
      </c>
      <c r="AH29" t="str">
        <f t="shared" si="9"/>
        <v/>
      </c>
      <c r="AI29" t="str">
        <f t="shared" si="10"/>
        <v/>
      </c>
      <c r="AJ29" t="str">
        <f t="shared" si="11"/>
        <v/>
      </c>
      <c r="AK29" t="str">
        <f t="shared" si="12"/>
        <v>単元5</v>
      </c>
      <c r="AL29" t="str">
        <f t="shared" si="13"/>
        <v>単元5</v>
      </c>
      <c r="AM29" t="str">
        <f t="shared" si="14"/>
        <v/>
      </c>
      <c r="AN29" t="str">
        <f t="shared" si="15"/>
        <v/>
      </c>
      <c r="AO29" t="str">
        <f t="shared" si="16"/>
        <v/>
      </c>
      <c r="AT29" s="24">
        <v>21</v>
      </c>
      <c r="AU29" s="42" t="s">
        <v>232</v>
      </c>
      <c r="AV29" s="25" t="s">
        <v>334</v>
      </c>
      <c r="AW29" s="25" t="s">
        <v>334</v>
      </c>
      <c r="AX29" s="25" t="s">
        <v>334</v>
      </c>
      <c r="AY29" s="25" t="s">
        <v>334</v>
      </c>
      <c r="AZ29" s="43" t="s">
        <v>334</v>
      </c>
    </row>
    <row r="30" spans="1:52" ht="18.95" customHeight="1" x14ac:dyDescent="0.15">
      <c r="A30" s="207"/>
      <c r="B30" s="99">
        <f t="shared" si="5"/>
        <v>46106</v>
      </c>
      <c r="C30" s="98">
        <f t="shared" si="5"/>
        <v>46106</v>
      </c>
      <c r="D30" s="3" t="s">
        <v>61</v>
      </c>
      <c r="E30" s="3"/>
      <c r="F30" s="17" t="str">
        <f t="shared" si="4"/>
        <v/>
      </c>
      <c r="G30" s="17" t="str">
        <f t="shared" si="0"/>
        <v/>
      </c>
      <c r="H30" s="17" t="str">
        <f t="shared" si="1"/>
        <v/>
      </c>
      <c r="I30" s="17" t="str">
        <f t="shared" si="2"/>
        <v/>
      </c>
      <c r="J30" s="17" t="str">
        <f t="shared" si="3"/>
        <v>単元5</v>
      </c>
      <c r="K30" s="3"/>
      <c r="M30" s="207"/>
      <c r="N30" s="33">
        <v>1</v>
      </c>
      <c r="O30">
        <f>SUM($N$6:N30)</f>
        <v>25</v>
      </c>
      <c r="W30" s="3">
        <v>22</v>
      </c>
      <c r="X30" s="7" t="str">
        <f>R10</f>
        <v>社会</v>
      </c>
      <c r="Y30" s="9"/>
      <c r="Z30" s="23" t="str">
        <f t="shared" si="6"/>
        <v>社会</v>
      </c>
      <c r="AA30" t="str">
        <f>IF($Z30=AA$8,COUNTIF($Z$9:$Z30,AA$8)+Q$22,"")</f>
        <v/>
      </c>
      <c r="AB30">
        <f>IF($Z30=AB$8,COUNTIF($Z$9:$Z30,AB$8)+R$22,"")</f>
        <v>5</v>
      </c>
      <c r="AC30" t="str">
        <f>IF($Z30=AC$8,COUNTIF($Z$9:$Z30,AC$8)+S$22,"")</f>
        <v/>
      </c>
      <c r="AD30" t="str">
        <f>IF($Z30=AD$8,COUNTIF($Z$9:$Z30,AD$8)+T$22,"")</f>
        <v/>
      </c>
      <c r="AE30" t="str">
        <f>IF($Z30=AE$8,COUNTIF($Z$9:$Z30,AE$8)+U$22,"")</f>
        <v/>
      </c>
      <c r="AF30" t="str">
        <f t="shared" si="7"/>
        <v/>
      </c>
      <c r="AG30" t="str">
        <f t="shared" si="8"/>
        <v>単元5</v>
      </c>
      <c r="AH30" t="str">
        <f t="shared" si="9"/>
        <v/>
      </c>
      <c r="AI30" t="str">
        <f t="shared" si="10"/>
        <v/>
      </c>
      <c r="AJ30" t="str">
        <f t="shared" si="11"/>
        <v/>
      </c>
      <c r="AK30" t="str">
        <f t="shared" si="12"/>
        <v/>
      </c>
      <c r="AL30" t="str">
        <f t="shared" si="13"/>
        <v>単元5</v>
      </c>
      <c r="AM30" t="str">
        <f t="shared" si="14"/>
        <v>単元5</v>
      </c>
      <c r="AN30" t="str">
        <f t="shared" si="15"/>
        <v/>
      </c>
      <c r="AO30" t="str">
        <f t="shared" si="16"/>
        <v/>
      </c>
      <c r="AT30" s="24">
        <v>22</v>
      </c>
      <c r="AU30" s="42" t="s">
        <v>233</v>
      </c>
      <c r="AV30" s="25" t="s">
        <v>335</v>
      </c>
      <c r="AW30" s="25" t="s">
        <v>335</v>
      </c>
      <c r="AX30" s="25" t="s">
        <v>335</v>
      </c>
      <c r="AY30" s="25" t="s">
        <v>335</v>
      </c>
      <c r="AZ30" s="43" t="s">
        <v>335</v>
      </c>
    </row>
    <row r="31" spans="1:52" ht="18.95" customHeight="1" x14ac:dyDescent="0.15">
      <c r="A31" s="207"/>
      <c r="B31" s="99">
        <f t="shared" si="5"/>
        <v>46107</v>
      </c>
      <c r="C31" s="98">
        <f t="shared" si="5"/>
        <v>46107</v>
      </c>
      <c r="D31" s="3" t="s">
        <v>62</v>
      </c>
      <c r="E31" s="3"/>
      <c r="F31" s="17" t="str">
        <f t="shared" si="4"/>
        <v>単元6</v>
      </c>
      <c r="G31" s="17" t="str">
        <f t="shared" si="0"/>
        <v/>
      </c>
      <c r="H31" s="17" t="str">
        <f t="shared" si="1"/>
        <v/>
      </c>
      <c r="I31" s="17" t="str">
        <f t="shared" si="2"/>
        <v/>
      </c>
      <c r="J31" s="17" t="str">
        <f t="shared" si="3"/>
        <v/>
      </c>
      <c r="K31" s="3"/>
      <c r="M31" s="207"/>
      <c r="N31" s="33">
        <v>1</v>
      </c>
      <c r="O31">
        <f>SUM($N$6:N31)</f>
        <v>26</v>
      </c>
      <c r="W31" s="3">
        <v>23</v>
      </c>
      <c r="X31" s="7" t="str">
        <f>R11</f>
        <v>数学</v>
      </c>
      <c r="Y31" s="9"/>
      <c r="Z31" s="23" t="str">
        <f t="shared" si="6"/>
        <v>数学</v>
      </c>
      <c r="AA31" t="str">
        <f>IF($Z31=AA$8,COUNTIF($Z$9:$Z31,AA$8)+Q$22,"")</f>
        <v/>
      </c>
      <c r="AB31" t="str">
        <f>IF($Z31=AB$8,COUNTIF($Z$9:$Z31,AB$8)+R$22,"")</f>
        <v/>
      </c>
      <c r="AC31">
        <f>IF($Z31=AC$8,COUNTIF($Z$9:$Z31,AC$8)+S$22,"")</f>
        <v>5</v>
      </c>
      <c r="AD31" t="str">
        <f>IF($Z31=AD$8,COUNTIF($Z$9:$Z31,AD$8)+T$22,"")</f>
        <v/>
      </c>
      <c r="AE31" t="str">
        <f>IF($Z31=AE$8,COUNTIF($Z$9:$Z31,AE$8)+U$22,"")</f>
        <v/>
      </c>
      <c r="AF31" t="str">
        <f t="shared" si="7"/>
        <v/>
      </c>
      <c r="AG31" t="str">
        <f t="shared" si="8"/>
        <v/>
      </c>
      <c r="AH31" t="str">
        <f t="shared" si="9"/>
        <v>単元5</v>
      </c>
      <c r="AI31" t="str">
        <f t="shared" si="10"/>
        <v/>
      </c>
      <c r="AJ31" t="str">
        <f t="shared" si="11"/>
        <v/>
      </c>
      <c r="AK31" t="str">
        <f t="shared" si="12"/>
        <v/>
      </c>
      <c r="AL31" t="str">
        <f t="shared" si="13"/>
        <v/>
      </c>
      <c r="AM31" t="str">
        <f t="shared" si="14"/>
        <v>単元5</v>
      </c>
      <c r="AN31" t="str">
        <f t="shared" si="15"/>
        <v>単元5</v>
      </c>
      <c r="AO31" t="str">
        <f t="shared" si="16"/>
        <v/>
      </c>
      <c r="AT31" s="24">
        <v>23</v>
      </c>
      <c r="AU31" s="42" t="s">
        <v>234</v>
      </c>
      <c r="AV31" s="25" t="s">
        <v>336</v>
      </c>
      <c r="AW31" s="25" t="s">
        <v>336</v>
      </c>
      <c r="AX31" s="25" t="s">
        <v>336</v>
      </c>
      <c r="AY31" s="25" t="s">
        <v>336</v>
      </c>
      <c r="AZ31" s="43" t="s">
        <v>336</v>
      </c>
    </row>
    <row r="32" spans="1:52" ht="18.95" customHeight="1" x14ac:dyDescent="0.15">
      <c r="A32" s="207"/>
      <c r="B32" s="99">
        <f t="shared" si="5"/>
        <v>46108</v>
      </c>
      <c r="C32" s="98">
        <f t="shared" si="5"/>
        <v>46108</v>
      </c>
      <c r="D32" s="3" t="s">
        <v>63</v>
      </c>
      <c r="E32" s="3"/>
      <c r="F32" s="17" t="str">
        <f t="shared" si="4"/>
        <v/>
      </c>
      <c r="G32" s="17" t="str">
        <f t="shared" si="0"/>
        <v>単元6</v>
      </c>
      <c r="H32" s="17" t="str">
        <f t="shared" si="1"/>
        <v/>
      </c>
      <c r="I32" s="17" t="str">
        <f t="shared" si="2"/>
        <v/>
      </c>
      <c r="J32" s="17" t="str">
        <f t="shared" si="3"/>
        <v/>
      </c>
      <c r="K32" s="3"/>
      <c r="M32" s="207"/>
      <c r="N32" s="33">
        <v>1</v>
      </c>
      <c r="O32">
        <f>SUM($N$6:N32)</f>
        <v>27</v>
      </c>
      <c r="W32" s="3">
        <v>24</v>
      </c>
      <c r="X32" s="7" t="str">
        <f>R12</f>
        <v>理科</v>
      </c>
      <c r="Y32" s="9"/>
      <c r="Z32" s="23" t="str">
        <f t="shared" si="6"/>
        <v>理科</v>
      </c>
      <c r="AA32" t="str">
        <f>IF($Z32=AA$8,COUNTIF($Z$9:$Z32,AA$8)+Q$22,"")</f>
        <v/>
      </c>
      <c r="AB32" t="str">
        <f>IF($Z32=AB$8,COUNTIF($Z$9:$Z32,AB$8)+R$22,"")</f>
        <v/>
      </c>
      <c r="AC32" t="str">
        <f>IF($Z32=AC$8,COUNTIF($Z$9:$Z32,AC$8)+S$22,"")</f>
        <v/>
      </c>
      <c r="AD32">
        <f>IF($Z32=AD$8,COUNTIF($Z$9:$Z32,AD$8)+T$22,"")</f>
        <v>5</v>
      </c>
      <c r="AE32" t="str">
        <f>IF($Z32=AE$8,COUNTIF($Z$9:$Z32,AE$8)+U$22,"")</f>
        <v/>
      </c>
      <c r="AF32" t="str">
        <f t="shared" si="7"/>
        <v/>
      </c>
      <c r="AG32" t="str">
        <f t="shared" si="8"/>
        <v/>
      </c>
      <c r="AH32" t="str">
        <f t="shared" si="9"/>
        <v/>
      </c>
      <c r="AI32" t="str">
        <f t="shared" si="10"/>
        <v>単元5</v>
      </c>
      <c r="AJ32" t="str">
        <f t="shared" si="11"/>
        <v/>
      </c>
      <c r="AK32" t="str">
        <f t="shared" si="12"/>
        <v/>
      </c>
      <c r="AL32" t="str">
        <f t="shared" si="13"/>
        <v/>
      </c>
      <c r="AM32" t="str">
        <f t="shared" si="14"/>
        <v/>
      </c>
      <c r="AN32" t="str">
        <f t="shared" si="15"/>
        <v>単元5</v>
      </c>
      <c r="AO32" t="str">
        <f t="shared" si="16"/>
        <v>単元5</v>
      </c>
      <c r="AT32" s="24">
        <v>24</v>
      </c>
      <c r="AU32" s="42" t="s">
        <v>235</v>
      </c>
      <c r="AV32" s="25" t="s">
        <v>337</v>
      </c>
      <c r="AW32" s="25" t="s">
        <v>337</v>
      </c>
      <c r="AX32" s="25" t="s">
        <v>337</v>
      </c>
      <c r="AY32" s="25" t="s">
        <v>337</v>
      </c>
      <c r="AZ32" s="43" t="s">
        <v>337</v>
      </c>
    </row>
    <row r="33" spans="1:52" ht="18.95" customHeight="1" x14ac:dyDescent="0.15">
      <c r="A33" s="207"/>
      <c r="B33" s="99">
        <f t="shared" si="5"/>
        <v>46109</v>
      </c>
      <c r="C33" s="98">
        <f t="shared" si="5"/>
        <v>46109</v>
      </c>
      <c r="D33" s="3" t="s">
        <v>64</v>
      </c>
      <c r="E33" s="3"/>
      <c r="F33" s="17" t="str">
        <f t="shared" si="4"/>
        <v/>
      </c>
      <c r="G33" s="17" t="str">
        <f t="shared" si="0"/>
        <v/>
      </c>
      <c r="H33" s="17" t="str">
        <f t="shared" si="1"/>
        <v>単元6</v>
      </c>
      <c r="I33" s="17" t="str">
        <f t="shared" si="2"/>
        <v/>
      </c>
      <c r="J33" s="17" t="str">
        <f t="shared" si="3"/>
        <v/>
      </c>
      <c r="K33" s="3"/>
      <c r="M33" s="207"/>
      <c r="N33" s="33">
        <v>1</v>
      </c>
      <c r="O33">
        <f>SUM($N$6:N33)</f>
        <v>28</v>
      </c>
      <c r="Q33" s="6"/>
      <c r="W33" s="3">
        <v>25</v>
      </c>
      <c r="X33" s="7" t="str">
        <f>R13</f>
        <v>英語</v>
      </c>
      <c r="Y33" s="9"/>
      <c r="Z33" s="23" t="str">
        <f t="shared" si="6"/>
        <v>英語</v>
      </c>
      <c r="AA33" t="str">
        <f>IF($Z33=AA$8,COUNTIF($Z$9:$Z33,AA$8)+Q$22,"")</f>
        <v/>
      </c>
      <c r="AB33" t="str">
        <f>IF($Z33=AB$8,COUNTIF($Z$9:$Z33,AB$8)+R$22,"")</f>
        <v/>
      </c>
      <c r="AC33" t="str">
        <f>IF($Z33=AC$8,COUNTIF($Z$9:$Z33,AC$8)+S$22,"")</f>
        <v/>
      </c>
      <c r="AD33" t="str">
        <f>IF($Z33=AD$8,COUNTIF($Z$9:$Z33,AD$8)+T$22,"")</f>
        <v/>
      </c>
      <c r="AE33">
        <f>IF($Z33=AE$8,COUNTIF($Z$9:$Z33,AE$8)+U$22,"")</f>
        <v>5</v>
      </c>
      <c r="AF33" t="str">
        <f t="shared" si="7"/>
        <v/>
      </c>
      <c r="AG33" t="str">
        <f t="shared" si="8"/>
        <v/>
      </c>
      <c r="AH33" t="str">
        <f t="shared" si="9"/>
        <v/>
      </c>
      <c r="AI33" t="str">
        <f t="shared" si="10"/>
        <v/>
      </c>
      <c r="AJ33" t="str">
        <f t="shared" si="11"/>
        <v>単元5</v>
      </c>
      <c r="AK33" t="str">
        <f t="shared" si="12"/>
        <v>単元6</v>
      </c>
      <c r="AL33" t="str">
        <f t="shared" si="13"/>
        <v/>
      </c>
      <c r="AM33" t="str">
        <f t="shared" si="14"/>
        <v/>
      </c>
      <c r="AN33" t="str">
        <f t="shared" si="15"/>
        <v/>
      </c>
      <c r="AO33" t="str">
        <f t="shared" si="16"/>
        <v>単元5</v>
      </c>
      <c r="AT33" s="24">
        <v>25</v>
      </c>
      <c r="AU33" s="42" t="s">
        <v>236</v>
      </c>
      <c r="AV33" s="26" t="s">
        <v>338</v>
      </c>
      <c r="AW33" s="26" t="s">
        <v>338</v>
      </c>
      <c r="AX33" s="26" t="s">
        <v>338</v>
      </c>
      <c r="AY33" s="26" t="s">
        <v>338</v>
      </c>
      <c r="AZ33" s="44" t="s">
        <v>338</v>
      </c>
    </row>
    <row r="34" spans="1:52" ht="18.95" customHeight="1" x14ac:dyDescent="0.15">
      <c r="A34" s="207"/>
      <c r="B34" s="99">
        <f t="shared" si="5"/>
        <v>46110</v>
      </c>
      <c r="C34" s="98">
        <f t="shared" si="5"/>
        <v>46110</v>
      </c>
      <c r="D34" s="3" t="s">
        <v>51</v>
      </c>
      <c r="E34" s="3"/>
      <c r="F34" s="17" t="str">
        <f t="shared" si="4"/>
        <v/>
      </c>
      <c r="G34" s="17" t="str">
        <f t="shared" si="0"/>
        <v/>
      </c>
      <c r="H34" s="17" t="str">
        <f t="shared" si="1"/>
        <v/>
      </c>
      <c r="I34" s="17" t="str">
        <f t="shared" si="2"/>
        <v>単元6</v>
      </c>
      <c r="J34" s="17" t="str">
        <f t="shared" si="3"/>
        <v/>
      </c>
      <c r="K34" s="3"/>
      <c r="M34" s="207"/>
      <c r="N34" s="33">
        <v>1</v>
      </c>
      <c r="O34">
        <f>SUM($N$6:N34)</f>
        <v>29</v>
      </c>
      <c r="W34" s="3">
        <v>26</v>
      </c>
      <c r="X34" s="7" t="str">
        <f>R9</f>
        <v>国語</v>
      </c>
      <c r="Y34" s="9"/>
      <c r="Z34" s="23" t="str">
        <f t="shared" si="6"/>
        <v>国語</v>
      </c>
      <c r="AA34">
        <f>IF($Z34=AA$8,COUNTIF($Z$9:$Z34,AA$8)+Q$22,"")</f>
        <v>6</v>
      </c>
      <c r="AB34" t="str">
        <f>IF($Z34=AB$8,COUNTIF($Z$9:$Z34,AB$8)+R$22,"")</f>
        <v/>
      </c>
      <c r="AC34" t="str">
        <f>IF($Z34=AC$8,COUNTIF($Z$9:$Z34,AC$8)+S$22,"")</f>
        <v/>
      </c>
      <c r="AD34" t="str">
        <f>IF($Z34=AD$8,COUNTIF($Z$9:$Z34,AD$8)+T$22,"")</f>
        <v/>
      </c>
      <c r="AE34" t="str">
        <f>IF($Z34=AE$8,COUNTIF($Z$9:$Z34,AE$8)+U$22,"")</f>
        <v/>
      </c>
      <c r="AF34" t="str">
        <f t="shared" si="7"/>
        <v>単元6</v>
      </c>
      <c r="AG34" t="str">
        <f t="shared" si="8"/>
        <v/>
      </c>
      <c r="AH34" t="str">
        <f t="shared" si="9"/>
        <v/>
      </c>
      <c r="AI34" t="str">
        <f t="shared" si="10"/>
        <v/>
      </c>
      <c r="AJ34" t="str">
        <f t="shared" si="11"/>
        <v/>
      </c>
      <c r="AK34" t="str">
        <f t="shared" si="12"/>
        <v>単元6</v>
      </c>
      <c r="AL34" t="str">
        <f t="shared" si="13"/>
        <v>単元6</v>
      </c>
      <c r="AM34" t="str">
        <f t="shared" si="14"/>
        <v/>
      </c>
      <c r="AN34" t="str">
        <f t="shared" si="15"/>
        <v/>
      </c>
      <c r="AO34" t="str">
        <f t="shared" si="16"/>
        <v/>
      </c>
      <c r="AT34" s="24">
        <v>26</v>
      </c>
      <c r="AU34" s="42" t="s">
        <v>237</v>
      </c>
      <c r="AV34" s="26" t="s">
        <v>339</v>
      </c>
      <c r="AW34" s="26" t="s">
        <v>339</v>
      </c>
      <c r="AX34" s="26" t="s">
        <v>339</v>
      </c>
      <c r="AY34" s="26" t="s">
        <v>339</v>
      </c>
      <c r="AZ34" s="44" t="s">
        <v>339</v>
      </c>
    </row>
    <row r="35" spans="1:52" ht="18.95" customHeight="1" x14ac:dyDescent="0.15">
      <c r="A35" s="207"/>
      <c r="B35" s="99">
        <f t="shared" si="5"/>
        <v>46111</v>
      </c>
      <c r="C35" s="98">
        <f t="shared" si="5"/>
        <v>46111</v>
      </c>
      <c r="D35" s="3" t="s">
        <v>52</v>
      </c>
      <c r="E35" s="3"/>
      <c r="F35" s="17" t="str">
        <f t="shared" si="4"/>
        <v/>
      </c>
      <c r="G35" s="17" t="str">
        <f t="shared" si="0"/>
        <v/>
      </c>
      <c r="H35" s="17" t="str">
        <f t="shared" si="1"/>
        <v/>
      </c>
      <c r="I35" s="17" t="str">
        <f t="shared" si="2"/>
        <v/>
      </c>
      <c r="J35" s="17" t="str">
        <f t="shared" si="3"/>
        <v>単元6</v>
      </c>
      <c r="K35" s="3"/>
      <c r="M35" s="207"/>
      <c r="N35" s="33">
        <v>1</v>
      </c>
      <c r="O35">
        <f>SUM($N$6:N35)</f>
        <v>30</v>
      </c>
      <c r="W35" s="3">
        <v>27</v>
      </c>
      <c r="X35" s="7" t="str">
        <f>R10</f>
        <v>社会</v>
      </c>
      <c r="Y35" s="9"/>
      <c r="Z35" s="23" t="str">
        <f t="shared" si="6"/>
        <v>社会</v>
      </c>
      <c r="AA35" t="str">
        <f>IF($Z35=AA$8,COUNTIF($Z$9:$Z35,AA$8)+Q$22,"")</f>
        <v/>
      </c>
      <c r="AB35">
        <f>IF($Z35=AB$8,COUNTIF($Z$9:$Z35,AB$8)+R$22,"")</f>
        <v>6</v>
      </c>
      <c r="AC35" t="str">
        <f>IF($Z35=AC$8,COUNTIF($Z$9:$Z35,AC$8)+S$22,"")</f>
        <v/>
      </c>
      <c r="AD35" t="str">
        <f>IF($Z35=AD$8,COUNTIF($Z$9:$Z35,AD$8)+T$22,"")</f>
        <v/>
      </c>
      <c r="AE35" t="str">
        <f>IF($Z35=AE$8,COUNTIF($Z$9:$Z35,AE$8)+U$22,"")</f>
        <v/>
      </c>
      <c r="AF35" t="str">
        <f t="shared" si="7"/>
        <v/>
      </c>
      <c r="AG35" t="str">
        <f t="shared" si="8"/>
        <v>単元6</v>
      </c>
      <c r="AH35" t="str">
        <f t="shared" si="9"/>
        <v/>
      </c>
      <c r="AI35" t="str">
        <f t="shared" si="10"/>
        <v/>
      </c>
      <c r="AJ35" t="str">
        <f t="shared" si="11"/>
        <v/>
      </c>
      <c r="AK35" t="str">
        <f t="shared" si="12"/>
        <v/>
      </c>
      <c r="AL35" t="str">
        <f t="shared" si="13"/>
        <v>単元6</v>
      </c>
      <c r="AM35" t="str">
        <f t="shared" si="14"/>
        <v>単元6</v>
      </c>
      <c r="AN35" t="str">
        <f t="shared" si="15"/>
        <v/>
      </c>
      <c r="AO35" t="str">
        <f t="shared" si="16"/>
        <v/>
      </c>
      <c r="AT35" s="24">
        <v>27</v>
      </c>
      <c r="AU35" s="42" t="s">
        <v>238</v>
      </c>
      <c r="AV35" s="26" t="s">
        <v>340</v>
      </c>
      <c r="AW35" s="26" t="s">
        <v>340</v>
      </c>
      <c r="AX35" s="26" t="s">
        <v>340</v>
      </c>
      <c r="AY35" s="26" t="s">
        <v>340</v>
      </c>
      <c r="AZ35" s="44" t="s">
        <v>340</v>
      </c>
    </row>
    <row r="36" spans="1:52" ht="18.95" customHeight="1" thickBot="1" x14ac:dyDescent="0.2">
      <c r="A36" s="207"/>
      <c r="B36" s="99">
        <f t="shared" si="5"/>
        <v>46112</v>
      </c>
      <c r="C36" s="98">
        <f t="shared" si="5"/>
        <v>46112</v>
      </c>
      <c r="D36" s="3" t="s">
        <v>53</v>
      </c>
      <c r="E36" s="3"/>
      <c r="F36" s="17" t="str">
        <f t="shared" si="4"/>
        <v>単元7</v>
      </c>
      <c r="G36" s="17" t="str">
        <f t="shared" si="0"/>
        <v/>
      </c>
      <c r="H36" s="17" t="str">
        <f t="shared" si="1"/>
        <v/>
      </c>
      <c r="I36" s="17" t="str">
        <f t="shared" si="2"/>
        <v/>
      </c>
      <c r="J36" s="17" t="str">
        <f t="shared" si="3"/>
        <v/>
      </c>
      <c r="K36" s="3"/>
      <c r="M36" s="207"/>
      <c r="N36" s="34">
        <v>1</v>
      </c>
      <c r="O36">
        <f>SUM($N$6:N36)</f>
        <v>31</v>
      </c>
      <c r="W36" s="3">
        <v>28</v>
      </c>
      <c r="X36" s="7" t="str">
        <f>R11</f>
        <v>数学</v>
      </c>
      <c r="Y36" s="9"/>
      <c r="Z36" s="23" t="str">
        <f t="shared" si="6"/>
        <v>数学</v>
      </c>
      <c r="AA36" t="str">
        <f>IF($Z36=AA$8,COUNTIF($Z$9:$Z36,AA$8)+Q$22,"")</f>
        <v/>
      </c>
      <c r="AB36" t="str">
        <f>IF($Z36=AB$8,COUNTIF($Z$9:$Z36,AB$8)+R$22,"")</f>
        <v/>
      </c>
      <c r="AC36">
        <f>IF($Z36=AC$8,COUNTIF($Z$9:$Z36,AC$8)+S$22,"")</f>
        <v>6</v>
      </c>
      <c r="AD36" t="str">
        <f>IF($Z36=AD$8,COUNTIF($Z$9:$Z36,AD$8)+T$22,"")</f>
        <v/>
      </c>
      <c r="AE36" t="str">
        <f>IF($Z36=AE$8,COUNTIF($Z$9:$Z36,AE$8)+U$22,"")</f>
        <v/>
      </c>
      <c r="AF36" t="str">
        <f t="shared" si="7"/>
        <v/>
      </c>
      <c r="AG36" t="str">
        <f t="shared" si="8"/>
        <v/>
      </c>
      <c r="AH36" t="str">
        <f t="shared" si="9"/>
        <v>単元6</v>
      </c>
      <c r="AI36" t="str">
        <f t="shared" si="10"/>
        <v/>
      </c>
      <c r="AJ36" t="str">
        <f t="shared" si="11"/>
        <v/>
      </c>
      <c r="AK36" t="str">
        <f t="shared" si="12"/>
        <v/>
      </c>
      <c r="AL36" t="str">
        <f t="shared" si="13"/>
        <v/>
      </c>
      <c r="AM36" t="str">
        <f t="shared" si="14"/>
        <v>単元6</v>
      </c>
      <c r="AN36" t="str">
        <f t="shared" si="15"/>
        <v>単元6</v>
      </c>
      <c r="AO36" t="str">
        <f t="shared" si="16"/>
        <v/>
      </c>
      <c r="AT36" s="24">
        <v>28</v>
      </c>
      <c r="AU36" s="42" t="s">
        <v>239</v>
      </c>
      <c r="AV36" s="25" t="s">
        <v>341</v>
      </c>
      <c r="AW36" s="25" t="s">
        <v>341</v>
      </c>
      <c r="AX36" s="25" t="s">
        <v>341</v>
      </c>
      <c r="AY36" s="25" t="s">
        <v>341</v>
      </c>
      <c r="AZ36" s="43" t="s">
        <v>341</v>
      </c>
    </row>
    <row r="37" spans="1:52" ht="24.95" customHeight="1" x14ac:dyDescent="0.15">
      <c r="A37" s="207"/>
      <c r="M37" s="207"/>
      <c r="W37" s="3">
        <v>29</v>
      </c>
      <c r="X37" s="7" t="str">
        <f>R12</f>
        <v>理科</v>
      </c>
      <c r="Y37" s="9"/>
      <c r="Z37" s="23" t="str">
        <f t="shared" si="6"/>
        <v>理科</v>
      </c>
      <c r="AA37" t="str">
        <f>IF($Z37=AA$8,COUNTIF($Z$9:$Z37,AA$8)+Q$22,"")</f>
        <v/>
      </c>
      <c r="AB37" t="str">
        <f>IF($Z37=AB$8,COUNTIF($Z$9:$Z37,AB$8)+R$22,"")</f>
        <v/>
      </c>
      <c r="AC37" t="str">
        <f>IF($Z37=AC$8,COUNTIF($Z$9:$Z37,AC$8)+S$22,"")</f>
        <v/>
      </c>
      <c r="AD37">
        <f>IF($Z37=AD$8,COUNTIF($Z$9:$Z37,AD$8)+T$22,"")</f>
        <v>6</v>
      </c>
      <c r="AE37" t="str">
        <f>IF($Z37=AE$8,COUNTIF($Z$9:$Z37,AE$8)+U$22,"")</f>
        <v/>
      </c>
      <c r="AF37" t="str">
        <f t="shared" si="7"/>
        <v/>
      </c>
      <c r="AG37" t="str">
        <f t="shared" si="8"/>
        <v/>
      </c>
      <c r="AH37" t="str">
        <f t="shared" si="9"/>
        <v/>
      </c>
      <c r="AI37" t="str">
        <f t="shared" si="10"/>
        <v>単元6</v>
      </c>
      <c r="AJ37" t="str">
        <f t="shared" si="11"/>
        <v/>
      </c>
      <c r="AK37" t="str">
        <f t="shared" si="12"/>
        <v/>
      </c>
      <c r="AL37" t="str">
        <f t="shared" si="13"/>
        <v/>
      </c>
      <c r="AM37" t="str">
        <f t="shared" si="14"/>
        <v/>
      </c>
      <c r="AN37" t="str">
        <f t="shared" si="15"/>
        <v>単元6</v>
      </c>
      <c r="AO37" t="str">
        <f t="shared" si="16"/>
        <v>単元6</v>
      </c>
      <c r="AT37" s="24">
        <v>29</v>
      </c>
      <c r="AU37" s="42" t="s">
        <v>240</v>
      </c>
      <c r="AV37" s="27" t="s">
        <v>342</v>
      </c>
      <c r="AW37" s="27" t="s">
        <v>342</v>
      </c>
      <c r="AX37" s="25" t="s">
        <v>342</v>
      </c>
      <c r="AY37" s="27" t="s">
        <v>342</v>
      </c>
      <c r="AZ37" s="43" t="s">
        <v>342</v>
      </c>
    </row>
    <row r="38" spans="1:52" ht="24.95" customHeight="1" x14ac:dyDescent="0.15">
      <c r="A38" s="207"/>
      <c r="M38" s="207"/>
      <c r="N38" s="6" t="s">
        <v>84</v>
      </c>
      <c r="W38" s="3">
        <v>30</v>
      </c>
      <c r="X38" s="7" t="str">
        <f>R13</f>
        <v>英語</v>
      </c>
      <c r="Y38" s="9"/>
      <c r="Z38" s="23" t="str">
        <f t="shared" si="6"/>
        <v>英語</v>
      </c>
      <c r="AA38" t="str">
        <f>IF($Z38=AA$8,COUNTIF($Z$9:$Z38,AA$8)+Q$22,"")</f>
        <v/>
      </c>
      <c r="AB38" t="str">
        <f>IF($Z38=AB$8,COUNTIF($Z$9:$Z38,AB$8)+R$22,"")</f>
        <v/>
      </c>
      <c r="AC38" t="str">
        <f>IF($Z38=AC$8,COUNTIF($Z$9:$Z38,AC$8)+S$22,"")</f>
        <v/>
      </c>
      <c r="AD38" t="str">
        <f>IF($Z38=AD$8,COUNTIF($Z$9:$Z38,AD$8)+T$22,"")</f>
        <v/>
      </c>
      <c r="AE38">
        <f>IF($Z38=AE$8,COUNTIF($Z$9:$Z38,AE$8)+U$22,"")</f>
        <v>6</v>
      </c>
      <c r="AF38" t="str">
        <f t="shared" si="7"/>
        <v/>
      </c>
      <c r="AG38" t="str">
        <f t="shared" si="8"/>
        <v/>
      </c>
      <c r="AH38" t="str">
        <f t="shared" si="9"/>
        <v/>
      </c>
      <c r="AI38" t="str">
        <f t="shared" si="10"/>
        <v/>
      </c>
      <c r="AJ38" t="str">
        <f t="shared" si="11"/>
        <v>単元6</v>
      </c>
      <c r="AK38" t="str">
        <f t="shared" si="12"/>
        <v>単元7</v>
      </c>
      <c r="AL38" t="str">
        <f t="shared" si="13"/>
        <v/>
      </c>
      <c r="AM38" t="str">
        <f t="shared" si="14"/>
        <v/>
      </c>
      <c r="AN38" t="str">
        <f t="shared" si="15"/>
        <v/>
      </c>
      <c r="AO38" t="str">
        <f t="shared" si="16"/>
        <v>単元6</v>
      </c>
      <c r="AT38" s="24">
        <v>30</v>
      </c>
      <c r="AU38" s="42" t="s">
        <v>241</v>
      </c>
      <c r="AV38" s="27" t="s">
        <v>343</v>
      </c>
      <c r="AW38" s="27" t="s">
        <v>343</v>
      </c>
      <c r="AX38" s="25" t="s">
        <v>343</v>
      </c>
      <c r="AY38" s="27" t="s">
        <v>343</v>
      </c>
      <c r="AZ38" s="43" t="s">
        <v>343</v>
      </c>
    </row>
    <row r="39" spans="1:52" ht="24.95" customHeight="1" x14ac:dyDescent="0.15">
      <c r="A39" s="207"/>
      <c r="M39" s="207"/>
      <c r="W39" s="3">
        <v>31</v>
      </c>
      <c r="X39" s="7" t="str">
        <f>R9</f>
        <v>国語</v>
      </c>
      <c r="Y39" s="9"/>
      <c r="Z39" s="23" t="str">
        <f t="shared" si="6"/>
        <v>国語</v>
      </c>
      <c r="AA39">
        <f>IF($Z39=AA$8,COUNTIF($Z$9:$Z39,AA$8)+Q$22,"")</f>
        <v>7</v>
      </c>
      <c r="AB39" t="str">
        <f>IF($Z39=AB$8,COUNTIF($Z$9:$Z39,AB$8)+R$22,"")</f>
        <v/>
      </c>
      <c r="AC39" t="str">
        <f>IF($Z39=AC$8,COUNTIF($Z$9:$Z39,AC$8)+S$22,"")</f>
        <v/>
      </c>
      <c r="AD39" t="str">
        <f>IF($Z39=AD$8,COUNTIF($Z$9:$Z39,AD$8)+T$22,"")</f>
        <v/>
      </c>
      <c r="AE39" t="str">
        <f>IF($Z39=AE$8,COUNTIF($Z$9:$Z39,AE$8)+U$22,"")</f>
        <v/>
      </c>
      <c r="AF39" t="str">
        <f t="shared" si="7"/>
        <v>単元7</v>
      </c>
      <c r="AG39" t="str">
        <f t="shared" si="8"/>
        <v/>
      </c>
      <c r="AH39" t="str">
        <f t="shared" si="9"/>
        <v/>
      </c>
      <c r="AI39" t="str">
        <f t="shared" si="10"/>
        <v/>
      </c>
      <c r="AJ39" t="str">
        <f t="shared" si="11"/>
        <v/>
      </c>
      <c r="AK39" t="str">
        <f t="shared" si="12"/>
        <v>単元7</v>
      </c>
      <c r="AL39" t="str">
        <f t="shared" si="13"/>
        <v>単元7</v>
      </c>
      <c r="AM39" t="str">
        <f t="shared" si="14"/>
        <v/>
      </c>
      <c r="AN39" t="str">
        <f t="shared" si="15"/>
        <v/>
      </c>
      <c r="AO39" t="str">
        <f t="shared" si="16"/>
        <v/>
      </c>
      <c r="AT39" s="24">
        <v>31</v>
      </c>
      <c r="AU39" s="105" t="s">
        <v>344</v>
      </c>
      <c r="AV39" s="27" t="s">
        <v>242</v>
      </c>
      <c r="AW39" s="27" t="s">
        <v>242</v>
      </c>
      <c r="AX39" s="27" t="s">
        <v>242</v>
      </c>
      <c r="AY39" s="26" t="s">
        <v>242</v>
      </c>
      <c r="AZ39" s="43" t="s">
        <v>242</v>
      </c>
    </row>
    <row r="40" spans="1:52" ht="17.25" customHeight="1" x14ac:dyDescent="0.15">
      <c r="A40" s="207"/>
      <c r="B40" s="207"/>
      <c r="C40" s="207"/>
      <c r="D40" s="207"/>
      <c r="E40" s="207"/>
      <c r="F40" s="208"/>
      <c r="G40" s="208"/>
      <c r="H40" s="208"/>
      <c r="I40" s="208"/>
      <c r="J40" s="208"/>
      <c r="K40" s="207"/>
      <c r="L40" s="207"/>
      <c r="M40" s="207"/>
      <c r="W40" s="3">
        <v>32</v>
      </c>
      <c r="X40" s="7" t="str">
        <f>R10</f>
        <v>社会</v>
      </c>
      <c r="Y40" s="9"/>
      <c r="Z40" s="23" t="str">
        <f t="shared" si="6"/>
        <v>社会</v>
      </c>
      <c r="AA40" t="str">
        <f>IF($Z40=AA$8,COUNTIF($Z$9:$Z40,AA$8)+Q$22,"")</f>
        <v/>
      </c>
      <c r="AB40">
        <f>IF($Z40=AB$8,COUNTIF($Z$9:$Z40,AB$8)+R$22,"")</f>
        <v>7</v>
      </c>
      <c r="AC40" t="str">
        <f>IF($Z40=AC$8,COUNTIF($Z$9:$Z40,AC$8)+S$22,"")</f>
        <v/>
      </c>
      <c r="AD40" t="str">
        <f>IF($Z40=AD$8,COUNTIF($Z$9:$Z40,AD$8)+T$22,"")</f>
        <v/>
      </c>
      <c r="AE40" t="str">
        <f>IF($Z40=AE$8,COUNTIF($Z$9:$Z40,AE$8)+U$22,"")</f>
        <v/>
      </c>
      <c r="AF40" t="str">
        <f t="shared" si="7"/>
        <v/>
      </c>
      <c r="AG40" t="str">
        <f t="shared" si="8"/>
        <v>単元7</v>
      </c>
      <c r="AH40" t="str">
        <f t="shared" si="9"/>
        <v/>
      </c>
      <c r="AI40" t="str">
        <f t="shared" si="10"/>
        <v/>
      </c>
      <c r="AJ40" t="str">
        <f t="shared" si="11"/>
        <v/>
      </c>
      <c r="AK40" t="str">
        <f t="shared" si="12"/>
        <v/>
      </c>
      <c r="AL40" t="str">
        <f t="shared" si="13"/>
        <v>単元7</v>
      </c>
      <c r="AM40" t="str">
        <f t="shared" si="14"/>
        <v>単元7</v>
      </c>
      <c r="AN40" t="str">
        <f t="shared" si="15"/>
        <v/>
      </c>
      <c r="AO40" t="str">
        <f t="shared" si="16"/>
        <v/>
      </c>
      <c r="AT40" s="24">
        <v>32</v>
      </c>
      <c r="AU40" s="105" t="s">
        <v>345</v>
      </c>
      <c r="AV40" s="27" t="s">
        <v>243</v>
      </c>
      <c r="AW40" s="27" t="s">
        <v>243</v>
      </c>
      <c r="AX40" s="27" t="s">
        <v>243</v>
      </c>
      <c r="AY40" s="26" t="s">
        <v>243</v>
      </c>
      <c r="AZ40" s="45" t="s">
        <v>243</v>
      </c>
    </row>
    <row r="41" spans="1:52" ht="18.95" customHeight="1" x14ac:dyDescent="0.15">
      <c r="W41" s="3">
        <v>33</v>
      </c>
      <c r="X41" s="7" t="str">
        <f>R11</f>
        <v>数学</v>
      </c>
      <c r="Y41" s="9"/>
      <c r="Z41" s="23" t="str">
        <f t="shared" ref="Z41:Z58" si="17">IF(Y41="",IF(X41=0,"",X41),Y41)</f>
        <v>数学</v>
      </c>
      <c r="AA41" t="str">
        <f>IF($Z41=AA$8,COUNTIF($Z$9:$Z41,AA$8)+Q$22,"")</f>
        <v/>
      </c>
      <c r="AB41" t="str">
        <f>IF($Z41=AB$8,COUNTIF($Z$9:$Z41,AB$8)+R$22,"")</f>
        <v/>
      </c>
      <c r="AC41">
        <f>IF($Z41=AC$8,COUNTIF($Z$9:$Z41,AC$8)+S$22,"")</f>
        <v>7</v>
      </c>
      <c r="AD41" t="str">
        <f>IF($Z41=AD$8,COUNTIF($Z$9:$Z41,AD$8)+T$22,"")</f>
        <v/>
      </c>
      <c r="AE41" t="str">
        <f>IF($Z41=AE$8,COUNTIF($Z$9:$Z41,AE$8)+U$22,"")</f>
        <v/>
      </c>
      <c r="AF41" t="str">
        <f t="shared" ref="AF41:AF58" si="18">IF(AA41="","",VLOOKUP(AA41,$AT$9:$AZ$58,3))</f>
        <v/>
      </c>
      <c r="AG41" t="str">
        <f t="shared" ref="AG41:AG58" si="19">IF(AB41="","",VLOOKUP(AB41,$AT$9:$AZ$58,4))</f>
        <v/>
      </c>
      <c r="AH41" t="str">
        <f t="shared" ref="AH41:AH58" si="20">IF(AC41="","",VLOOKUP(AC41,$AT$9:$AZ$58,5))</f>
        <v>単元7</v>
      </c>
      <c r="AI41" t="str">
        <f t="shared" ref="AI41:AI58" si="21">IF(AD41="","",VLOOKUP(AD41,$AT$9:$AZ$58,6))</f>
        <v/>
      </c>
      <c r="AJ41" t="str">
        <f t="shared" ref="AJ41:AJ58" si="22">IF(AE41="","",VLOOKUP(AE41,$AT$9:$AZ$58,7))</f>
        <v/>
      </c>
      <c r="AK41" t="str">
        <f t="shared" ref="AK41:AK69" si="23">IF(AF41=AF42,"",IF($Z41=$Z42,AF41&amp;","&amp;AF42,AF41&amp;AF42))</f>
        <v/>
      </c>
      <c r="AL41" t="str">
        <f t="shared" ref="AL41:AL69" si="24">IF(AG41=AG42,"",IF($Z41=$Z42,AG41&amp;","&amp;AG42,AG41&amp;AG42))</f>
        <v/>
      </c>
      <c r="AM41" t="str">
        <f t="shared" ref="AM41:AM69" si="25">IF(AH41=AH42,"",IF($Z41=$Z42,AH41&amp;","&amp;AH42,AH41&amp;AH42))</f>
        <v>単元7</v>
      </c>
      <c r="AN41" t="str">
        <f t="shared" ref="AN41:AN69" si="26">IF(AI41=AI42,"",IF($Z41=$Z42,AI41&amp;","&amp;AI42,AI41&amp;AI42))</f>
        <v>単元7</v>
      </c>
      <c r="AO41" t="str">
        <f t="shared" ref="AO41:AO69" si="27">IF(AJ41=AJ42,"",IF($Z41=$Z42,AJ41&amp;","&amp;AJ42,AJ41&amp;AJ42))</f>
        <v/>
      </c>
      <c r="AT41" s="24">
        <v>33</v>
      </c>
      <c r="AU41" s="105" t="s">
        <v>346</v>
      </c>
      <c r="AV41" s="27" t="s">
        <v>244</v>
      </c>
      <c r="AW41" s="27" t="s">
        <v>244</v>
      </c>
      <c r="AX41" s="27" t="s">
        <v>244</v>
      </c>
      <c r="AY41" s="26" t="s">
        <v>244</v>
      </c>
      <c r="AZ41" s="45" t="s">
        <v>244</v>
      </c>
    </row>
    <row r="42" spans="1:52" ht="18.95" customHeight="1" x14ac:dyDescent="0.15">
      <c r="W42" s="3">
        <v>34</v>
      </c>
      <c r="X42" s="7" t="str">
        <f>R12</f>
        <v>理科</v>
      </c>
      <c r="Y42" s="9"/>
      <c r="Z42" s="23" t="str">
        <f t="shared" si="17"/>
        <v>理科</v>
      </c>
      <c r="AA42" t="str">
        <f>IF($Z42=AA$8,COUNTIF($Z$9:$Z42,AA$8)+Q$22,"")</f>
        <v/>
      </c>
      <c r="AB42" t="str">
        <f>IF($Z42=AB$8,COUNTIF($Z$9:$Z42,AB$8)+R$22,"")</f>
        <v/>
      </c>
      <c r="AC42" t="str">
        <f>IF($Z42=AC$8,COUNTIF($Z$9:$Z42,AC$8)+S$22,"")</f>
        <v/>
      </c>
      <c r="AD42">
        <f>IF($Z42=AD$8,COUNTIF($Z$9:$Z42,AD$8)+T$22,"")</f>
        <v>7</v>
      </c>
      <c r="AE42" t="str">
        <f>IF($Z42=AE$8,COUNTIF($Z$9:$Z42,AE$8)+U$22,"")</f>
        <v/>
      </c>
      <c r="AF42" t="str">
        <f t="shared" si="18"/>
        <v/>
      </c>
      <c r="AG42" t="str">
        <f t="shared" si="19"/>
        <v/>
      </c>
      <c r="AH42" t="str">
        <f t="shared" si="20"/>
        <v/>
      </c>
      <c r="AI42" t="str">
        <f t="shared" si="21"/>
        <v>単元7</v>
      </c>
      <c r="AJ42" t="str">
        <f t="shared" si="22"/>
        <v/>
      </c>
      <c r="AK42" t="str">
        <f t="shared" si="23"/>
        <v/>
      </c>
      <c r="AL42" t="str">
        <f t="shared" si="24"/>
        <v/>
      </c>
      <c r="AM42" t="str">
        <f t="shared" si="25"/>
        <v/>
      </c>
      <c r="AN42" t="str">
        <f t="shared" si="26"/>
        <v>単元7</v>
      </c>
      <c r="AO42" t="str">
        <f t="shared" si="27"/>
        <v>単元7</v>
      </c>
      <c r="AT42" s="24">
        <v>34</v>
      </c>
      <c r="AU42" s="105" t="s">
        <v>347</v>
      </c>
      <c r="AV42" s="26" t="s">
        <v>245</v>
      </c>
      <c r="AW42" s="26" t="s">
        <v>245</v>
      </c>
      <c r="AX42" s="26" t="s">
        <v>245</v>
      </c>
      <c r="AY42" s="26" t="s">
        <v>245</v>
      </c>
      <c r="AZ42" s="44" t="s">
        <v>245</v>
      </c>
    </row>
    <row r="43" spans="1:52" ht="18.95" customHeight="1" x14ac:dyDescent="0.15">
      <c r="W43" s="3">
        <v>35</v>
      </c>
      <c r="X43" s="7" t="str">
        <f>R13</f>
        <v>英語</v>
      </c>
      <c r="Y43" s="9"/>
      <c r="Z43" s="23" t="str">
        <f t="shared" si="17"/>
        <v>英語</v>
      </c>
      <c r="AA43" t="str">
        <f>IF($Z43=AA$8,COUNTIF($Z$9:$Z43,AA$8)+Q$22,"")</f>
        <v/>
      </c>
      <c r="AB43" t="str">
        <f>IF($Z43=AB$8,COUNTIF($Z$9:$Z43,AB$8)+R$22,"")</f>
        <v/>
      </c>
      <c r="AC43" t="str">
        <f>IF($Z43=AC$8,COUNTIF($Z$9:$Z43,AC$8)+S$22,"")</f>
        <v/>
      </c>
      <c r="AD43" t="str">
        <f>IF($Z43=AD$8,COUNTIF($Z$9:$Z43,AD$8)+T$22,"")</f>
        <v/>
      </c>
      <c r="AE43">
        <f>IF($Z43=AE$8,COUNTIF($Z$9:$Z43,AE$8)+U$22,"")</f>
        <v>7</v>
      </c>
      <c r="AF43" t="str">
        <f t="shared" si="18"/>
        <v/>
      </c>
      <c r="AG43" t="str">
        <f t="shared" si="19"/>
        <v/>
      </c>
      <c r="AH43" t="str">
        <f t="shared" si="20"/>
        <v/>
      </c>
      <c r="AI43" t="str">
        <f t="shared" si="21"/>
        <v/>
      </c>
      <c r="AJ43" t="str">
        <f t="shared" si="22"/>
        <v>単元7</v>
      </c>
      <c r="AK43" t="str">
        <f t="shared" si="23"/>
        <v>単元8</v>
      </c>
      <c r="AL43" t="str">
        <f t="shared" si="24"/>
        <v/>
      </c>
      <c r="AM43" t="str">
        <f t="shared" si="25"/>
        <v/>
      </c>
      <c r="AN43" t="str">
        <f t="shared" si="26"/>
        <v/>
      </c>
      <c r="AO43" t="str">
        <f t="shared" si="27"/>
        <v>単元7</v>
      </c>
      <c r="AT43" s="24">
        <v>35</v>
      </c>
      <c r="AU43" s="105" t="s">
        <v>348</v>
      </c>
      <c r="AV43" s="26" t="s">
        <v>246</v>
      </c>
      <c r="AW43" s="26" t="s">
        <v>246</v>
      </c>
      <c r="AX43" s="26" t="s">
        <v>246</v>
      </c>
      <c r="AY43" s="26" t="s">
        <v>246</v>
      </c>
      <c r="AZ43" s="44" t="s">
        <v>246</v>
      </c>
    </row>
    <row r="44" spans="1:52" ht="18.95" customHeight="1" x14ac:dyDescent="0.15">
      <c r="W44" s="3">
        <v>36</v>
      </c>
      <c r="X44" s="7" t="str">
        <f>R9</f>
        <v>国語</v>
      </c>
      <c r="Y44" s="9"/>
      <c r="Z44" s="23" t="str">
        <f t="shared" si="17"/>
        <v>国語</v>
      </c>
      <c r="AA44">
        <f>IF($Z44=AA$8,COUNTIF($Z$9:$Z44,AA$8)+Q$22,"")</f>
        <v>8</v>
      </c>
      <c r="AB44" t="str">
        <f>IF($Z44=AB$8,COUNTIF($Z$9:$Z44,AB$8)+R$22,"")</f>
        <v/>
      </c>
      <c r="AC44" t="str">
        <f>IF($Z44=AC$8,COUNTIF($Z$9:$Z44,AC$8)+S$22,"")</f>
        <v/>
      </c>
      <c r="AD44" t="str">
        <f>IF($Z44=AD$8,COUNTIF($Z$9:$Z44,AD$8)+T$22,"")</f>
        <v/>
      </c>
      <c r="AE44" t="str">
        <f>IF($Z44=AE$8,COUNTIF($Z$9:$Z44,AE$8)+U$22,"")</f>
        <v/>
      </c>
      <c r="AF44" t="str">
        <f t="shared" si="18"/>
        <v>単元8</v>
      </c>
      <c r="AG44" t="str">
        <f t="shared" si="19"/>
        <v/>
      </c>
      <c r="AH44" t="str">
        <f t="shared" si="20"/>
        <v/>
      </c>
      <c r="AI44" t="str">
        <f t="shared" si="21"/>
        <v/>
      </c>
      <c r="AJ44" t="str">
        <f t="shared" si="22"/>
        <v/>
      </c>
      <c r="AK44" t="str">
        <f t="shared" si="23"/>
        <v>単元8</v>
      </c>
      <c r="AL44" t="str">
        <f t="shared" si="24"/>
        <v>単元8</v>
      </c>
      <c r="AM44" t="str">
        <f t="shared" si="25"/>
        <v/>
      </c>
      <c r="AN44" t="str">
        <f t="shared" si="26"/>
        <v/>
      </c>
      <c r="AO44" t="str">
        <f t="shared" si="27"/>
        <v/>
      </c>
      <c r="AT44" s="24">
        <v>36</v>
      </c>
      <c r="AU44" s="105" t="s">
        <v>349</v>
      </c>
      <c r="AV44" s="26" t="s">
        <v>247</v>
      </c>
      <c r="AW44" s="26" t="s">
        <v>247</v>
      </c>
      <c r="AX44" s="26" t="s">
        <v>247</v>
      </c>
      <c r="AY44" s="26" t="s">
        <v>247</v>
      </c>
      <c r="AZ44" s="44" t="s">
        <v>247</v>
      </c>
    </row>
    <row r="45" spans="1:52" ht="18.95" customHeight="1" x14ac:dyDescent="0.15">
      <c r="W45" s="3">
        <v>37</v>
      </c>
      <c r="X45" s="7" t="str">
        <f>R10</f>
        <v>社会</v>
      </c>
      <c r="Y45" s="9"/>
      <c r="Z45" s="23" t="str">
        <f t="shared" si="17"/>
        <v>社会</v>
      </c>
      <c r="AA45" t="str">
        <f>IF($Z45=AA$8,COUNTIF($Z$9:$Z45,AA$8)+Q$22,"")</f>
        <v/>
      </c>
      <c r="AB45">
        <f>IF($Z45=AB$8,COUNTIF($Z$9:$Z45,AB$8)+R$22,"")</f>
        <v>8</v>
      </c>
      <c r="AC45" t="str">
        <f>IF($Z45=AC$8,COUNTIF($Z$9:$Z45,AC$8)+S$22,"")</f>
        <v/>
      </c>
      <c r="AD45" t="str">
        <f>IF($Z45=AD$8,COUNTIF($Z$9:$Z45,AD$8)+T$22,"")</f>
        <v/>
      </c>
      <c r="AE45" t="str">
        <f>IF($Z45=AE$8,COUNTIF($Z$9:$Z45,AE$8)+U$22,"")</f>
        <v/>
      </c>
      <c r="AF45" t="str">
        <f t="shared" si="18"/>
        <v/>
      </c>
      <c r="AG45" t="str">
        <f t="shared" si="19"/>
        <v>単元8</v>
      </c>
      <c r="AH45" t="str">
        <f t="shared" si="20"/>
        <v/>
      </c>
      <c r="AI45" t="str">
        <f t="shared" si="21"/>
        <v/>
      </c>
      <c r="AJ45" t="str">
        <f t="shared" si="22"/>
        <v/>
      </c>
      <c r="AK45" t="str">
        <f t="shared" si="23"/>
        <v/>
      </c>
      <c r="AL45" t="str">
        <f t="shared" si="24"/>
        <v>単元8</v>
      </c>
      <c r="AM45" t="str">
        <f t="shared" si="25"/>
        <v>単元8</v>
      </c>
      <c r="AN45" t="str">
        <f t="shared" si="26"/>
        <v/>
      </c>
      <c r="AO45" t="str">
        <f t="shared" si="27"/>
        <v/>
      </c>
      <c r="AT45" s="24">
        <v>37</v>
      </c>
      <c r="AU45" s="105" t="s">
        <v>350</v>
      </c>
      <c r="AV45" s="26" t="s">
        <v>248</v>
      </c>
      <c r="AW45" s="26" t="s">
        <v>248</v>
      </c>
      <c r="AX45" s="26" t="s">
        <v>248</v>
      </c>
      <c r="AY45" s="26" t="s">
        <v>248</v>
      </c>
      <c r="AZ45" s="44" t="s">
        <v>248</v>
      </c>
    </row>
    <row r="46" spans="1:52" ht="18.95" customHeight="1" x14ac:dyDescent="0.15">
      <c r="W46" s="3">
        <v>38</v>
      </c>
      <c r="X46" s="7" t="str">
        <f>R11</f>
        <v>数学</v>
      </c>
      <c r="Y46" s="9"/>
      <c r="Z46" s="23" t="str">
        <f t="shared" si="17"/>
        <v>数学</v>
      </c>
      <c r="AA46" t="str">
        <f>IF($Z46=AA$8,COUNTIF($Z$9:$Z46,AA$8)+Q$22,"")</f>
        <v/>
      </c>
      <c r="AB46" t="str">
        <f>IF($Z46=AB$8,COUNTIF($Z$9:$Z46,AB$8)+R$22,"")</f>
        <v/>
      </c>
      <c r="AC46">
        <f>IF($Z46=AC$8,COUNTIF($Z$9:$Z46,AC$8)+S$22,"")</f>
        <v>8</v>
      </c>
      <c r="AD46" t="str">
        <f>IF($Z46=AD$8,COUNTIF($Z$9:$Z46,AD$8)+T$22,"")</f>
        <v/>
      </c>
      <c r="AE46" t="str">
        <f>IF($Z46=AE$8,COUNTIF($Z$9:$Z46,AE$8)+U$22,"")</f>
        <v/>
      </c>
      <c r="AF46" t="str">
        <f t="shared" si="18"/>
        <v/>
      </c>
      <c r="AG46" t="str">
        <f t="shared" si="19"/>
        <v/>
      </c>
      <c r="AH46" t="str">
        <f t="shared" si="20"/>
        <v>単元8</v>
      </c>
      <c r="AI46" t="str">
        <f t="shared" si="21"/>
        <v/>
      </c>
      <c r="AJ46" t="str">
        <f t="shared" si="22"/>
        <v/>
      </c>
      <c r="AK46" t="str">
        <f t="shared" si="23"/>
        <v/>
      </c>
      <c r="AL46" t="str">
        <f t="shared" si="24"/>
        <v/>
      </c>
      <c r="AM46" t="str">
        <f t="shared" si="25"/>
        <v>単元8</v>
      </c>
      <c r="AN46" t="str">
        <f t="shared" si="26"/>
        <v>単元8</v>
      </c>
      <c r="AO46" t="str">
        <f t="shared" si="27"/>
        <v/>
      </c>
      <c r="AT46" s="24">
        <v>38</v>
      </c>
      <c r="AU46" s="105" t="s">
        <v>351</v>
      </c>
      <c r="AV46" s="26" t="s">
        <v>249</v>
      </c>
      <c r="AW46" s="26" t="s">
        <v>249</v>
      </c>
      <c r="AX46" s="26" t="s">
        <v>249</v>
      </c>
      <c r="AY46" s="26" t="s">
        <v>249</v>
      </c>
      <c r="AZ46" s="44" t="s">
        <v>249</v>
      </c>
    </row>
    <row r="47" spans="1:52" ht="18.95" customHeight="1" x14ac:dyDescent="0.15">
      <c r="W47" s="3">
        <v>39</v>
      </c>
      <c r="X47" s="7" t="str">
        <f>R12</f>
        <v>理科</v>
      </c>
      <c r="Y47" s="9"/>
      <c r="Z47" s="23" t="str">
        <f t="shared" si="17"/>
        <v>理科</v>
      </c>
      <c r="AA47" t="str">
        <f>IF($Z47=AA$8,COUNTIF($Z$9:$Z47,AA$8)+Q$22,"")</f>
        <v/>
      </c>
      <c r="AB47" t="str">
        <f>IF($Z47=AB$8,COUNTIF($Z$9:$Z47,AB$8)+R$22,"")</f>
        <v/>
      </c>
      <c r="AC47" t="str">
        <f>IF($Z47=AC$8,COUNTIF($Z$9:$Z47,AC$8)+S$22,"")</f>
        <v/>
      </c>
      <c r="AD47">
        <f>IF($Z47=AD$8,COUNTIF($Z$9:$Z47,AD$8)+T$22,"")</f>
        <v>8</v>
      </c>
      <c r="AE47" t="str">
        <f>IF($Z47=AE$8,COUNTIF($Z$9:$Z47,AE$8)+U$22,"")</f>
        <v/>
      </c>
      <c r="AF47" t="str">
        <f t="shared" si="18"/>
        <v/>
      </c>
      <c r="AG47" t="str">
        <f t="shared" si="19"/>
        <v/>
      </c>
      <c r="AH47" t="str">
        <f t="shared" si="20"/>
        <v/>
      </c>
      <c r="AI47" t="str">
        <f t="shared" si="21"/>
        <v>単元8</v>
      </c>
      <c r="AJ47" t="str">
        <f t="shared" si="22"/>
        <v/>
      </c>
      <c r="AK47" t="str">
        <f t="shared" si="23"/>
        <v/>
      </c>
      <c r="AL47" t="str">
        <f t="shared" si="24"/>
        <v/>
      </c>
      <c r="AM47" t="str">
        <f t="shared" si="25"/>
        <v/>
      </c>
      <c r="AN47" t="str">
        <f t="shared" si="26"/>
        <v>単元8</v>
      </c>
      <c r="AO47" t="str">
        <f t="shared" si="27"/>
        <v>単元8</v>
      </c>
      <c r="AT47" s="24">
        <v>39</v>
      </c>
      <c r="AU47" s="105" t="s">
        <v>352</v>
      </c>
      <c r="AV47" s="26" t="s">
        <v>250</v>
      </c>
      <c r="AW47" s="26" t="s">
        <v>250</v>
      </c>
      <c r="AX47" s="26" t="s">
        <v>250</v>
      </c>
      <c r="AY47" s="26" t="s">
        <v>250</v>
      </c>
      <c r="AZ47" s="44" t="s">
        <v>250</v>
      </c>
    </row>
    <row r="48" spans="1:52" ht="18.95" customHeight="1" x14ac:dyDescent="0.15">
      <c r="W48" s="3">
        <v>40</v>
      </c>
      <c r="X48" s="7" t="str">
        <f>R13</f>
        <v>英語</v>
      </c>
      <c r="Y48" s="9"/>
      <c r="Z48" s="23" t="str">
        <f t="shared" si="17"/>
        <v>英語</v>
      </c>
      <c r="AA48" t="str">
        <f>IF($Z48=AA$8,COUNTIF($Z$9:$Z48,AA$8)+Q$22,"")</f>
        <v/>
      </c>
      <c r="AB48" t="str">
        <f>IF($Z48=AB$8,COUNTIF($Z$9:$Z48,AB$8)+R$22,"")</f>
        <v/>
      </c>
      <c r="AC48" t="str">
        <f>IF($Z48=AC$8,COUNTIF($Z$9:$Z48,AC$8)+S$22,"")</f>
        <v/>
      </c>
      <c r="AD48" t="str">
        <f>IF($Z48=AD$8,COUNTIF($Z$9:$Z48,AD$8)+T$22,"")</f>
        <v/>
      </c>
      <c r="AE48">
        <f>IF($Z48=AE$8,COUNTIF($Z$9:$Z48,AE$8)+U$22,"")</f>
        <v>8</v>
      </c>
      <c r="AF48" t="str">
        <f t="shared" si="18"/>
        <v/>
      </c>
      <c r="AG48" t="str">
        <f t="shared" si="19"/>
        <v/>
      </c>
      <c r="AH48" t="str">
        <f t="shared" si="20"/>
        <v/>
      </c>
      <c r="AI48" t="str">
        <f t="shared" si="21"/>
        <v/>
      </c>
      <c r="AJ48" t="str">
        <f t="shared" si="22"/>
        <v>単元8</v>
      </c>
      <c r="AK48" t="str">
        <f t="shared" si="23"/>
        <v>単元9</v>
      </c>
      <c r="AL48" t="str">
        <f t="shared" si="24"/>
        <v/>
      </c>
      <c r="AM48" t="str">
        <f t="shared" si="25"/>
        <v/>
      </c>
      <c r="AN48" t="str">
        <f t="shared" si="26"/>
        <v/>
      </c>
      <c r="AO48" t="str">
        <f t="shared" si="27"/>
        <v>単元8</v>
      </c>
      <c r="AT48" s="24">
        <v>40</v>
      </c>
      <c r="AU48" s="105" t="s">
        <v>354</v>
      </c>
      <c r="AV48" s="3" t="s">
        <v>252</v>
      </c>
      <c r="AW48" s="3" t="s">
        <v>252</v>
      </c>
      <c r="AX48" s="3" t="s">
        <v>252</v>
      </c>
      <c r="AY48" s="3" t="s">
        <v>252</v>
      </c>
      <c r="AZ48" s="46" t="s">
        <v>252</v>
      </c>
    </row>
    <row r="49" spans="23:52" ht="18.95" customHeight="1" x14ac:dyDescent="0.15">
      <c r="W49" s="3">
        <v>41</v>
      </c>
      <c r="X49" s="7" t="str">
        <f>R9</f>
        <v>国語</v>
      </c>
      <c r="Y49" s="9"/>
      <c r="Z49" s="23" t="str">
        <f t="shared" si="17"/>
        <v>国語</v>
      </c>
      <c r="AA49">
        <f>IF($Z49=AA$8,COUNTIF($Z$9:$Z49,AA$8)+Q$22,"")</f>
        <v>9</v>
      </c>
      <c r="AB49" t="str">
        <f>IF($Z49=AB$8,COUNTIF($Z$9:$Z49,AB$8)+R$22,"")</f>
        <v/>
      </c>
      <c r="AC49" t="str">
        <f>IF($Z49=AC$8,COUNTIF($Z$9:$Z49,AC$8)+S$22,"")</f>
        <v/>
      </c>
      <c r="AD49" t="str">
        <f>IF($Z49=AD$8,COUNTIF($Z$9:$Z49,AD$8)+T$22,"")</f>
        <v/>
      </c>
      <c r="AE49" t="str">
        <f>IF($Z49=AE$8,COUNTIF($Z$9:$Z49,AE$8)+U$22,"")</f>
        <v/>
      </c>
      <c r="AF49" t="str">
        <f t="shared" si="18"/>
        <v>単元9</v>
      </c>
      <c r="AG49" t="str">
        <f t="shared" si="19"/>
        <v/>
      </c>
      <c r="AH49" t="str">
        <f t="shared" si="20"/>
        <v/>
      </c>
      <c r="AI49" t="str">
        <f t="shared" si="21"/>
        <v/>
      </c>
      <c r="AJ49" t="str">
        <f t="shared" si="22"/>
        <v/>
      </c>
      <c r="AK49" t="str">
        <f t="shared" si="23"/>
        <v>単元9</v>
      </c>
      <c r="AL49" t="str">
        <f t="shared" si="24"/>
        <v>単元9</v>
      </c>
      <c r="AM49" t="str">
        <f t="shared" si="25"/>
        <v/>
      </c>
      <c r="AN49" t="str">
        <f t="shared" si="26"/>
        <v/>
      </c>
      <c r="AO49" t="str">
        <f t="shared" si="27"/>
        <v/>
      </c>
      <c r="AT49" s="24">
        <v>41</v>
      </c>
      <c r="AU49" s="105"/>
      <c r="AV49" s="3"/>
      <c r="AW49" s="3"/>
      <c r="AX49" s="3"/>
      <c r="AY49" s="3"/>
      <c r="AZ49" s="46"/>
    </row>
    <row r="50" spans="23:52" ht="18.95" customHeight="1" x14ac:dyDescent="0.15">
      <c r="W50" s="3">
        <v>42</v>
      </c>
      <c r="X50" s="7" t="str">
        <f>R10</f>
        <v>社会</v>
      </c>
      <c r="Y50" s="9"/>
      <c r="Z50" s="23" t="str">
        <f t="shared" si="17"/>
        <v>社会</v>
      </c>
      <c r="AA50" t="str">
        <f>IF($Z50=AA$8,COUNTIF($Z$9:$Z50,AA$8)+Q$22,"")</f>
        <v/>
      </c>
      <c r="AB50">
        <f>IF($Z50=AB$8,COUNTIF($Z$9:$Z50,AB$8)+R$22,"")</f>
        <v>9</v>
      </c>
      <c r="AC50" t="str">
        <f>IF($Z50=AC$8,COUNTIF($Z$9:$Z50,AC$8)+S$22,"")</f>
        <v/>
      </c>
      <c r="AD50" t="str">
        <f>IF($Z50=AD$8,COUNTIF($Z$9:$Z50,AD$8)+T$22,"")</f>
        <v/>
      </c>
      <c r="AE50" t="str">
        <f>IF($Z50=AE$8,COUNTIF($Z$9:$Z50,AE$8)+U$22,"")</f>
        <v/>
      </c>
      <c r="AF50" t="str">
        <f t="shared" si="18"/>
        <v/>
      </c>
      <c r="AG50" t="str">
        <f t="shared" si="19"/>
        <v>単元9</v>
      </c>
      <c r="AH50" t="str">
        <f t="shared" si="20"/>
        <v/>
      </c>
      <c r="AI50" t="str">
        <f t="shared" si="21"/>
        <v/>
      </c>
      <c r="AJ50" t="str">
        <f t="shared" si="22"/>
        <v/>
      </c>
      <c r="AK50" t="str">
        <f t="shared" si="23"/>
        <v/>
      </c>
      <c r="AL50" t="str">
        <f t="shared" si="24"/>
        <v>単元9</v>
      </c>
      <c r="AM50" t="str">
        <f t="shared" si="25"/>
        <v>単元9</v>
      </c>
      <c r="AN50" t="str">
        <f t="shared" si="26"/>
        <v/>
      </c>
      <c r="AO50" t="str">
        <f t="shared" si="27"/>
        <v/>
      </c>
      <c r="AT50" s="24">
        <v>42</v>
      </c>
      <c r="AU50" s="42"/>
      <c r="AV50" s="3"/>
      <c r="AW50" s="3"/>
      <c r="AX50" s="3"/>
      <c r="AY50" s="3"/>
      <c r="AZ50" s="46"/>
    </row>
    <row r="51" spans="23:52" ht="18.95" customHeight="1" x14ac:dyDescent="0.15">
      <c r="W51" s="3">
        <v>43</v>
      </c>
      <c r="X51" s="7" t="str">
        <f>R11</f>
        <v>数学</v>
      </c>
      <c r="Y51" s="9"/>
      <c r="Z51" s="23" t="str">
        <f t="shared" si="17"/>
        <v>数学</v>
      </c>
      <c r="AA51" t="str">
        <f>IF($Z51=AA$8,COUNTIF($Z$9:$Z51,AA$8)+Q$22,"")</f>
        <v/>
      </c>
      <c r="AB51" t="str">
        <f>IF($Z51=AB$8,COUNTIF($Z$9:$Z51,AB$8)+R$22,"")</f>
        <v/>
      </c>
      <c r="AC51">
        <f>IF($Z51=AC$8,COUNTIF($Z$9:$Z51,AC$8)+S$22,"")</f>
        <v>9</v>
      </c>
      <c r="AD51" t="str">
        <f>IF($Z51=AD$8,COUNTIF($Z$9:$Z51,AD$8)+T$22,"")</f>
        <v/>
      </c>
      <c r="AE51" t="str">
        <f>IF($Z51=AE$8,COUNTIF($Z$9:$Z51,AE$8)+U$22,"")</f>
        <v/>
      </c>
      <c r="AF51" t="str">
        <f t="shared" si="18"/>
        <v/>
      </c>
      <c r="AG51" t="str">
        <f t="shared" si="19"/>
        <v/>
      </c>
      <c r="AH51" t="str">
        <f t="shared" si="20"/>
        <v>単元9</v>
      </c>
      <c r="AI51" t="str">
        <f t="shared" si="21"/>
        <v/>
      </c>
      <c r="AJ51" t="str">
        <f t="shared" si="22"/>
        <v/>
      </c>
      <c r="AK51" t="str">
        <f t="shared" si="23"/>
        <v/>
      </c>
      <c r="AL51" t="str">
        <f t="shared" si="24"/>
        <v/>
      </c>
      <c r="AM51" t="str">
        <f t="shared" si="25"/>
        <v>単元9</v>
      </c>
      <c r="AN51" t="str">
        <f t="shared" si="26"/>
        <v>単元9</v>
      </c>
      <c r="AO51" t="str">
        <f t="shared" si="27"/>
        <v/>
      </c>
      <c r="AT51" s="24">
        <v>43</v>
      </c>
      <c r="AU51" s="42"/>
      <c r="AV51" s="3"/>
      <c r="AW51" s="3"/>
      <c r="AX51" s="3"/>
      <c r="AY51" s="3"/>
      <c r="AZ51" s="46"/>
    </row>
    <row r="52" spans="23:52" ht="18.95" customHeight="1" x14ac:dyDescent="0.15">
      <c r="W52" s="3">
        <v>44</v>
      </c>
      <c r="X52" s="7" t="str">
        <f>R12</f>
        <v>理科</v>
      </c>
      <c r="Y52" s="9"/>
      <c r="Z52" s="23" t="str">
        <f t="shared" si="17"/>
        <v>理科</v>
      </c>
      <c r="AA52" t="str">
        <f>IF($Z52=AA$8,COUNTIF($Z$9:$Z52,AA$8)+Q$22,"")</f>
        <v/>
      </c>
      <c r="AB52" t="str">
        <f>IF($Z52=AB$8,COUNTIF($Z$9:$Z52,AB$8)+R$22,"")</f>
        <v/>
      </c>
      <c r="AC52" t="str">
        <f>IF($Z52=AC$8,COUNTIF($Z$9:$Z52,AC$8)+S$22,"")</f>
        <v/>
      </c>
      <c r="AD52">
        <f>IF($Z52=AD$8,COUNTIF($Z$9:$Z52,AD$8)+T$22,"")</f>
        <v>9</v>
      </c>
      <c r="AE52" t="str">
        <f>IF($Z52=AE$8,COUNTIF($Z$9:$Z52,AE$8)+U$22,"")</f>
        <v/>
      </c>
      <c r="AF52" t="str">
        <f t="shared" si="18"/>
        <v/>
      </c>
      <c r="AG52" t="str">
        <f t="shared" si="19"/>
        <v/>
      </c>
      <c r="AH52" t="str">
        <f t="shared" si="20"/>
        <v/>
      </c>
      <c r="AI52" t="str">
        <f t="shared" si="21"/>
        <v>単元9</v>
      </c>
      <c r="AJ52" t="str">
        <f t="shared" si="22"/>
        <v/>
      </c>
      <c r="AK52" t="str">
        <f t="shared" si="23"/>
        <v/>
      </c>
      <c r="AL52" t="str">
        <f t="shared" si="24"/>
        <v/>
      </c>
      <c r="AM52" t="str">
        <f t="shared" si="25"/>
        <v/>
      </c>
      <c r="AN52" t="str">
        <f t="shared" si="26"/>
        <v>単元9</v>
      </c>
      <c r="AO52" t="str">
        <f t="shared" si="27"/>
        <v>単元9</v>
      </c>
      <c r="AT52" s="24">
        <v>44</v>
      </c>
      <c r="AU52" s="42"/>
      <c r="AV52" s="3"/>
      <c r="AW52" s="3"/>
      <c r="AX52" s="3"/>
      <c r="AY52" s="3"/>
      <c r="AZ52" s="46"/>
    </row>
    <row r="53" spans="23:52" ht="18.95" customHeight="1" x14ac:dyDescent="0.15">
      <c r="W53" s="3">
        <v>45</v>
      </c>
      <c r="X53" s="7" t="str">
        <f>R13</f>
        <v>英語</v>
      </c>
      <c r="Y53" s="9"/>
      <c r="Z53" s="23" t="str">
        <f t="shared" si="17"/>
        <v>英語</v>
      </c>
      <c r="AA53" t="str">
        <f>IF($Z53=AA$8,COUNTIF($Z$9:$Z53,AA$8)+Q$22,"")</f>
        <v/>
      </c>
      <c r="AB53" t="str">
        <f>IF($Z53=AB$8,COUNTIF($Z$9:$Z53,AB$8)+R$22,"")</f>
        <v/>
      </c>
      <c r="AC53" t="str">
        <f>IF($Z53=AC$8,COUNTIF($Z$9:$Z53,AC$8)+S$22,"")</f>
        <v/>
      </c>
      <c r="AD53" t="str">
        <f>IF($Z53=AD$8,COUNTIF($Z$9:$Z53,AD$8)+T$22,"")</f>
        <v/>
      </c>
      <c r="AE53">
        <f>IF($Z53=AE$8,COUNTIF($Z$9:$Z53,AE$8)+U$22,"")</f>
        <v>9</v>
      </c>
      <c r="AF53" t="str">
        <f t="shared" si="18"/>
        <v/>
      </c>
      <c r="AG53" t="str">
        <f t="shared" si="19"/>
        <v/>
      </c>
      <c r="AH53" t="str">
        <f t="shared" si="20"/>
        <v/>
      </c>
      <c r="AI53" t="str">
        <f t="shared" si="21"/>
        <v/>
      </c>
      <c r="AJ53" t="str">
        <f t="shared" si="22"/>
        <v>単元9</v>
      </c>
      <c r="AK53" t="str">
        <f t="shared" si="23"/>
        <v>単元10</v>
      </c>
      <c r="AL53" t="str">
        <f t="shared" si="24"/>
        <v/>
      </c>
      <c r="AM53" t="str">
        <f t="shared" si="25"/>
        <v/>
      </c>
      <c r="AN53" t="str">
        <f t="shared" si="26"/>
        <v/>
      </c>
      <c r="AO53" t="str">
        <f t="shared" si="27"/>
        <v>単元9</v>
      </c>
      <c r="AT53" s="24">
        <v>45</v>
      </c>
      <c r="AU53" s="42"/>
      <c r="AV53" s="3"/>
      <c r="AW53" s="3"/>
      <c r="AX53" s="3"/>
      <c r="AY53" s="3"/>
      <c r="AZ53" s="46"/>
    </row>
    <row r="54" spans="23:52" ht="18.95" customHeight="1" x14ac:dyDescent="0.15">
      <c r="W54" s="3">
        <v>46</v>
      </c>
      <c r="X54" s="7" t="str">
        <f>R9</f>
        <v>国語</v>
      </c>
      <c r="Y54" s="9"/>
      <c r="Z54" s="23" t="str">
        <f t="shared" si="17"/>
        <v>国語</v>
      </c>
      <c r="AA54">
        <f>IF($Z54=AA$8,COUNTIF($Z$9:$Z54,AA$8)+Q$22,"")</f>
        <v>10</v>
      </c>
      <c r="AB54" t="str">
        <f>IF($Z54=AB$8,COUNTIF($Z$9:$Z54,AB$8)+R$22,"")</f>
        <v/>
      </c>
      <c r="AC54" t="str">
        <f>IF($Z54=AC$8,COUNTIF($Z$9:$Z54,AC$8)+S$22,"")</f>
        <v/>
      </c>
      <c r="AD54" t="str">
        <f>IF($Z54=AD$8,COUNTIF($Z$9:$Z54,AD$8)+T$22,"")</f>
        <v/>
      </c>
      <c r="AE54" t="str">
        <f>IF($Z54=AE$8,COUNTIF($Z$9:$Z54,AE$8)+U$22,"")</f>
        <v/>
      </c>
      <c r="AF54" t="str">
        <f t="shared" si="18"/>
        <v>単元10</v>
      </c>
      <c r="AG54" t="str">
        <f t="shared" si="19"/>
        <v/>
      </c>
      <c r="AH54" t="str">
        <f t="shared" si="20"/>
        <v/>
      </c>
      <c r="AI54" t="str">
        <f t="shared" si="21"/>
        <v/>
      </c>
      <c r="AJ54" t="str">
        <f t="shared" si="22"/>
        <v/>
      </c>
      <c r="AK54" t="str">
        <f t="shared" si="23"/>
        <v>単元10</v>
      </c>
      <c r="AL54" t="str">
        <f t="shared" si="24"/>
        <v>単元10</v>
      </c>
      <c r="AM54" t="str">
        <f t="shared" si="25"/>
        <v/>
      </c>
      <c r="AN54" t="str">
        <f t="shared" si="26"/>
        <v/>
      </c>
      <c r="AO54" t="str">
        <f t="shared" si="27"/>
        <v/>
      </c>
      <c r="AT54" s="24">
        <v>46</v>
      </c>
      <c r="AU54" s="42"/>
      <c r="AV54" s="3"/>
      <c r="AW54" s="3"/>
      <c r="AX54" s="3"/>
      <c r="AY54" s="3"/>
      <c r="AZ54" s="46"/>
    </row>
    <row r="55" spans="23:52" ht="18.95" customHeight="1" x14ac:dyDescent="0.15">
      <c r="W55" s="3">
        <v>47</v>
      </c>
      <c r="X55" s="7" t="str">
        <f>R10</f>
        <v>社会</v>
      </c>
      <c r="Y55" s="9"/>
      <c r="Z55" s="23" t="str">
        <f t="shared" si="17"/>
        <v>社会</v>
      </c>
      <c r="AA55" t="str">
        <f>IF($Z55=AA$8,COUNTIF($Z$9:$Z55,AA$8)+Q$22,"")</f>
        <v/>
      </c>
      <c r="AB55">
        <f>IF($Z55=AB$8,COUNTIF($Z$9:$Z55,AB$8)+R$22,"")</f>
        <v>10</v>
      </c>
      <c r="AC55" t="str">
        <f>IF($Z55=AC$8,COUNTIF($Z$9:$Z55,AC$8)+S$22,"")</f>
        <v/>
      </c>
      <c r="AD55" t="str">
        <f>IF($Z55=AD$8,COUNTIF($Z$9:$Z55,AD$8)+T$22,"")</f>
        <v/>
      </c>
      <c r="AE55" t="str">
        <f>IF($Z55=AE$8,COUNTIF($Z$9:$Z55,AE$8)+U$22,"")</f>
        <v/>
      </c>
      <c r="AF55" t="str">
        <f t="shared" si="18"/>
        <v/>
      </c>
      <c r="AG55" t="str">
        <f t="shared" si="19"/>
        <v>単元10</v>
      </c>
      <c r="AH55" t="str">
        <f t="shared" si="20"/>
        <v/>
      </c>
      <c r="AI55" t="str">
        <f t="shared" si="21"/>
        <v/>
      </c>
      <c r="AJ55" t="str">
        <f t="shared" si="22"/>
        <v/>
      </c>
      <c r="AK55" t="str">
        <f t="shared" si="23"/>
        <v/>
      </c>
      <c r="AL55" t="str">
        <f t="shared" si="24"/>
        <v>単元10</v>
      </c>
      <c r="AM55" t="str">
        <f t="shared" si="25"/>
        <v>単元10</v>
      </c>
      <c r="AN55" t="str">
        <f t="shared" si="26"/>
        <v/>
      </c>
      <c r="AO55" t="str">
        <f t="shared" si="27"/>
        <v/>
      </c>
      <c r="AT55" s="24">
        <v>47</v>
      </c>
      <c r="AU55" s="42"/>
      <c r="AV55" s="3"/>
      <c r="AW55" s="3"/>
      <c r="AX55" s="3"/>
      <c r="AY55" s="3"/>
      <c r="AZ55" s="46"/>
    </row>
    <row r="56" spans="23:52" ht="18.95" customHeight="1" x14ac:dyDescent="0.15">
      <c r="W56" s="3">
        <v>48</v>
      </c>
      <c r="X56" s="7" t="str">
        <f>R11</f>
        <v>数学</v>
      </c>
      <c r="Y56" s="9"/>
      <c r="Z56" s="23" t="str">
        <f t="shared" si="17"/>
        <v>数学</v>
      </c>
      <c r="AA56" t="str">
        <f>IF($Z56=AA$8,COUNTIF($Z$9:$Z56,AA$8)+Q$22,"")</f>
        <v/>
      </c>
      <c r="AB56" t="str">
        <f>IF($Z56=AB$8,COUNTIF($Z$9:$Z56,AB$8)+R$22,"")</f>
        <v/>
      </c>
      <c r="AC56">
        <f>IF($Z56=AC$8,COUNTIF($Z$9:$Z56,AC$8)+S$22,"")</f>
        <v>10</v>
      </c>
      <c r="AD56" t="str">
        <f>IF($Z56=AD$8,COUNTIF($Z$9:$Z56,AD$8)+T$22,"")</f>
        <v/>
      </c>
      <c r="AE56" t="str">
        <f>IF($Z56=AE$8,COUNTIF($Z$9:$Z56,AE$8)+U$22,"")</f>
        <v/>
      </c>
      <c r="AF56" t="str">
        <f t="shared" si="18"/>
        <v/>
      </c>
      <c r="AG56" t="str">
        <f t="shared" si="19"/>
        <v/>
      </c>
      <c r="AH56" t="str">
        <f t="shared" si="20"/>
        <v>単元10</v>
      </c>
      <c r="AI56" t="str">
        <f t="shared" si="21"/>
        <v/>
      </c>
      <c r="AJ56" t="str">
        <f t="shared" si="22"/>
        <v/>
      </c>
      <c r="AK56" t="str">
        <f t="shared" si="23"/>
        <v/>
      </c>
      <c r="AL56" t="str">
        <f t="shared" si="24"/>
        <v/>
      </c>
      <c r="AM56" t="str">
        <f t="shared" si="25"/>
        <v>単元10</v>
      </c>
      <c r="AN56" t="str">
        <f t="shared" si="26"/>
        <v>単元10</v>
      </c>
      <c r="AO56" t="str">
        <f t="shared" si="27"/>
        <v/>
      </c>
      <c r="AT56" s="24">
        <v>48</v>
      </c>
      <c r="AU56" s="42"/>
      <c r="AV56" s="3"/>
      <c r="AW56" s="3"/>
      <c r="AX56" s="3"/>
      <c r="AY56" s="3"/>
      <c r="AZ56" s="46"/>
    </row>
    <row r="57" spans="23:52" ht="18.95" customHeight="1" x14ac:dyDescent="0.15">
      <c r="W57" s="3">
        <v>49</v>
      </c>
      <c r="X57" s="7" t="str">
        <f>R12</f>
        <v>理科</v>
      </c>
      <c r="Y57" s="9"/>
      <c r="Z57" s="23" t="str">
        <f t="shared" si="17"/>
        <v>理科</v>
      </c>
      <c r="AA57" t="str">
        <f>IF($Z57=AA$8,COUNTIF($Z$9:$Z57,AA$8)+Q$22,"")</f>
        <v/>
      </c>
      <c r="AB57" t="str">
        <f>IF($Z57=AB$8,COUNTIF($Z$9:$Z57,AB$8)+R$22,"")</f>
        <v/>
      </c>
      <c r="AC57" t="str">
        <f>IF($Z57=AC$8,COUNTIF($Z$9:$Z57,AC$8)+S$22,"")</f>
        <v/>
      </c>
      <c r="AD57">
        <f>IF($Z57=AD$8,COUNTIF($Z$9:$Z57,AD$8)+T$22,"")</f>
        <v>10</v>
      </c>
      <c r="AE57" t="str">
        <f>IF($Z57=AE$8,COUNTIF($Z$9:$Z57,AE$8)+U$22,"")</f>
        <v/>
      </c>
      <c r="AF57" t="str">
        <f t="shared" si="18"/>
        <v/>
      </c>
      <c r="AG57" t="str">
        <f t="shared" si="19"/>
        <v/>
      </c>
      <c r="AH57" t="str">
        <f t="shared" si="20"/>
        <v/>
      </c>
      <c r="AI57" t="str">
        <f t="shared" si="21"/>
        <v>単元10</v>
      </c>
      <c r="AJ57" t="str">
        <f t="shared" si="22"/>
        <v/>
      </c>
      <c r="AK57" t="str">
        <f t="shared" si="23"/>
        <v/>
      </c>
      <c r="AL57" t="str">
        <f t="shared" si="24"/>
        <v/>
      </c>
      <c r="AM57" t="str">
        <f t="shared" si="25"/>
        <v/>
      </c>
      <c r="AN57" t="str">
        <f t="shared" si="26"/>
        <v>単元10</v>
      </c>
      <c r="AO57" t="str">
        <f t="shared" si="27"/>
        <v>単元10</v>
      </c>
      <c r="AT57" s="24">
        <v>49</v>
      </c>
      <c r="AU57" s="42"/>
      <c r="AV57" s="3"/>
      <c r="AW57" s="3"/>
      <c r="AX57" s="3"/>
      <c r="AY57" s="3"/>
      <c r="AZ57" s="46"/>
    </row>
    <row r="58" spans="23:52" ht="18.95" customHeight="1" x14ac:dyDescent="0.15">
      <c r="W58" s="3">
        <v>50</v>
      </c>
      <c r="X58" s="7" t="str">
        <f>R13</f>
        <v>英語</v>
      </c>
      <c r="Y58" s="9"/>
      <c r="Z58" s="23" t="str">
        <f t="shared" si="17"/>
        <v>英語</v>
      </c>
      <c r="AA58" t="str">
        <f>IF($Z58=AA$8,COUNTIF($Z$9:$Z58,AA$8)+Q$22,"")</f>
        <v/>
      </c>
      <c r="AB58" t="str">
        <f>IF($Z58=AB$8,COUNTIF($Z$9:$Z58,AB$8)+R$22,"")</f>
        <v/>
      </c>
      <c r="AC58" t="str">
        <f>IF($Z58=AC$8,COUNTIF($Z$9:$Z58,AC$8)+S$22,"")</f>
        <v/>
      </c>
      <c r="AD58" t="str">
        <f>IF($Z58=AD$8,COUNTIF($Z$9:$Z58,AD$8)+T$22,"")</f>
        <v/>
      </c>
      <c r="AE58">
        <f>IF($Z58=AE$8,COUNTIF($Z$9:$Z58,AE$8)+U$22,"")</f>
        <v>10</v>
      </c>
      <c r="AF58" t="str">
        <f t="shared" si="18"/>
        <v/>
      </c>
      <c r="AG58" t="str">
        <f t="shared" si="19"/>
        <v/>
      </c>
      <c r="AH58" t="str">
        <f t="shared" si="20"/>
        <v/>
      </c>
      <c r="AI58" t="str">
        <f t="shared" si="21"/>
        <v/>
      </c>
      <c r="AJ58" t="str">
        <f t="shared" si="22"/>
        <v>単元10</v>
      </c>
      <c r="AK58" t="str">
        <f t="shared" si="23"/>
        <v>単元11</v>
      </c>
      <c r="AL58" t="str">
        <f t="shared" si="24"/>
        <v/>
      </c>
      <c r="AM58" t="str">
        <f t="shared" si="25"/>
        <v/>
      </c>
      <c r="AN58" t="str">
        <f t="shared" si="26"/>
        <v/>
      </c>
      <c r="AO58" t="str">
        <f t="shared" si="27"/>
        <v>単元10</v>
      </c>
      <c r="AT58" s="24">
        <v>50</v>
      </c>
      <c r="AU58" s="42"/>
      <c r="AV58" s="3"/>
      <c r="AW58" s="3"/>
      <c r="AX58" s="3"/>
      <c r="AY58" s="3"/>
      <c r="AZ58" s="46"/>
    </row>
    <row r="59" spans="23:52" ht="18.95" customHeight="1" x14ac:dyDescent="0.15">
      <c r="W59" s="3">
        <v>51</v>
      </c>
      <c r="X59" s="7" t="str">
        <f>R9</f>
        <v>国語</v>
      </c>
      <c r="Y59" s="9"/>
      <c r="Z59" s="23" t="str">
        <f t="shared" ref="Z59:Z68" si="28">IF(Y59="",IF(X59=0,"",X59),Y59)</f>
        <v>国語</v>
      </c>
      <c r="AA59">
        <f>IF($Z59=AA$8,COUNTIF($Z$9:$Z59,AA$8)+Q$22,"")</f>
        <v>11</v>
      </c>
      <c r="AB59" t="str">
        <f>IF($Z59=AB$8,COUNTIF($Z$9:$Z59,AB$8)+R$22,"")</f>
        <v/>
      </c>
      <c r="AC59" t="str">
        <f>IF($Z59=AC$8,COUNTIF($Z$9:$Z59,AC$8)+S$22,"")</f>
        <v/>
      </c>
      <c r="AD59" t="str">
        <f>IF($Z59=AD$8,COUNTIF($Z$9:$Z59,AD$8)+T$22,"")</f>
        <v/>
      </c>
      <c r="AE59" t="str">
        <f>IF($Z59=AE$8,COUNTIF($Z$9:$Z59,AE$8)+U$22,"")</f>
        <v/>
      </c>
      <c r="AF59" t="str">
        <f t="shared" ref="AF59:AF68" si="29">IF(AA59="","",VLOOKUP(AA59,$AT$9:$AZ$58,3))</f>
        <v>単元11</v>
      </c>
      <c r="AG59" t="str">
        <f t="shared" ref="AG59:AG68" si="30">IF(AB59="","",VLOOKUP(AB59,$AT$9:$AZ$58,4))</f>
        <v/>
      </c>
      <c r="AH59" t="str">
        <f t="shared" ref="AH59:AH68" si="31">IF(AC59="","",VLOOKUP(AC59,$AT$9:$AZ$58,5))</f>
        <v/>
      </c>
      <c r="AI59" t="str">
        <f t="shared" ref="AI59:AI68" si="32">IF(AD59="","",VLOOKUP(AD59,$AT$9:$AZ$58,6))</f>
        <v/>
      </c>
      <c r="AJ59" t="str">
        <f t="shared" ref="AJ59:AJ68" si="33">IF(AE59="","",VLOOKUP(AE59,$AT$9:$AZ$58,7))</f>
        <v/>
      </c>
      <c r="AK59" t="str">
        <f t="shared" ref="AK59:AK68" si="34">IF(AF59=AF60,"",IF($Z59=$Z60,AF59&amp;","&amp;AF60,AF59&amp;AF60))</f>
        <v>単元11</v>
      </c>
      <c r="AL59" t="str">
        <f t="shared" ref="AL59:AL68" si="35">IF(AG59=AG60,"",IF($Z59=$Z60,AG59&amp;","&amp;AG60,AG59&amp;AG60))</f>
        <v>単元11</v>
      </c>
      <c r="AM59" t="str">
        <f t="shared" ref="AM59:AM68" si="36">IF(AH59=AH60,"",IF($Z59=$Z60,AH59&amp;","&amp;AH60,AH59&amp;AH60))</f>
        <v/>
      </c>
      <c r="AN59" t="str">
        <f t="shared" ref="AN59:AN68" si="37">IF(AI59=AI60,"",IF($Z59=$Z60,AI59&amp;","&amp;AI60,AI59&amp;AI60))</f>
        <v/>
      </c>
      <c r="AO59" t="str">
        <f t="shared" ref="AO59:AO68" si="38">IF(AJ59=AJ60,"",IF($Z59=$Z60,AJ59&amp;","&amp;AJ60,AJ59&amp;AJ60))</f>
        <v/>
      </c>
      <c r="AT59" s="24">
        <v>51</v>
      </c>
      <c r="AU59" s="42"/>
      <c r="AV59" s="3"/>
      <c r="AW59" s="3"/>
      <c r="AX59" s="3"/>
      <c r="AY59" s="3"/>
      <c r="AZ59" s="46"/>
    </row>
    <row r="60" spans="23:52" ht="18.95" customHeight="1" x14ac:dyDescent="0.15">
      <c r="W60" s="3">
        <v>52</v>
      </c>
      <c r="X60" s="7" t="str">
        <f>R10</f>
        <v>社会</v>
      </c>
      <c r="Y60" s="9"/>
      <c r="Z60" s="23" t="str">
        <f t="shared" si="28"/>
        <v>社会</v>
      </c>
      <c r="AA60" t="str">
        <f>IF($Z60=AA$8,COUNTIF($Z$9:$Z60,AA$8)+Q$22,"")</f>
        <v/>
      </c>
      <c r="AB60">
        <f>IF($Z60=AB$8,COUNTIF($Z$9:$Z60,AB$8)+R$22,"")</f>
        <v>11</v>
      </c>
      <c r="AC60" t="str">
        <f>IF($Z60=AC$8,COUNTIF($Z$9:$Z60,AC$8)+S$22,"")</f>
        <v/>
      </c>
      <c r="AD60" t="str">
        <f>IF($Z60=AD$8,COUNTIF($Z$9:$Z60,AD$8)+T$22,"")</f>
        <v/>
      </c>
      <c r="AE60" t="str">
        <f>IF($Z60=AE$8,COUNTIF($Z$9:$Z60,AE$8)+U$22,"")</f>
        <v/>
      </c>
      <c r="AF60" t="str">
        <f t="shared" si="29"/>
        <v/>
      </c>
      <c r="AG60" t="str">
        <f t="shared" si="30"/>
        <v>単元11</v>
      </c>
      <c r="AH60" t="str">
        <f t="shared" si="31"/>
        <v/>
      </c>
      <c r="AI60" t="str">
        <f t="shared" si="32"/>
        <v/>
      </c>
      <c r="AJ60" t="str">
        <f t="shared" si="33"/>
        <v/>
      </c>
      <c r="AK60" t="str">
        <f t="shared" si="34"/>
        <v/>
      </c>
      <c r="AL60" t="str">
        <f t="shared" si="35"/>
        <v>単元11</v>
      </c>
      <c r="AM60" t="str">
        <f t="shared" si="36"/>
        <v>単元11</v>
      </c>
      <c r="AN60" t="str">
        <f t="shared" si="37"/>
        <v/>
      </c>
      <c r="AO60" t="str">
        <f t="shared" si="38"/>
        <v/>
      </c>
      <c r="AT60" s="24">
        <v>52</v>
      </c>
      <c r="AU60" s="42"/>
      <c r="AV60" s="3"/>
      <c r="AW60" s="3"/>
      <c r="AX60" s="3"/>
      <c r="AY60" s="3"/>
      <c r="AZ60" s="46"/>
    </row>
    <row r="61" spans="23:52" ht="18.95" customHeight="1" x14ac:dyDescent="0.15">
      <c r="W61" s="3">
        <v>53</v>
      </c>
      <c r="X61" s="7" t="str">
        <f>R11</f>
        <v>数学</v>
      </c>
      <c r="Y61" s="9"/>
      <c r="Z61" s="23" t="str">
        <f t="shared" si="28"/>
        <v>数学</v>
      </c>
      <c r="AA61" t="str">
        <f>IF($Z61=AA$8,COUNTIF($Z$9:$Z61,AA$8)+Q$22,"")</f>
        <v/>
      </c>
      <c r="AB61" t="str">
        <f>IF($Z61=AB$8,COUNTIF($Z$9:$Z61,AB$8)+R$22,"")</f>
        <v/>
      </c>
      <c r="AC61">
        <f>IF($Z61=AC$8,COUNTIF($Z$9:$Z61,AC$8)+S$22,"")</f>
        <v>11</v>
      </c>
      <c r="AD61" t="str">
        <f>IF($Z61=AD$8,COUNTIF($Z$9:$Z61,AD$8)+T$22,"")</f>
        <v/>
      </c>
      <c r="AE61" t="str">
        <f>IF($Z61=AE$8,COUNTIF($Z$9:$Z61,AE$8)+U$22,"")</f>
        <v/>
      </c>
      <c r="AF61" t="str">
        <f t="shared" si="29"/>
        <v/>
      </c>
      <c r="AG61" t="str">
        <f t="shared" si="30"/>
        <v/>
      </c>
      <c r="AH61" t="str">
        <f t="shared" si="31"/>
        <v>単元11</v>
      </c>
      <c r="AI61" t="str">
        <f t="shared" si="32"/>
        <v/>
      </c>
      <c r="AJ61" t="str">
        <f t="shared" si="33"/>
        <v/>
      </c>
      <c r="AK61" t="str">
        <f t="shared" si="34"/>
        <v/>
      </c>
      <c r="AL61" t="str">
        <f t="shared" si="35"/>
        <v/>
      </c>
      <c r="AM61" t="str">
        <f t="shared" si="36"/>
        <v>単元11</v>
      </c>
      <c r="AN61" t="str">
        <f t="shared" si="37"/>
        <v>単元11</v>
      </c>
      <c r="AO61" t="str">
        <f t="shared" si="38"/>
        <v/>
      </c>
      <c r="AT61" s="24">
        <v>53</v>
      </c>
      <c r="AU61" s="42"/>
      <c r="AV61" s="3"/>
      <c r="AW61" s="3"/>
      <c r="AX61" s="3"/>
      <c r="AY61" s="3"/>
      <c r="AZ61" s="46"/>
    </row>
    <row r="62" spans="23:52" ht="18.95" customHeight="1" x14ac:dyDescent="0.15">
      <c r="W62" s="3">
        <v>54</v>
      </c>
      <c r="X62" s="7" t="str">
        <f>R12</f>
        <v>理科</v>
      </c>
      <c r="Y62" s="9"/>
      <c r="Z62" s="23" t="str">
        <f t="shared" si="28"/>
        <v>理科</v>
      </c>
      <c r="AA62" t="str">
        <f>IF($Z62=AA$8,COUNTIF($Z$9:$Z62,AA$8)+Q$22,"")</f>
        <v/>
      </c>
      <c r="AB62" t="str">
        <f>IF($Z62=AB$8,COUNTIF($Z$9:$Z62,AB$8)+R$22,"")</f>
        <v/>
      </c>
      <c r="AC62" t="str">
        <f>IF($Z62=AC$8,COUNTIF($Z$9:$Z62,AC$8)+S$22,"")</f>
        <v/>
      </c>
      <c r="AD62">
        <f>IF($Z62=AD$8,COUNTIF($Z$9:$Z62,AD$8)+T$22,"")</f>
        <v>11</v>
      </c>
      <c r="AE62" t="str">
        <f>IF($Z62=AE$8,COUNTIF($Z$9:$Z62,AE$8)+U$22,"")</f>
        <v/>
      </c>
      <c r="AF62" t="str">
        <f t="shared" si="29"/>
        <v/>
      </c>
      <c r="AG62" t="str">
        <f t="shared" si="30"/>
        <v/>
      </c>
      <c r="AH62" t="str">
        <f t="shared" si="31"/>
        <v/>
      </c>
      <c r="AI62" t="str">
        <f t="shared" si="32"/>
        <v>単元11</v>
      </c>
      <c r="AJ62" t="str">
        <f t="shared" si="33"/>
        <v/>
      </c>
      <c r="AK62" t="str">
        <f t="shared" si="34"/>
        <v/>
      </c>
      <c r="AL62" t="str">
        <f t="shared" si="35"/>
        <v/>
      </c>
      <c r="AM62" t="str">
        <f t="shared" si="36"/>
        <v/>
      </c>
      <c r="AN62" t="str">
        <f t="shared" si="37"/>
        <v>単元11</v>
      </c>
      <c r="AO62" t="str">
        <f t="shared" si="38"/>
        <v>単元11</v>
      </c>
      <c r="AT62" s="24">
        <v>54</v>
      </c>
      <c r="AU62" s="42"/>
      <c r="AV62" s="3"/>
      <c r="AW62" s="3"/>
      <c r="AX62" s="3"/>
      <c r="AY62" s="3"/>
      <c r="AZ62" s="46"/>
    </row>
    <row r="63" spans="23:52" ht="18.95" customHeight="1" x14ac:dyDescent="0.15">
      <c r="W63" s="3">
        <v>55</v>
      </c>
      <c r="X63" s="7" t="str">
        <f>R13</f>
        <v>英語</v>
      </c>
      <c r="Y63" s="9"/>
      <c r="Z63" s="23" t="str">
        <f t="shared" si="28"/>
        <v>英語</v>
      </c>
      <c r="AA63" t="str">
        <f>IF($Z63=AA$8,COUNTIF($Z$9:$Z63,AA$8)+Q$22,"")</f>
        <v/>
      </c>
      <c r="AB63" t="str">
        <f>IF($Z63=AB$8,COUNTIF($Z$9:$Z63,AB$8)+R$22,"")</f>
        <v/>
      </c>
      <c r="AC63" t="str">
        <f>IF($Z63=AC$8,COUNTIF($Z$9:$Z63,AC$8)+S$22,"")</f>
        <v/>
      </c>
      <c r="AD63" t="str">
        <f>IF($Z63=AD$8,COUNTIF($Z$9:$Z63,AD$8)+T$22,"")</f>
        <v/>
      </c>
      <c r="AE63">
        <f>IF($Z63=AE$8,COUNTIF($Z$9:$Z63,AE$8)+U$22,"")</f>
        <v>11</v>
      </c>
      <c r="AF63" t="str">
        <f t="shared" si="29"/>
        <v/>
      </c>
      <c r="AG63" t="str">
        <f t="shared" si="30"/>
        <v/>
      </c>
      <c r="AH63" t="str">
        <f t="shared" si="31"/>
        <v/>
      </c>
      <c r="AI63" t="str">
        <f t="shared" si="32"/>
        <v/>
      </c>
      <c r="AJ63" t="str">
        <f t="shared" si="33"/>
        <v>単元11</v>
      </c>
      <c r="AK63" t="str">
        <f t="shared" si="34"/>
        <v>単元12</v>
      </c>
      <c r="AL63" t="str">
        <f t="shared" si="35"/>
        <v/>
      </c>
      <c r="AM63" t="str">
        <f t="shared" si="36"/>
        <v/>
      </c>
      <c r="AN63" t="str">
        <f t="shared" si="37"/>
        <v/>
      </c>
      <c r="AO63" t="str">
        <f t="shared" si="38"/>
        <v>単元11</v>
      </c>
      <c r="AT63" s="24">
        <v>55</v>
      </c>
      <c r="AU63" s="42"/>
      <c r="AV63" s="3"/>
      <c r="AW63" s="3"/>
      <c r="AX63" s="3"/>
      <c r="AY63" s="3"/>
      <c r="AZ63" s="46"/>
    </row>
    <row r="64" spans="23:52" ht="18.95" customHeight="1" x14ac:dyDescent="0.15">
      <c r="W64" s="3">
        <v>56</v>
      </c>
      <c r="X64" s="7" t="str">
        <f>R9</f>
        <v>国語</v>
      </c>
      <c r="Y64" s="9"/>
      <c r="Z64" s="23" t="str">
        <f t="shared" si="28"/>
        <v>国語</v>
      </c>
      <c r="AA64">
        <f>IF($Z64=AA$8,COUNTIF($Z$9:$Z64,AA$8)+Q$22,"")</f>
        <v>12</v>
      </c>
      <c r="AB64" t="str">
        <f>IF($Z64=AB$8,COUNTIF($Z$9:$Z64,AB$8)+R$22,"")</f>
        <v/>
      </c>
      <c r="AC64" t="str">
        <f>IF($Z64=AC$8,COUNTIF($Z$9:$Z64,AC$8)+S$22,"")</f>
        <v/>
      </c>
      <c r="AD64" t="str">
        <f>IF($Z64=AD$8,COUNTIF($Z$9:$Z64,AD$8)+T$22,"")</f>
        <v/>
      </c>
      <c r="AE64" t="str">
        <f>IF($Z64=AE$8,COUNTIF($Z$9:$Z64,AE$8)+U$22,"")</f>
        <v/>
      </c>
      <c r="AF64" t="str">
        <f t="shared" si="29"/>
        <v>単元12</v>
      </c>
      <c r="AG64" t="str">
        <f t="shared" si="30"/>
        <v/>
      </c>
      <c r="AH64" t="str">
        <f t="shared" si="31"/>
        <v/>
      </c>
      <c r="AI64" t="str">
        <f t="shared" si="32"/>
        <v/>
      </c>
      <c r="AJ64" t="str">
        <f t="shared" si="33"/>
        <v/>
      </c>
      <c r="AK64" t="str">
        <f t="shared" si="34"/>
        <v>単元12</v>
      </c>
      <c r="AL64" t="str">
        <f t="shared" si="35"/>
        <v>単元12</v>
      </c>
      <c r="AM64" t="str">
        <f t="shared" si="36"/>
        <v/>
      </c>
      <c r="AN64" t="str">
        <f t="shared" si="37"/>
        <v/>
      </c>
      <c r="AO64" t="str">
        <f t="shared" si="38"/>
        <v/>
      </c>
      <c r="AT64" s="24">
        <v>56</v>
      </c>
      <c r="AU64" s="42"/>
      <c r="AV64" s="3"/>
      <c r="AW64" s="3"/>
      <c r="AX64" s="3"/>
      <c r="AY64" s="3"/>
      <c r="AZ64" s="46"/>
    </row>
    <row r="65" spans="23:52" ht="18.95" customHeight="1" x14ac:dyDescent="0.15">
      <c r="W65" s="3">
        <v>57</v>
      </c>
      <c r="X65" s="7" t="str">
        <f>R10</f>
        <v>社会</v>
      </c>
      <c r="Y65" s="9"/>
      <c r="Z65" s="23" t="str">
        <f t="shared" si="28"/>
        <v>社会</v>
      </c>
      <c r="AA65" t="str">
        <f>IF($Z65=AA$8,COUNTIF($Z$9:$Z65,AA$8)+Q$22,"")</f>
        <v/>
      </c>
      <c r="AB65">
        <f>IF($Z65=AB$8,COUNTIF($Z$9:$Z65,AB$8)+R$22,"")</f>
        <v>12</v>
      </c>
      <c r="AC65" t="str">
        <f>IF($Z65=AC$8,COUNTIF($Z$9:$Z65,AC$8)+S$22,"")</f>
        <v/>
      </c>
      <c r="AD65" t="str">
        <f>IF($Z65=AD$8,COUNTIF($Z$9:$Z65,AD$8)+T$22,"")</f>
        <v/>
      </c>
      <c r="AE65" t="str">
        <f>IF($Z65=AE$8,COUNTIF($Z$9:$Z65,AE$8)+U$22,"")</f>
        <v/>
      </c>
      <c r="AF65" t="str">
        <f t="shared" si="29"/>
        <v/>
      </c>
      <c r="AG65" t="str">
        <f t="shared" si="30"/>
        <v>単元12</v>
      </c>
      <c r="AH65" t="str">
        <f t="shared" si="31"/>
        <v/>
      </c>
      <c r="AI65" t="str">
        <f t="shared" si="32"/>
        <v/>
      </c>
      <c r="AJ65" t="str">
        <f t="shared" si="33"/>
        <v/>
      </c>
      <c r="AK65" t="str">
        <f t="shared" si="34"/>
        <v/>
      </c>
      <c r="AL65" t="str">
        <f t="shared" si="35"/>
        <v>単元12</v>
      </c>
      <c r="AM65" t="str">
        <f t="shared" si="36"/>
        <v>単元12</v>
      </c>
      <c r="AN65" t="str">
        <f t="shared" si="37"/>
        <v/>
      </c>
      <c r="AO65" t="str">
        <f t="shared" si="38"/>
        <v/>
      </c>
      <c r="AT65" s="24">
        <v>57</v>
      </c>
      <c r="AU65" s="42"/>
      <c r="AV65" s="3"/>
      <c r="AW65" s="3"/>
      <c r="AX65" s="3"/>
      <c r="AY65" s="3"/>
      <c r="AZ65" s="46"/>
    </row>
    <row r="66" spans="23:52" ht="18.95" customHeight="1" x14ac:dyDescent="0.15">
      <c r="W66" s="3">
        <v>58</v>
      </c>
      <c r="X66" s="7" t="str">
        <f>R11</f>
        <v>数学</v>
      </c>
      <c r="Y66" s="9"/>
      <c r="Z66" s="23" t="str">
        <f t="shared" si="28"/>
        <v>数学</v>
      </c>
      <c r="AA66" t="str">
        <f>IF($Z66=AA$8,COUNTIF($Z$9:$Z66,AA$8)+Q$22,"")</f>
        <v/>
      </c>
      <c r="AB66" t="str">
        <f>IF($Z66=AB$8,COUNTIF($Z$9:$Z66,AB$8)+R$22,"")</f>
        <v/>
      </c>
      <c r="AC66">
        <f>IF($Z66=AC$8,COUNTIF($Z$9:$Z66,AC$8)+S$22,"")</f>
        <v>12</v>
      </c>
      <c r="AD66" t="str">
        <f>IF($Z66=AD$8,COUNTIF($Z$9:$Z66,AD$8)+T$22,"")</f>
        <v/>
      </c>
      <c r="AE66" t="str">
        <f>IF($Z66=AE$8,COUNTIF($Z$9:$Z66,AE$8)+U$22,"")</f>
        <v/>
      </c>
      <c r="AF66" t="str">
        <f t="shared" si="29"/>
        <v/>
      </c>
      <c r="AG66" t="str">
        <f t="shared" si="30"/>
        <v/>
      </c>
      <c r="AH66" t="str">
        <f t="shared" si="31"/>
        <v>単元12</v>
      </c>
      <c r="AI66" t="str">
        <f t="shared" si="32"/>
        <v/>
      </c>
      <c r="AJ66" t="str">
        <f t="shared" si="33"/>
        <v/>
      </c>
      <c r="AK66" t="str">
        <f t="shared" si="34"/>
        <v/>
      </c>
      <c r="AL66" t="str">
        <f t="shared" si="35"/>
        <v/>
      </c>
      <c r="AM66" t="str">
        <f t="shared" si="36"/>
        <v>単元12</v>
      </c>
      <c r="AN66" t="str">
        <f t="shared" si="37"/>
        <v>単元12</v>
      </c>
      <c r="AO66" t="str">
        <f t="shared" si="38"/>
        <v/>
      </c>
      <c r="AT66" s="24">
        <v>58</v>
      </c>
      <c r="AU66" s="42"/>
      <c r="AV66" s="3"/>
      <c r="AW66" s="3"/>
      <c r="AX66" s="3"/>
      <c r="AY66" s="3"/>
      <c r="AZ66" s="46"/>
    </row>
    <row r="67" spans="23:52" ht="18.95" customHeight="1" x14ac:dyDescent="0.15">
      <c r="W67" s="3">
        <v>59</v>
      </c>
      <c r="X67" s="7" t="str">
        <f>R12</f>
        <v>理科</v>
      </c>
      <c r="Y67" s="9"/>
      <c r="Z67" s="23" t="str">
        <f t="shared" si="28"/>
        <v>理科</v>
      </c>
      <c r="AA67" t="str">
        <f>IF($Z67=AA$8,COUNTIF($Z$9:$Z67,AA$8)+Q$22,"")</f>
        <v/>
      </c>
      <c r="AB67" t="str">
        <f>IF($Z67=AB$8,COUNTIF($Z$9:$Z67,AB$8)+R$22,"")</f>
        <v/>
      </c>
      <c r="AC67" t="str">
        <f>IF($Z67=AC$8,COUNTIF($Z$9:$Z67,AC$8)+S$22,"")</f>
        <v/>
      </c>
      <c r="AD67">
        <f>IF($Z67=AD$8,COUNTIF($Z$9:$Z67,AD$8)+T$22,"")</f>
        <v>12</v>
      </c>
      <c r="AE67" t="str">
        <f>IF($Z67=AE$8,COUNTIF($Z$9:$Z67,AE$8)+U$22,"")</f>
        <v/>
      </c>
      <c r="AF67" t="str">
        <f t="shared" si="29"/>
        <v/>
      </c>
      <c r="AG67" t="str">
        <f t="shared" si="30"/>
        <v/>
      </c>
      <c r="AH67" t="str">
        <f t="shared" si="31"/>
        <v/>
      </c>
      <c r="AI67" t="str">
        <f t="shared" si="32"/>
        <v>単元12</v>
      </c>
      <c r="AJ67" t="str">
        <f t="shared" si="33"/>
        <v/>
      </c>
      <c r="AK67" t="str">
        <f t="shared" si="34"/>
        <v/>
      </c>
      <c r="AL67" t="str">
        <f t="shared" si="35"/>
        <v/>
      </c>
      <c r="AM67" t="str">
        <f t="shared" si="36"/>
        <v/>
      </c>
      <c r="AN67" t="str">
        <f t="shared" si="37"/>
        <v>単元12</v>
      </c>
      <c r="AO67" t="str">
        <f t="shared" si="38"/>
        <v>単元12</v>
      </c>
      <c r="AT67" s="24">
        <v>59</v>
      </c>
      <c r="AU67" s="42"/>
      <c r="AV67" s="3"/>
      <c r="AW67" s="3"/>
      <c r="AX67" s="3"/>
      <c r="AY67" s="3"/>
      <c r="AZ67" s="46"/>
    </row>
    <row r="68" spans="23:52" ht="18.95" customHeight="1" thickBot="1" x14ac:dyDescent="0.2">
      <c r="W68" s="3">
        <v>60</v>
      </c>
      <c r="X68" s="7" t="str">
        <f>R13</f>
        <v>英語</v>
      </c>
      <c r="Y68" s="10"/>
      <c r="Z68" s="23" t="str">
        <f t="shared" si="28"/>
        <v>英語</v>
      </c>
      <c r="AA68" t="str">
        <f>IF($Z68=AA$8,COUNTIF($Z$9:$Z68,AA$8)+Q$22,"")</f>
        <v/>
      </c>
      <c r="AB68" t="str">
        <f>IF($Z68=AB$8,COUNTIF($Z$9:$Z68,AB$8)+R$22,"")</f>
        <v/>
      </c>
      <c r="AC68" t="str">
        <f>IF($Z68=AC$8,COUNTIF($Z$9:$Z68,AC$8)+S$22,"")</f>
        <v/>
      </c>
      <c r="AD68" t="str">
        <f>IF($Z68=AD$8,COUNTIF($Z$9:$Z68,AD$8)+T$22,"")</f>
        <v/>
      </c>
      <c r="AE68">
        <f>IF($Z68=AE$8,COUNTIF($Z$9:$Z68,AE$8)+U$22,"")</f>
        <v>12</v>
      </c>
      <c r="AF68" t="str">
        <f t="shared" si="29"/>
        <v/>
      </c>
      <c r="AG68" t="str">
        <f t="shared" si="30"/>
        <v/>
      </c>
      <c r="AH68" t="str">
        <f t="shared" si="31"/>
        <v/>
      </c>
      <c r="AI68" t="str">
        <f t="shared" si="32"/>
        <v/>
      </c>
      <c r="AJ68" t="str">
        <f t="shared" si="33"/>
        <v>単元12</v>
      </c>
      <c r="AK68" t="str">
        <f t="shared" si="34"/>
        <v/>
      </c>
      <c r="AL68" t="str">
        <f t="shared" si="35"/>
        <v/>
      </c>
      <c r="AM68" t="str">
        <f t="shared" si="36"/>
        <v/>
      </c>
      <c r="AN68" t="str">
        <f t="shared" si="37"/>
        <v/>
      </c>
      <c r="AO68" t="str">
        <f t="shared" si="38"/>
        <v>単元12</v>
      </c>
      <c r="AT68" s="24">
        <v>60</v>
      </c>
      <c r="AU68" s="42"/>
      <c r="AV68" s="3"/>
      <c r="AW68" s="3"/>
      <c r="AX68" s="3"/>
      <c r="AY68" s="3"/>
      <c r="AZ68" s="46"/>
    </row>
    <row r="69" spans="23:52" ht="18.95" customHeight="1" x14ac:dyDescent="0.15">
      <c r="AK69" t="str">
        <f t="shared" si="23"/>
        <v/>
      </c>
      <c r="AL69" t="str">
        <f t="shared" si="24"/>
        <v/>
      </c>
      <c r="AM69" t="str">
        <f t="shared" si="25"/>
        <v/>
      </c>
      <c r="AN69" t="str">
        <f t="shared" si="26"/>
        <v/>
      </c>
      <c r="AO69" t="str">
        <f t="shared" si="27"/>
        <v/>
      </c>
      <c r="AT69" s="24">
        <v>61</v>
      </c>
      <c r="AU69" s="42"/>
      <c r="AV69" s="3"/>
      <c r="AW69" s="3"/>
      <c r="AX69" s="3"/>
      <c r="AY69" s="3"/>
      <c r="AZ69" s="46"/>
    </row>
    <row r="70" spans="23:52" ht="18.95" customHeight="1" x14ac:dyDescent="0.15">
      <c r="AT70" s="24">
        <v>62</v>
      </c>
      <c r="AU70" s="42"/>
      <c r="AV70" s="3"/>
      <c r="AW70" s="3"/>
      <c r="AX70" s="3"/>
      <c r="AY70" s="3"/>
      <c r="AZ70" s="46"/>
    </row>
    <row r="71" spans="23:52" ht="18.95" customHeight="1" x14ac:dyDescent="0.15">
      <c r="AT71" s="24">
        <v>63</v>
      </c>
      <c r="AU71" s="42"/>
      <c r="AV71" s="3"/>
      <c r="AW71" s="3"/>
      <c r="AX71" s="3"/>
      <c r="AY71" s="3"/>
      <c r="AZ71" s="46"/>
    </row>
    <row r="72" spans="23:52" ht="18.95" customHeight="1" x14ac:dyDescent="0.15">
      <c r="AT72" s="24">
        <v>64</v>
      </c>
      <c r="AU72" s="42"/>
      <c r="AV72" s="3"/>
      <c r="AW72" s="3"/>
      <c r="AX72" s="3"/>
      <c r="AY72" s="3"/>
      <c r="AZ72" s="46"/>
    </row>
    <row r="73" spans="23:52" ht="18.95" customHeight="1" x14ac:dyDescent="0.15">
      <c r="AT73" s="24">
        <v>65</v>
      </c>
      <c r="AU73" s="42"/>
      <c r="AV73" s="3"/>
      <c r="AW73" s="3"/>
      <c r="AX73" s="3"/>
      <c r="AY73" s="3"/>
      <c r="AZ73" s="46"/>
    </row>
    <row r="74" spans="23:52" ht="18.95" customHeight="1" x14ac:dyDescent="0.15">
      <c r="AT74" s="24">
        <v>66</v>
      </c>
      <c r="AU74" s="42"/>
      <c r="AV74" s="3"/>
      <c r="AW74" s="3"/>
      <c r="AX74" s="3"/>
      <c r="AY74" s="3"/>
      <c r="AZ74" s="46"/>
    </row>
    <row r="75" spans="23:52" ht="18.95" customHeight="1" x14ac:dyDescent="0.15">
      <c r="AT75" s="24">
        <v>67</v>
      </c>
      <c r="AU75" s="42"/>
      <c r="AV75" s="3"/>
      <c r="AW75" s="3"/>
      <c r="AX75" s="3"/>
      <c r="AY75" s="3"/>
      <c r="AZ75" s="46"/>
    </row>
    <row r="76" spans="23:52" ht="18.95" customHeight="1" x14ac:dyDescent="0.15">
      <c r="AT76" s="24">
        <v>68</v>
      </c>
      <c r="AU76" s="42"/>
      <c r="AV76" s="3"/>
      <c r="AW76" s="3"/>
      <c r="AX76" s="3"/>
      <c r="AY76" s="3"/>
      <c r="AZ76" s="46"/>
    </row>
    <row r="77" spans="23:52" ht="18.95" customHeight="1" x14ac:dyDescent="0.15">
      <c r="AT77" s="24">
        <v>69</v>
      </c>
      <c r="AU77" s="42"/>
      <c r="AV77" s="3"/>
      <c r="AW77" s="3"/>
      <c r="AX77" s="3"/>
      <c r="AY77" s="3"/>
      <c r="AZ77" s="46"/>
    </row>
    <row r="78" spans="23:52" ht="18.95" customHeight="1" x14ac:dyDescent="0.15">
      <c r="AT78" s="24">
        <v>70</v>
      </c>
      <c r="AU78" s="42"/>
      <c r="AV78" s="3"/>
      <c r="AW78" s="3"/>
      <c r="AX78" s="3"/>
      <c r="AY78" s="3"/>
      <c r="AZ78" s="46"/>
    </row>
    <row r="79" spans="23:52" ht="18.95" customHeight="1" x14ac:dyDescent="0.15">
      <c r="AT79" s="24">
        <v>71</v>
      </c>
      <c r="AU79" s="42"/>
      <c r="AV79" s="3"/>
      <c r="AW79" s="3"/>
      <c r="AX79" s="3"/>
      <c r="AY79" s="3"/>
      <c r="AZ79" s="46"/>
    </row>
    <row r="80" spans="23:52" ht="18.95" customHeight="1" x14ac:dyDescent="0.15">
      <c r="AT80" s="24">
        <v>72</v>
      </c>
      <c r="AU80" s="42"/>
      <c r="AV80" s="3"/>
      <c r="AW80" s="3"/>
      <c r="AX80" s="3"/>
      <c r="AY80" s="3"/>
      <c r="AZ80" s="46"/>
    </row>
    <row r="81" spans="46:52" ht="18.95" customHeight="1" x14ac:dyDescent="0.15">
      <c r="AT81" s="24">
        <v>73</v>
      </c>
      <c r="AU81" s="42"/>
      <c r="AV81" s="3"/>
      <c r="AW81" s="3"/>
      <c r="AX81" s="3"/>
      <c r="AY81" s="3"/>
      <c r="AZ81" s="46"/>
    </row>
    <row r="82" spans="46:52" ht="18.95" customHeight="1" x14ac:dyDescent="0.15">
      <c r="AT82" s="24">
        <v>74</v>
      </c>
      <c r="AU82" s="42"/>
      <c r="AV82" s="3"/>
      <c r="AW82" s="3"/>
      <c r="AX82" s="3"/>
      <c r="AY82" s="3"/>
      <c r="AZ82" s="46"/>
    </row>
    <row r="83" spans="46:52" ht="18.95" customHeight="1" x14ac:dyDescent="0.15">
      <c r="AT83" s="24">
        <v>75</v>
      </c>
      <c r="AU83" s="42"/>
      <c r="AV83" s="3"/>
      <c r="AW83" s="3"/>
      <c r="AX83" s="3"/>
      <c r="AY83" s="3"/>
      <c r="AZ83" s="46"/>
    </row>
    <row r="84" spans="46:52" ht="18.95" customHeight="1" x14ac:dyDescent="0.15">
      <c r="AT84" s="24">
        <v>76</v>
      </c>
      <c r="AU84" s="42"/>
      <c r="AV84" s="3"/>
      <c r="AW84" s="3"/>
      <c r="AX84" s="3"/>
      <c r="AY84" s="3"/>
      <c r="AZ84" s="46"/>
    </row>
    <row r="85" spans="46:52" ht="18.95" customHeight="1" x14ac:dyDescent="0.15">
      <c r="AT85" s="24">
        <v>77</v>
      </c>
      <c r="AU85" s="42"/>
      <c r="AV85" s="3"/>
      <c r="AW85" s="3"/>
      <c r="AX85" s="3"/>
      <c r="AY85" s="3"/>
      <c r="AZ85" s="46"/>
    </row>
    <row r="86" spans="46:52" ht="18.95" customHeight="1" x14ac:dyDescent="0.15">
      <c r="AT86" s="24">
        <v>78</v>
      </c>
      <c r="AU86" s="42"/>
      <c r="AV86" s="3"/>
      <c r="AW86" s="3"/>
      <c r="AX86" s="3"/>
      <c r="AY86" s="3"/>
      <c r="AZ86" s="46"/>
    </row>
    <row r="87" spans="46:52" ht="18.95" customHeight="1" x14ac:dyDescent="0.15">
      <c r="AT87" s="24">
        <v>79</v>
      </c>
      <c r="AU87" s="42"/>
      <c r="AV87" s="3"/>
      <c r="AW87" s="3"/>
      <c r="AX87" s="3"/>
      <c r="AY87" s="3"/>
      <c r="AZ87" s="46"/>
    </row>
    <row r="88" spans="46:52" ht="18.95" customHeight="1" x14ac:dyDescent="0.15">
      <c r="AT88" s="24">
        <v>80</v>
      </c>
      <c r="AU88" s="42"/>
      <c r="AV88" s="3"/>
      <c r="AW88" s="3"/>
      <c r="AX88" s="3"/>
      <c r="AY88" s="3"/>
      <c r="AZ88" s="46"/>
    </row>
    <row r="89" spans="46:52" ht="18.95" customHeight="1" x14ac:dyDescent="0.15">
      <c r="AT89" s="24">
        <v>81</v>
      </c>
      <c r="AU89" s="42"/>
      <c r="AV89" s="3"/>
      <c r="AW89" s="3"/>
      <c r="AX89" s="3"/>
      <c r="AY89" s="3"/>
      <c r="AZ89" s="46"/>
    </row>
    <row r="90" spans="46:52" ht="18.95" customHeight="1" x14ac:dyDescent="0.15">
      <c r="AT90" s="24">
        <v>82</v>
      </c>
      <c r="AU90" s="42"/>
      <c r="AV90" s="3"/>
      <c r="AW90" s="3"/>
      <c r="AX90" s="3"/>
      <c r="AY90" s="3"/>
      <c r="AZ90" s="46"/>
    </row>
    <row r="91" spans="46:52" ht="18.95" customHeight="1" x14ac:dyDescent="0.15">
      <c r="AT91" s="24">
        <v>83</v>
      </c>
      <c r="AU91" s="42"/>
      <c r="AV91" s="3"/>
      <c r="AW91" s="3"/>
      <c r="AX91" s="3"/>
      <c r="AY91" s="3"/>
      <c r="AZ91" s="46"/>
    </row>
    <row r="92" spans="46:52" ht="18.95" customHeight="1" x14ac:dyDescent="0.15">
      <c r="AT92" s="24">
        <v>84</v>
      </c>
      <c r="AU92" s="42"/>
      <c r="AV92" s="3"/>
      <c r="AW92" s="3"/>
      <c r="AX92" s="3"/>
      <c r="AY92" s="3"/>
      <c r="AZ92" s="46"/>
    </row>
    <row r="93" spans="46:52" ht="18.95" customHeight="1" x14ac:dyDescent="0.15">
      <c r="AT93" s="24">
        <v>85</v>
      </c>
      <c r="AU93" s="42"/>
      <c r="AV93" s="3"/>
      <c r="AW93" s="3"/>
      <c r="AX93" s="3"/>
      <c r="AY93" s="3"/>
      <c r="AZ93" s="46"/>
    </row>
    <row r="94" spans="46:52" ht="18.95" customHeight="1" x14ac:dyDescent="0.15">
      <c r="AT94" s="24">
        <v>86</v>
      </c>
      <c r="AU94" s="42"/>
      <c r="AV94" s="3"/>
      <c r="AW94" s="3"/>
      <c r="AX94" s="3"/>
      <c r="AY94" s="3"/>
      <c r="AZ94" s="46"/>
    </row>
    <row r="95" spans="46:52" ht="18.95" customHeight="1" x14ac:dyDescent="0.15">
      <c r="AT95" s="24">
        <v>87</v>
      </c>
      <c r="AU95" s="42"/>
      <c r="AV95" s="3"/>
      <c r="AW95" s="3"/>
      <c r="AX95" s="3"/>
      <c r="AY95" s="3"/>
      <c r="AZ95" s="46"/>
    </row>
    <row r="96" spans="46:52" ht="18.95" customHeight="1" x14ac:dyDescent="0.15">
      <c r="AT96" s="24">
        <v>88</v>
      </c>
      <c r="AU96" s="42"/>
      <c r="AV96" s="3"/>
      <c r="AW96" s="3"/>
      <c r="AX96" s="3"/>
      <c r="AY96" s="3"/>
      <c r="AZ96" s="46"/>
    </row>
    <row r="97" spans="46:52" ht="18.95" customHeight="1" x14ac:dyDescent="0.15">
      <c r="AT97" s="24">
        <v>89</v>
      </c>
      <c r="AU97" s="42"/>
      <c r="AV97" s="3"/>
      <c r="AW97" s="3"/>
      <c r="AX97" s="3"/>
      <c r="AY97" s="3"/>
      <c r="AZ97" s="46"/>
    </row>
    <row r="98" spans="46:52" ht="18.95" customHeight="1" x14ac:dyDescent="0.15">
      <c r="AT98" s="24">
        <v>90</v>
      </c>
      <c r="AU98" s="42"/>
      <c r="AV98" s="3"/>
      <c r="AW98" s="3"/>
      <c r="AX98" s="3"/>
      <c r="AY98" s="3"/>
      <c r="AZ98" s="46"/>
    </row>
    <row r="99" spans="46:52" ht="18.95" customHeight="1" x14ac:dyDescent="0.15">
      <c r="AT99" s="24">
        <v>91</v>
      </c>
      <c r="AU99" s="42"/>
      <c r="AV99" s="3"/>
      <c r="AW99" s="3"/>
      <c r="AX99" s="3"/>
      <c r="AY99" s="3"/>
      <c r="AZ99" s="46"/>
    </row>
    <row r="100" spans="46:52" ht="18.95" customHeight="1" x14ac:dyDescent="0.15">
      <c r="AT100" s="24">
        <v>92</v>
      </c>
      <c r="AU100" s="42"/>
      <c r="AV100" s="3"/>
      <c r="AW100" s="3"/>
      <c r="AX100" s="3"/>
      <c r="AY100" s="3"/>
      <c r="AZ100" s="46"/>
    </row>
    <row r="101" spans="46:52" ht="18.95" customHeight="1" x14ac:dyDescent="0.15">
      <c r="AT101" s="24">
        <v>93</v>
      </c>
      <c r="AU101" s="42"/>
      <c r="AV101" s="3"/>
      <c r="AW101" s="3"/>
      <c r="AX101" s="3"/>
      <c r="AY101" s="3"/>
      <c r="AZ101" s="46"/>
    </row>
    <row r="102" spans="46:52" ht="18.95" customHeight="1" x14ac:dyDescent="0.15">
      <c r="AT102" s="24">
        <v>94</v>
      </c>
      <c r="AU102" s="42"/>
      <c r="AV102" s="3"/>
      <c r="AW102" s="3"/>
      <c r="AX102" s="3"/>
      <c r="AY102" s="3"/>
      <c r="AZ102" s="46"/>
    </row>
    <row r="103" spans="46:52" ht="18.95" customHeight="1" x14ac:dyDescent="0.15">
      <c r="AT103" s="24">
        <v>95</v>
      </c>
      <c r="AU103" s="42"/>
      <c r="AV103" s="3"/>
      <c r="AW103" s="3"/>
      <c r="AX103" s="3"/>
      <c r="AY103" s="3"/>
      <c r="AZ103" s="46"/>
    </row>
    <row r="104" spans="46:52" ht="18.95" customHeight="1" x14ac:dyDescent="0.15">
      <c r="AT104" s="24">
        <v>96</v>
      </c>
      <c r="AU104" s="42"/>
      <c r="AV104" s="3"/>
      <c r="AW104" s="3"/>
      <c r="AX104" s="3"/>
      <c r="AY104" s="3"/>
      <c r="AZ104" s="46"/>
    </row>
    <row r="105" spans="46:52" ht="18.95" customHeight="1" x14ac:dyDescent="0.15">
      <c r="AT105" s="24">
        <v>97</v>
      </c>
      <c r="AU105" s="42"/>
      <c r="AV105" s="3"/>
      <c r="AW105" s="3"/>
      <c r="AX105" s="3"/>
      <c r="AY105" s="3"/>
      <c r="AZ105" s="46"/>
    </row>
    <row r="106" spans="46:52" ht="18.95" customHeight="1" x14ac:dyDescent="0.15">
      <c r="AT106" s="24">
        <v>98</v>
      </c>
      <c r="AU106" s="42"/>
      <c r="AV106" s="3"/>
      <c r="AW106" s="3"/>
      <c r="AX106" s="3"/>
      <c r="AY106" s="3"/>
      <c r="AZ106" s="46"/>
    </row>
    <row r="107" spans="46:52" ht="18.95" customHeight="1" x14ac:dyDescent="0.15">
      <c r="AT107" s="24">
        <v>99</v>
      </c>
      <c r="AU107" s="42"/>
      <c r="AV107" s="3"/>
      <c r="AW107" s="3"/>
      <c r="AX107" s="3"/>
      <c r="AY107" s="3"/>
      <c r="AZ107" s="46"/>
    </row>
    <row r="108" spans="46:52" ht="18.95" customHeight="1" thickBot="1" x14ac:dyDescent="0.2">
      <c r="AT108" s="24">
        <v>100</v>
      </c>
      <c r="AU108" s="47"/>
      <c r="AV108" s="48"/>
      <c r="AW108" s="48"/>
      <c r="AX108" s="48"/>
      <c r="AY108" s="48"/>
      <c r="AZ108" s="49"/>
    </row>
  </sheetData>
  <mergeCells count="5">
    <mergeCell ref="B2:C2"/>
    <mergeCell ref="B5:C5"/>
    <mergeCell ref="Q1:V1"/>
    <mergeCell ref="B4:C4"/>
    <mergeCell ref="E4:K4"/>
  </mergeCells>
  <phoneticPr fontId="3"/>
  <conditionalFormatting sqref="B6:C36">
    <cfRule type="expression" dxfId="50" priority="2" stopIfTrue="1">
      <formula>OR(WEEKDAY(B6)=1,WEEKDAY(B6)=7)</formula>
    </cfRule>
  </conditionalFormatting>
  <conditionalFormatting sqref="C4:C5">
    <cfRule type="cellIs" dxfId="49" priority="5" stopIfTrue="1" operator="equal">
      <formula>"土"</formula>
    </cfRule>
    <cfRule type="cellIs" dxfId="48" priority="6" stopIfTrue="1" operator="equal">
      <formula>"日"</formula>
    </cfRule>
  </conditionalFormatting>
  <dataValidations count="1">
    <dataValidation type="list" allowBlank="1" showInputMessage="1" showErrorMessage="1" sqref="R9:R13 Y9:Y68" xr:uid="{00000000-0002-0000-0B00-000000000000}">
      <formula1>"国語,社会,数学,理科,英語"</formula1>
    </dataValidation>
  </dataValidations>
  <pageMargins left="0.55118110236220474" right="0.55118110236220474" top="0.27559055118110237" bottom="0.31496062992125984" header="0.51181102362204722" footer="0.51181102362204722"/>
  <pageSetup paperSize="13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stopIfTrue="1" id="{85CBB8D3-08EB-4A16-AFA6-CAF2415D7E22}">
            <xm:f>VLOOKUP(B6,祝日一覧!$A:$A,1,FALSE)</xm:f>
            <x14:dxf>
              <fill>
                <patternFill>
                  <bgColor theme="0" tint="-0.24994659260841701"/>
                </patternFill>
              </fill>
            </x14:dxf>
          </x14:cfRule>
          <xm:sqref>B6:C36</xm:sqref>
        </x14:conditionalFormatting>
      </x14:conditionalFormatting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Z108"/>
  <sheetViews>
    <sheetView showGridLines="0" showRowColHeaders="0" zoomScale="70" zoomScaleNormal="70" workbookViewId="0"/>
  </sheetViews>
  <sheetFormatPr defaultRowHeight="13.5" x14ac:dyDescent="0.15"/>
  <cols>
    <col min="1" max="1" width="2.125" customWidth="1"/>
    <col min="2" max="3" width="3" customWidth="1"/>
    <col min="4" max="4" width="3.375" hidden="1" customWidth="1"/>
    <col min="5" max="5" width="24.375" customWidth="1"/>
    <col min="6" max="10" width="7.625" style="18" customWidth="1"/>
    <col min="12" max="12" width="2" hidden="1" customWidth="1"/>
    <col min="13" max="13" width="2.125" customWidth="1"/>
    <col min="14" max="14" width="6.875" style="20" customWidth="1"/>
    <col min="15" max="15" width="3.25" hidden="1" customWidth="1"/>
    <col min="16" max="16" width="5.375" customWidth="1"/>
    <col min="17" max="17" width="6" customWidth="1"/>
    <col min="18" max="18" width="6.625" customWidth="1"/>
    <col min="19" max="19" width="5.375" customWidth="1"/>
    <col min="20" max="21" width="6.375" customWidth="1"/>
    <col min="22" max="23" width="5.375" customWidth="1"/>
    <col min="24" max="24" width="5.375" hidden="1" customWidth="1"/>
    <col min="25" max="25" width="5.375" customWidth="1"/>
    <col min="26" max="41" width="5.375" hidden="1" customWidth="1"/>
    <col min="42" max="42" width="9.375" hidden="1" customWidth="1"/>
    <col min="43" max="44" width="5.375" hidden="1" customWidth="1"/>
    <col min="45" max="45" width="9.25" customWidth="1"/>
    <col min="46" max="46" width="7.5" style="21" customWidth="1"/>
    <col min="47" max="47" width="12.75" style="21" customWidth="1"/>
    <col min="48" max="52" width="9.375" style="6" bestFit="1" customWidth="1"/>
  </cols>
  <sheetData>
    <row r="1" spans="1:52" s="35" customFormat="1" ht="35.25" customHeight="1" x14ac:dyDescent="0.15">
      <c r="B1" s="38" t="s">
        <v>373</v>
      </c>
      <c r="C1" s="38"/>
      <c r="D1" s="38"/>
      <c r="E1" s="38"/>
      <c r="F1" s="38"/>
      <c r="G1" s="38"/>
      <c r="H1" s="38"/>
      <c r="I1" s="38"/>
      <c r="J1" s="38"/>
      <c r="K1" s="38"/>
      <c r="Q1" s="231"/>
      <c r="R1" s="228"/>
      <c r="S1" s="228"/>
      <c r="T1" s="228"/>
      <c r="U1" s="228"/>
      <c r="V1" s="228"/>
    </row>
    <row r="2" spans="1:52" s="1" customFormat="1" ht="37.5" customHeight="1" x14ac:dyDescent="0.15">
      <c r="B2" s="225"/>
      <c r="C2" s="225"/>
      <c r="D2" s="2"/>
      <c r="F2" s="96"/>
      <c r="G2" s="54"/>
      <c r="H2" s="96" t="s">
        <v>796</v>
      </c>
      <c r="I2" s="54"/>
      <c r="J2" s="54"/>
      <c r="K2" s="29"/>
      <c r="L2" s="29"/>
      <c r="M2" s="29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 s="37"/>
      <c r="AU2" s="21"/>
      <c r="AV2" s="19"/>
      <c r="AW2" s="19"/>
      <c r="AX2" s="19"/>
      <c r="AY2" s="19"/>
      <c r="AZ2" s="19"/>
    </row>
    <row r="3" spans="1:52" s="1" customFormat="1" ht="17.100000000000001" customHeight="1" x14ac:dyDescent="0.15">
      <c r="A3" s="202"/>
      <c r="B3" s="203"/>
      <c r="C3" s="203"/>
      <c r="D3" s="203"/>
      <c r="E3" s="202"/>
      <c r="F3" s="204"/>
      <c r="G3" s="205"/>
      <c r="H3" s="204"/>
      <c r="I3" s="205"/>
      <c r="J3" s="205"/>
      <c r="K3" s="206"/>
      <c r="L3" s="206"/>
      <c r="M3" s="206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 s="37"/>
      <c r="AU3" s="21"/>
      <c r="AV3" s="19"/>
      <c r="AW3" s="19"/>
      <c r="AX3" s="19"/>
      <c r="AY3" s="19"/>
      <c r="AZ3" s="19"/>
    </row>
    <row r="4" spans="1:52" s="1" customFormat="1" ht="33" customHeight="1" thickBot="1" x14ac:dyDescent="0.2">
      <c r="A4" s="202"/>
      <c r="B4" s="230">
        <f>見本①!$A$3+1</f>
        <v>2026</v>
      </c>
      <c r="C4" s="230"/>
      <c r="D4" s="109"/>
      <c r="E4" s="229" t="s">
        <v>85</v>
      </c>
      <c r="F4" s="229"/>
      <c r="G4" s="229"/>
      <c r="H4" s="229"/>
      <c r="I4" s="229"/>
      <c r="J4" s="229"/>
      <c r="K4" s="229"/>
      <c r="L4" s="31"/>
      <c r="M4" s="209"/>
      <c r="N4" s="38" t="s">
        <v>75</v>
      </c>
      <c r="P4" s="50"/>
      <c r="Q4" s="51"/>
      <c r="R4" s="51"/>
      <c r="S4" s="51"/>
      <c r="T4" s="51"/>
      <c r="U4" s="51"/>
      <c r="V4" s="51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 s="22"/>
      <c r="AU4" s="21"/>
      <c r="AV4" s="19"/>
      <c r="AW4" s="19"/>
      <c r="AX4" s="19"/>
      <c r="AY4" s="19"/>
      <c r="AZ4" s="19"/>
    </row>
    <row r="5" spans="1:52" ht="30.75" customHeight="1" x14ac:dyDescent="0.15">
      <c r="A5" s="207"/>
      <c r="B5" s="226">
        <v>4</v>
      </c>
      <c r="C5" s="226"/>
      <c r="D5" s="2"/>
      <c r="E5" s="28" t="s">
        <v>40</v>
      </c>
      <c r="F5" s="30" t="s">
        <v>65</v>
      </c>
      <c r="G5" s="30" t="s">
        <v>50</v>
      </c>
      <c r="H5" s="30" t="s">
        <v>47</v>
      </c>
      <c r="I5" s="30" t="s">
        <v>48</v>
      </c>
      <c r="J5" s="30" t="s">
        <v>49</v>
      </c>
      <c r="K5" s="28" t="s">
        <v>10</v>
      </c>
      <c r="M5" s="207"/>
      <c r="N5" s="32" t="s">
        <v>66</v>
      </c>
      <c r="AT5" s="22"/>
    </row>
    <row r="6" spans="1:52" ht="18.95" customHeight="1" x14ac:dyDescent="0.15">
      <c r="A6" s="207"/>
      <c r="B6" s="99">
        <f>DATE($B$4,$B$5,1)</f>
        <v>46113</v>
      </c>
      <c r="C6" s="98">
        <f>DATE($B$4,$B$5,1)</f>
        <v>46113</v>
      </c>
      <c r="D6" s="3" t="s">
        <v>51</v>
      </c>
      <c r="E6" s="3"/>
      <c r="F6" s="17" t="str">
        <f t="shared" ref="F6:F35" si="0">IF($N6=1,VLOOKUP($O6,$W$9:$AO$68,10),IF($N6=2,VLOOKUP($O5+1,$W$9:$AO$68,15),IF($N6="予備","予備","")))</f>
        <v>単元1</v>
      </c>
      <c r="G6" s="17" t="str">
        <f t="shared" ref="G6:G35" si="1">IF($N6=1,VLOOKUP($O6,$W$9:$AO$68,11),IF($N6=2,VLOOKUP($O5+1,$W$9:$AO$68,16),IF($N6="予備","予備","")))</f>
        <v/>
      </c>
      <c r="H6" s="17" t="str">
        <f t="shared" ref="H6:H35" si="2">IF($N6=1,VLOOKUP($O6,$W$9:$AO$68,12),IF($N6=2,VLOOKUP($O5+1,$W$9:$AO$68,17),IF($N6="予備","予備","")))</f>
        <v/>
      </c>
      <c r="I6" s="17" t="str">
        <f t="shared" ref="I6:I35" si="3">IF($N6=1,VLOOKUP($O6,$W$9:$AO$68,13),IF($N6=2,VLOOKUP($O5+1,$W$9:$AO$68,18),IF($N6="予備","予備","")))</f>
        <v/>
      </c>
      <c r="J6" s="17" t="str">
        <f t="shared" ref="J6:J35" si="4">IF($N6=1,VLOOKUP($O6,$W$9:$AO$68,14),IF($N6=2,VLOOKUP($O5+1,$W$9:$AO$68,19),IF($N6="予備","予備","")))</f>
        <v/>
      </c>
      <c r="K6" s="3"/>
      <c r="M6" s="207"/>
      <c r="N6" s="33">
        <v>1</v>
      </c>
      <c r="O6">
        <f>SUM($N$6:N6)</f>
        <v>1</v>
      </c>
      <c r="AT6" s="6"/>
    </row>
    <row r="7" spans="1:52" ht="18.95" customHeight="1" thickBot="1" x14ac:dyDescent="0.2">
      <c r="A7" s="207"/>
      <c r="B7" s="99">
        <f>B6+1</f>
        <v>46114</v>
      </c>
      <c r="C7" s="98">
        <f>C6+1</f>
        <v>46114</v>
      </c>
      <c r="D7" s="3" t="s">
        <v>52</v>
      </c>
      <c r="E7" s="3"/>
      <c r="F7" s="17" t="str">
        <f t="shared" si="0"/>
        <v/>
      </c>
      <c r="G7" s="17" t="str">
        <f t="shared" si="1"/>
        <v>単元1</v>
      </c>
      <c r="H7" s="17" t="str">
        <f t="shared" si="2"/>
        <v/>
      </c>
      <c r="I7" s="17" t="str">
        <f t="shared" si="3"/>
        <v/>
      </c>
      <c r="J7" s="17" t="str">
        <f t="shared" si="4"/>
        <v/>
      </c>
      <c r="K7" s="3"/>
      <c r="M7" s="207"/>
      <c r="N7" s="33">
        <v>1</v>
      </c>
      <c r="O7">
        <f>SUM($N$6:N7)</f>
        <v>2</v>
      </c>
      <c r="Q7" s="38" t="s">
        <v>73</v>
      </c>
      <c r="R7" s="51"/>
      <c r="S7" s="51"/>
      <c r="W7" s="52" t="s">
        <v>72</v>
      </c>
      <c r="X7" s="51" t="s">
        <v>69</v>
      </c>
      <c r="Y7" s="51"/>
      <c r="Z7" s="51"/>
      <c r="AA7" s="51" t="s">
        <v>77</v>
      </c>
      <c r="AB7" s="51"/>
      <c r="AC7" s="51"/>
      <c r="AD7" s="51"/>
      <c r="AE7" s="51"/>
      <c r="AF7" s="51" t="s">
        <v>70</v>
      </c>
      <c r="AG7" s="51"/>
      <c r="AH7" s="51"/>
      <c r="AI7" s="51"/>
      <c r="AJ7" s="51"/>
      <c r="AK7" s="51" t="s">
        <v>71</v>
      </c>
      <c r="AL7" s="51"/>
      <c r="AM7" s="51"/>
      <c r="AN7" s="51"/>
      <c r="AO7" s="51"/>
      <c r="AP7" s="51"/>
      <c r="AQ7" s="51"/>
      <c r="AR7" s="51"/>
      <c r="AS7" s="51"/>
      <c r="AT7" s="36" t="s">
        <v>111</v>
      </c>
    </row>
    <row r="8" spans="1:52" ht="18.95" customHeight="1" thickBot="1" x14ac:dyDescent="0.2">
      <c r="A8" s="207"/>
      <c r="B8" s="99">
        <f t="shared" ref="B8:C35" si="5">B7+1</f>
        <v>46115</v>
      </c>
      <c r="C8" s="98">
        <f t="shared" si="5"/>
        <v>46115</v>
      </c>
      <c r="D8" s="3" t="s">
        <v>53</v>
      </c>
      <c r="E8" s="3"/>
      <c r="F8" s="17" t="str">
        <f t="shared" si="0"/>
        <v/>
      </c>
      <c r="G8" s="17" t="str">
        <f t="shared" si="1"/>
        <v/>
      </c>
      <c r="H8" s="17" t="str">
        <f t="shared" si="2"/>
        <v>単元1</v>
      </c>
      <c r="I8" s="17" t="str">
        <f t="shared" si="3"/>
        <v/>
      </c>
      <c r="J8" s="17" t="str">
        <f t="shared" si="4"/>
        <v/>
      </c>
      <c r="K8" s="3"/>
      <c r="M8" s="207"/>
      <c r="N8" s="33">
        <v>1</v>
      </c>
      <c r="O8">
        <f>SUM($N$6:N8)</f>
        <v>3</v>
      </c>
      <c r="Q8" s="4" t="s">
        <v>67</v>
      </c>
      <c r="R8" s="5" t="s">
        <v>46</v>
      </c>
      <c r="W8" s="5" t="s">
        <v>67</v>
      </c>
      <c r="X8" s="5" t="s">
        <v>46</v>
      </c>
      <c r="Y8" s="5" t="s">
        <v>46</v>
      </c>
      <c r="Z8" s="5" t="s">
        <v>46</v>
      </c>
      <c r="AA8" s="15" t="s">
        <v>41</v>
      </c>
      <c r="AB8" s="15" t="s">
        <v>42</v>
      </c>
      <c r="AC8" s="15" t="s">
        <v>43</v>
      </c>
      <c r="AD8" s="15" t="s">
        <v>44</v>
      </c>
      <c r="AE8" s="15" t="s">
        <v>45</v>
      </c>
      <c r="AF8" s="14" t="s">
        <v>41</v>
      </c>
      <c r="AG8" s="15" t="s">
        <v>42</v>
      </c>
      <c r="AH8" s="15" t="s">
        <v>43</v>
      </c>
      <c r="AI8" s="15" t="s">
        <v>44</v>
      </c>
      <c r="AJ8" s="16" t="s">
        <v>45</v>
      </c>
      <c r="AK8" s="14" t="s">
        <v>41</v>
      </c>
      <c r="AL8" s="15" t="s">
        <v>42</v>
      </c>
      <c r="AM8" s="15" t="s">
        <v>43</v>
      </c>
      <c r="AN8" s="15" t="s">
        <v>44</v>
      </c>
      <c r="AO8" s="16" t="s">
        <v>45</v>
      </c>
      <c r="AT8" s="5" t="s">
        <v>77</v>
      </c>
      <c r="AU8" s="5" t="s">
        <v>81</v>
      </c>
      <c r="AV8" s="5" t="s">
        <v>41</v>
      </c>
      <c r="AW8" s="5" t="s">
        <v>50</v>
      </c>
      <c r="AX8" s="5" t="s">
        <v>47</v>
      </c>
      <c r="AY8" s="5" t="s">
        <v>48</v>
      </c>
      <c r="AZ8" s="5" t="s">
        <v>49</v>
      </c>
    </row>
    <row r="9" spans="1:52" ht="18.95" customHeight="1" x14ac:dyDescent="0.15">
      <c r="A9" s="207"/>
      <c r="B9" s="99">
        <f t="shared" si="5"/>
        <v>46116</v>
      </c>
      <c r="C9" s="98">
        <f t="shared" si="5"/>
        <v>46116</v>
      </c>
      <c r="D9" s="3" t="s">
        <v>54</v>
      </c>
      <c r="E9" s="3"/>
      <c r="F9" s="17" t="str">
        <f t="shared" si="0"/>
        <v/>
      </c>
      <c r="G9" s="17" t="str">
        <f t="shared" si="1"/>
        <v/>
      </c>
      <c r="H9" s="17" t="str">
        <f t="shared" si="2"/>
        <v/>
      </c>
      <c r="I9" s="17" t="str">
        <f t="shared" si="3"/>
        <v>単元1</v>
      </c>
      <c r="J9" s="17" t="str">
        <f t="shared" si="4"/>
        <v/>
      </c>
      <c r="K9" s="3"/>
      <c r="M9" s="207"/>
      <c r="N9" s="33">
        <v>1</v>
      </c>
      <c r="O9">
        <f>SUM($N$6:N9)</f>
        <v>4</v>
      </c>
      <c r="Q9" s="7">
        <v>1</v>
      </c>
      <c r="R9" s="8" t="s">
        <v>41</v>
      </c>
      <c r="W9" s="3">
        <v>1</v>
      </c>
      <c r="X9" s="7" t="str">
        <f>R9</f>
        <v>国語</v>
      </c>
      <c r="Y9" s="8"/>
      <c r="Z9" s="23" t="str">
        <f t="shared" ref="Z9:Z58" si="6">IF(Y9="",IF(X9=0,"",X9),Y9)</f>
        <v>国語</v>
      </c>
      <c r="AA9">
        <f>IF($Z9=AA$8,COUNTIF($Z$9:$Z9,AA$8)+Q$22,"")</f>
        <v>1</v>
      </c>
      <c r="AB9" t="str">
        <f>IF($Z9=AB$8,COUNTIF($Z$9:$Z9,AB$8)+R$22,"")</f>
        <v/>
      </c>
      <c r="AC9" t="str">
        <f>IF($Z9=AC$8,COUNTIF($Z$9:$Z9,AC$8)+S$22,"")</f>
        <v/>
      </c>
      <c r="AD9" t="str">
        <f>IF($Z9=AD$8,COUNTIF($Z$9:$Z9,AD$8)+T$22,"")</f>
        <v/>
      </c>
      <c r="AE9" t="str">
        <f>IF($Z9=AE$8,COUNTIF($Z$9:$Z9,AE$8)+U$22,"")</f>
        <v/>
      </c>
      <c r="AF9" t="str">
        <f t="shared" ref="AF9:AF58" si="7">IF(AA9="","",VLOOKUP(AA9,$AT$9:$AZ$58,3))</f>
        <v>単元1</v>
      </c>
      <c r="AG9" t="str">
        <f t="shared" ref="AG9:AG58" si="8">IF(AB9="","",VLOOKUP(AB9,$AT$9:$AZ$58,4))</f>
        <v/>
      </c>
      <c r="AH9" t="str">
        <f t="shared" ref="AH9:AH58" si="9">IF(AC9="","",VLOOKUP(AC9,$AT$9:$AZ$58,5))</f>
        <v/>
      </c>
      <c r="AI9" t="str">
        <f t="shared" ref="AI9:AI58" si="10">IF(AD9="","",VLOOKUP(AD9,$AT$9:$AZ$58,6))</f>
        <v/>
      </c>
      <c r="AJ9" t="str">
        <f t="shared" ref="AJ9:AJ58" si="11">IF(AE9="","",VLOOKUP(AE9,$AT$9:$AZ$58,7))</f>
        <v/>
      </c>
      <c r="AK9" t="str">
        <f t="shared" ref="AK9:AO40" si="12">IF(AF9=AF10,"",IF($Z9=$Z10,AF9&amp;","&amp;AF10,AF9&amp;AF10))</f>
        <v>単元1</v>
      </c>
      <c r="AL9" t="str">
        <f t="shared" si="12"/>
        <v>単元1</v>
      </c>
      <c r="AM9" t="str">
        <f t="shared" si="12"/>
        <v/>
      </c>
      <c r="AN9" t="str">
        <f t="shared" si="12"/>
        <v/>
      </c>
      <c r="AO9" t="str">
        <f t="shared" si="12"/>
        <v/>
      </c>
      <c r="AT9" s="24">
        <v>1</v>
      </c>
      <c r="AU9" s="39" t="s">
        <v>212</v>
      </c>
      <c r="AV9" s="104" t="s">
        <v>314</v>
      </c>
      <c r="AW9" s="40" t="s">
        <v>314</v>
      </c>
      <c r="AX9" s="40" t="s">
        <v>314</v>
      </c>
      <c r="AY9" s="40" t="s">
        <v>314</v>
      </c>
      <c r="AZ9" s="41" t="s">
        <v>314</v>
      </c>
    </row>
    <row r="10" spans="1:52" ht="18.95" customHeight="1" x14ac:dyDescent="0.15">
      <c r="A10" s="207"/>
      <c r="B10" s="99">
        <f t="shared" si="5"/>
        <v>46117</v>
      </c>
      <c r="C10" s="98">
        <f t="shared" si="5"/>
        <v>46117</v>
      </c>
      <c r="D10" s="3" t="s">
        <v>55</v>
      </c>
      <c r="E10" s="3"/>
      <c r="F10" s="17" t="str">
        <f t="shared" si="0"/>
        <v/>
      </c>
      <c r="G10" s="17" t="str">
        <f t="shared" si="1"/>
        <v/>
      </c>
      <c r="H10" s="17" t="str">
        <f t="shared" si="2"/>
        <v/>
      </c>
      <c r="I10" s="17" t="str">
        <f t="shared" si="3"/>
        <v/>
      </c>
      <c r="J10" s="17" t="str">
        <f t="shared" si="4"/>
        <v>単元1</v>
      </c>
      <c r="K10" s="3"/>
      <c r="M10" s="207"/>
      <c r="N10" s="33">
        <v>1</v>
      </c>
      <c r="O10">
        <f>SUM($N$6:N10)</f>
        <v>5</v>
      </c>
      <c r="Q10" s="7">
        <v>2</v>
      </c>
      <c r="R10" s="9" t="s">
        <v>50</v>
      </c>
      <c r="W10" s="3">
        <v>2</v>
      </c>
      <c r="X10" s="7" t="str">
        <f>R10</f>
        <v>社会</v>
      </c>
      <c r="Y10" s="9"/>
      <c r="Z10" s="23" t="str">
        <f t="shared" si="6"/>
        <v>社会</v>
      </c>
      <c r="AA10" t="str">
        <f>IF($Z10=AA$8,COUNTIF($Z$9:$Z10,AA$8)+Q$22,"")</f>
        <v/>
      </c>
      <c r="AB10">
        <f>IF($Z10=AB$8,COUNTIF($Z$9:$Z10,AB$8)+R$22,"")</f>
        <v>1</v>
      </c>
      <c r="AC10" t="str">
        <f>IF($Z10=AC$8,COUNTIF($Z$9:$Z10,AC$8)+S$22,"")</f>
        <v/>
      </c>
      <c r="AD10" t="str">
        <f>IF($Z10=AD$8,COUNTIF($Z$9:$Z10,AD$8)+T$22,"")</f>
        <v/>
      </c>
      <c r="AE10" t="str">
        <f>IF($Z10=AE$8,COUNTIF($Z$9:$Z10,AE$8)+U$22,"")</f>
        <v/>
      </c>
      <c r="AF10" t="str">
        <f t="shared" si="7"/>
        <v/>
      </c>
      <c r="AG10" t="str">
        <f t="shared" si="8"/>
        <v>単元1</v>
      </c>
      <c r="AH10" t="str">
        <f t="shared" si="9"/>
        <v/>
      </c>
      <c r="AI10" t="str">
        <f t="shared" si="10"/>
        <v/>
      </c>
      <c r="AJ10" t="str">
        <f t="shared" si="11"/>
        <v/>
      </c>
      <c r="AK10" t="str">
        <f t="shared" si="12"/>
        <v/>
      </c>
      <c r="AL10" t="str">
        <f t="shared" si="12"/>
        <v>単元1</v>
      </c>
      <c r="AM10" t="str">
        <f t="shared" si="12"/>
        <v>単元1</v>
      </c>
      <c r="AN10" t="str">
        <f t="shared" si="12"/>
        <v/>
      </c>
      <c r="AO10" t="str">
        <f t="shared" si="12"/>
        <v/>
      </c>
      <c r="AT10" s="24">
        <v>2</v>
      </c>
      <c r="AU10" s="42" t="s">
        <v>213</v>
      </c>
      <c r="AV10" s="25" t="s">
        <v>315</v>
      </c>
      <c r="AW10" s="25" t="s">
        <v>315</v>
      </c>
      <c r="AX10" s="25" t="s">
        <v>315</v>
      </c>
      <c r="AY10" s="25" t="s">
        <v>315</v>
      </c>
      <c r="AZ10" s="43" t="s">
        <v>315</v>
      </c>
    </row>
    <row r="11" spans="1:52" ht="18.95" customHeight="1" x14ac:dyDescent="0.15">
      <c r="A11" s="207"/>
      <c r="B11" s="99">
        <f t="shared" si="5"/>
        <v>46118</v>
      </c>
      <c r="C11" s="98">
        <f t="shared" si="5"/>
        <v>46118</v>
      </c>
      <c r="D11" s="3" t="s">
        <v>56</v>
      </c>
      <c r="E11" s="3"/>
      <c r="F11" s="17" t="str">
        <f t="shared" si="0"/>
        <v>単元2</v>
      </c>
      <c r="G11" s="17" t="str">
        <f t="shared" si="1"/>
        <v/>
      </c>
      <c r="H11" s="17" t="str">
        <f t="shared" si="2"/>
        <v/>
      </c>
      <c r="I11" s="17" t="str">
        <f t="shared" si="3"/>
        <v/>
      </c>
      <c r="J11" s="17" t="str">
        <f t="shared" si="4"/>
        <v/>
      </c>
      <c r="K11" s="3"/>
      <c r="M11" s="207"/>
      <c r="N11" s="33">
        <v>1</v>
      </c>
      <c r="O11">
        <f>SUM($N$6:N11)</f>
        <v>6</v>
      </c>
      <c r="Q11" s="7">
        <v>3</v>
      </c>
      <c r="R11" s="9" t="s">
        <v>47</v>
      </c>
      <c r="W11" s="3">
        <v>3</v>
      </c>
      <c r="X11" s="7" t="str">
        <f>R11</f>
        <v>数学</v>
      </c>
      <c r="Y11" s="9"/>
      <c r="Z11" s="23" t="str">
        <f t="shared" si="6"/>
        <v>数学</v>
      </c>
      <c r="AA11" t="str">
        <f>IF($Z11=AA$8,COUNTIF($Z$9:$Z11,AA$8)+Q$22,"")</f>
        <v/>
      </c>
      <c r="AB11" t="str">
        <f>IF($Z11=AB$8,COUNTIF($Z$9:$Z11,AB$8)+R$22,"")</f>
        <v/>
      </c>
      <c r="AC11">
        <f>IF($Z11=AC$8,COUNTIF($Z$9:$Z11,AC$8)+S$22,"")</f>
        <v>1</v>
      </c>
      <c r="AD11" t="str">
        <f>IF($Z11=AD$8,COUNTIF($Z$9:$Z11,AD$8)+T$22,"")</f>
        <v/>
      </c>
      <c r="AE11" t="str">
        <f>IF($Z11=AE$8,COUNTIF($Z$9:$Z11,AE$8)+U$22,"")</f>
        <v/>
      </c>
      <c r="AF11" t="str">
        <f t="shared" si="7"/>
        <v/>
      </c>
      <c r="AG11" t="str">
        <f t="shared" si="8"/>
        <v/>
      </c>
      <c r="AH11" t="str">
        <f t="shared" si="9"/>
        <v>単元1</v>
      </c>
      <c r="AI11" t="str">
        <f t="shared" si="10"/>
        <v/>
      </c>
      <c r="AJ11" t="str">
        <f t="shared" si="11"/>
        <v/>
      </c>
      <c r="AK11" t="str">
        <f t="shared" si="12"/>
        <v/>
      </c>
      <c r="AL11" t="str">
        <f t="shared" si="12"/>
        <v/>
      </c>
      <c r="AM11" t="str">
        <f t="shared" si="12"/>
        <v>単元1</v>
      </c>
      <c r="AN11" t="str">
        <f t="shared" si="12"/>
        <v>単元1</v>
      </c>
      <c r="AO11" t="str">
        <f t="shared" si="12"/>
        <v/>
      </c>
      <c r="AT11" s="24">
        <v>3</v>
      </c>
      <c r="AU11" s="42" t="s">
        <v>214</v>
      </c>
      <c r="AV11" s="25" t="s">
        <v>316</v>
      </c>
      <c r="AW11" s="25" t="s">
        <v>316</v>
      </c>
      <c r="AX11" s="25" t="s">
        <v>316</v>
      </c>
      <c r="AY11" s="25" t="s">
        <v>316</v>
      </c>
      <c r="AZ11" s="43" t="s">
        <v>316</v>
      </c>
    </row>
    <row r="12" spans="1:52" ht="18.95" customHeight="1" x14ac:dyDescent="0.15">
      <c r="A12" s="207"/>
      <c r="B12" s="99">
        <f t="shared" si="5"/>
        <v>46119</v>
      </c>
      <c r="C12" s="98">
        <f t="shared" si="5"/>
        <v>46119</v>
      </c>
      <c r="D12" s="3" t="s">
        <v>57</v>
      </c>
      <c r="E12" s="3"/>
      <c r="F12" s="17" t="str">
        <f t="shared" si="0"/>
        <v/>
      </c>
      <c r="G12" s="17" t="str">
        <f t="shared" si="1"/>
        <v>単元2</v>
      </c>
      <c r="H12" s="17" t="str">
        <f t="shared" si="2"/>
        <v/>
      </c>
      <c r="I12" s="17" t="str">
        <f t="shared" si="3"/>
        <v/>
      </c>
      <c r="J12" s="17" t="str">
        <f t="shared" si="4"/>
        <v/>
      </c>
      <c r="K12" s="3"/>
      <c r="M12" s="207"/>
      <c r="N12" s="33">
        <v>1</v>
      </c>
      <c r="O12">
        <f>SUM($N$6:N12)</f>
        <v>7</v>
      </c>
      <c r="Q12" s="7">
        <v>4</v>
      </c>
      <c r="R12" s="9" t="s">
        <v>48</v>
      </c>
      <c r="W12" s="3">
        <v>4</v>
      </c>
      <c r="X12" s="7" t="str">
        <f>R12</f>
        <v>理科</v>
      </c>
      <c r="Y12" s="9"/>
      <c r="Z12" s="23" t="str">
        <f t="shared" si="6"/>
        <v>理科</v>
      </c>
      <c r="AA12" t="str">
        <f>IF($Z12=AA$8,COUNTIF($Z$9:$Z12,AA$8)+Q$22,"")</f>
        <v/>
      </c>
      <c r="AB12" t="str">
        <f>IF($Z12=AB$8,COUNTIF($Z$9:$Z12,AB$8)+R$22,"")</f>
        <v/>
      </c>
      <c r="AC12" t="str">
        <f>IF($Z12=AC$8,COUNTIF($Z$9:$Z12,AC$8)+S$22,"")</f>
        <v/>
      </c>
      <c r="AD12">
        <f>IF($Z12=AD$8,COUNTIF($Z$9:$Z12,AD$8)+T$22,"")</f>
        <v>1</v>
      </c>
      <c r="AE12" t="str">
        <f>IF($Z12=AE$8,COUNTIF($Z$9:$Z12,AE$8)+U$22,"")</f>
        <v/>
      </c>
      <c r="AF12" t="str">
        <f t="shared" si="7"/>
        <v/>
      </c>
      <c r="AG12" t="str">
        <f t="shared" si="8"/>
        <v/>
      </c>
      <c r="AH12" t="str">
        <f t="shared" si="9"/>
        <v/>
      </c>
      <c r="AI12" t="str">
        <f t="shared" si="10"/>
        <v>単元1</v>
      </c>
      <c r="AJ12" t="str">
        <f t="shared" si="11"/>
        <v/>
      </c>
      <c r="AK12" t="str">
        <f t="shared" si="12"/>
        <v/>
      </c>
      <c r="AL12" t="str">
        <f t="shared" si="12"/>
        <v/>
      </c>
      <c r="AM12" t="str">
        <f t="shared" si="12"/>
        <v/>
      </c>
      <c r="AN12" t="str">
        <f t="shared" si="12"/>
        <v>単元1</v>
      </c>
      <c r="AO12" t="str">
        <f t="shared" si="12"/>
        <v>単元1</v>
      </c>
      <c r="AT12" s="24">
        <v>4</v>
      </c>
      <c r="AU12" s="42" t="s">
        <v>215</v>
      </c>
      <c r="AV12" s="25" t="s">
        <v>317</v>
      </c>
      <c r="AW12" s="25" t="s">
        <v>317</v>
      </c>
      <c r="AX12" s="25" t="s">
        <v>317</v>
      </c>
      <c r="AY12" s="25" t="s">
        <v>317</v>
      </c>
      <c r="AZ12" s="43" t="s">
        <v>317</v>
      </c>
    </row>
    <row r="13" spans="1:52" ht="18.95" customHeight="1" thickBot="1" x14ac:dyDescent="0.2">
      <c r="A13" s="207"/>
      <c r="B13" s="99">
        <f t="shared" si="5"/>
        <v>46120</v>
      </c>
      <c r="C13" s="98">
        <f t="shared" si="5"/>
        <v>46120</v>
      </c>
      <c r="D13" s="3" t="s">
        <v>58</v>
      </c>
      <c r="E13" s="3"/>
      <c r="F13" s="17" t="str">
        <f t="shared" si="0"/>
        <v/>
      </c>
      <c r="G13" s="17" t="str">
        <f t="shared" si="1"/>
        <v/>
      </c>
      <c r="H13" s="17" t="str">
        <f t="shared" si="2"/>
        <v>単元2</v>
      </c>
      <c r="I13" s="17" t="str">
        <f t="shared" si="3"/>
        <v/>
      </c>
      <c r="J13" s="17" t="str">
        <f t="shared" si="4"/>
        <v/>
      </c>
      <c r="K13" s="3"/>
      <c r="M13" s="207"/>
      <c r="N13" s="33">
        <v>1</v>
      </c>
      <c r="O13">
        <f>SUM($N$6:N13)</f>
        <v>8</v>
      </c>
      <c r="Q13" s="7">
        <v>5</v>
      </c>
      <c r="R13" s="10" t="s">
        <v>49</v>
      </c>
      <c r="W13" s="3">
        <v>5</v>
      </c>
      <c r="X13" s="7" t="str">
        <f>R13</f>
        <v>英語</v>
      </c>
      <c r="Y13" s="9"/>
      <c r="Z13" s="23" t="str">
        <f t="shared" si="6"/>
        <v>英語</v>
      </c>
      <c r="AA13" t="str">
        <f>IF($Z13=AA$8,COUNTIF($Z$9:$Z13,AA$8)+Q$22,"")</f>
        <v/>
      </c>
      <c r="AB13" t="str">
        <f>IF($Z13=AB$8,COUNTIF($Z$9:$Z13,AB$8)+R$22,"")</f>
        <v/>
      </c>
      <c r="AC13" t="str">
        <f>IF($Z13=AC$8,COUNTIF($Z$9:$Z13,AC$8)+S$22,"")</f>
        <v/>
      </c>
      <c r="AD13" t="str">
        <f>IF($Z13=AD$8,COUNTIF($Z$9:$Z13,AD$8)+T$22,"")</f>
        <v/>
      </c>
      <c r="AE13">
        <f>IF($Z13=AE$8,COUNTIF($Z$9:$Z13,AE$8)+U$22,"")</f>
        <v>1</v>
      </c>
      <c r="AF13" t="str">
        <f t="shared" si="7"/>
        <v/>
      </c>
      <c r="AG13" t="str">
        <f t="shared" si="8"/>
        <v/>
      </c>
      <c r="AH13" t="str">
        <f t="shared" si="9"/>
        <v/>
      </c>
      <c r="AI13" t="str">
        <f t="shared" si="10"/>
        <v/>
      </c>
      <c r="AJ13" t="str">
        <f t="shared" si="11"/>
        <v>単元1</v>
      </c>
      <c r="AK13" t="str">
        <f t="shared" si="12"/>
        <v>単元2</v>
      </c>
      <c r="AL13" t="str">
        <f t="shared" si="12"/>
        <v/>
      </c>
      <c r="AM13" t="str">
        <f t="shared" si="12"/>
        <v/>
      </c>
      <c r="AN13" t="str">
        <f t="shared" si="12"/>
        <v/>
      </c>
      <c r="AO13" t="str">
        <f t="shared" si="12"/>
        <v>単元1</v>
      </c>
      <c r="AT13" s="24">
        <v>5</v>
      </c>
      <c r="AU13" s="42" t="s">
        <v>216</v>
      </c>
      <c r="AV13" s="25" t="s">
        <v>318</v>
      </c>
      <c r="AW13" s="25" t="s">
        <v>318</v>
      </c>
      <c r="AX13" s="25" t="s">
        <v>318</v>
      </c>
      <c r="AY13" s="25" t="s">
        <v>318</v>
      </c>
      <c r="AZ13" s="43" t="s">
        <v>318</v>
      </c>
    </row>
    <row r="14" spans="1:52" ht="18.95" customHeight="1" x14ac:dyDescent="0.15">
      <c r="A14" s="207"/>
      <c r="B14" s="99">
        <f t="shared" si="5"/>
        <v>46121</v>
      </c>
      <c r="C14" s="98">
        <f t="shared" si="5"/>
        <v>46121</v>
      </c>
      <c r="D14" s="3" t="s">
        <v>59</v>
      </c>
      <c r="E14" s="3"/>
      <c r="F14" s="17" t="str">
        <f t="shared" si="0"/>
        <v/>
      </c>
      <c r="G14" s="17" t="str">
        <f t="shared" si="1"/>
        <v/>
      </c>
      <c r="H14" s="17" t="str">
        <f t="shared" si="2"/>
        <v/>
      </c>
      <c r="I14" s="17" t="str">
        <f t="shared" si="3"/>
        <v>単元2</v>
      </c>
      <c r="J14" s="17" t="str">
        <f t="shared" si="4"/>
        <v/>
      </c>
      <c r="K14" s="3"/>
      <c r="M14" s="207"/>
      <c r="N14" s="33">
        <v>1</v>
      </c>
      <c r="O14">
        <f>SUM($N$6:N14)</f>
        <v>9</v>
      </c>
      <c r="W14" s="3">
        <v>6</v>
      </c>
      <c r="X14" s="7" t="str">
        <f>R9</f>
        <v>国語</v>
      </c>
      <c r="Y14" s="9"/>
      <c r="Z14" s="23" t="str">
        <f t="shared" si="6"/>
        <v>国語</v>
      </c>
      <c r="AA14">
        <f>IF($Z14=AA$8,COUNTIF($Z$9:$Z14,AA$8)+Q$22,"")</f>
        <v>2</v>
      </c>
      <c r="AB14" t="str">
        <f>IF($Z14=AB$8,COUNTIF($Z$9:$Z14,AB$8)+R$22,"")</f>
        <v/>
      </c>
      <c r="AC14" t="str">
        <f>IF($Z14=AC$8,COUNTIF($Z$9:$Z14,AC$8)+S$22,"")</f>
        <v/>
      </c>
      <c r="AD14" t="str">
        <f>IF($Z14=AD$8,COUNTIF($Z$9:$Z14,AD$8)+T$22,"")</f>
        <v/>
      </c>
      <c r="AE14" t="str">
        <f>IF($Z14=AE$8,COUNTIF($Z$9:$Z14,AE$8)+U$22,"")</f>
        <v/>
      </c>
      <c r="AF14" t="str">
        <f t="shared" si="7"/>
        <v>単元2</v>
      </c>
      <c r="AG14" t="str">
        <f t="shared" si="8"/>
        <v/>
      </c>
      <c r="AH14" t="str">
        <f t="shared" si="9"/>
        <v/>
      </c>
      <c r="AI14" t="str">
        <f t="shared" si="10"/>
        <v/>
      </c>
      <c r="AJ14" t="str">
        <f t="shared" si="11"/>
        <v/>
      </c>
      <c r="AK14" t="str">
        <f t="shared" si="12"/>
        <v>単元2</v>
      </c>
      <c r="AL14" t="str">
        <f t="shared" si="12"/>
        <v>単元2</v>
      </c>
      <c r="AM14" t="str">
        <f t="shared" si="12"/>
        <v/>
      </c>
      <c r="AN14" t="str">
        <f t="shared" si="12"/>
        <v/>
      </c>
      <c r="AO14" t="str">
        <f t="shared" si="12"/>
        <v/>
      </c>
      <c r="AT14" s="24">
        <v>6</v>
      </c>
      <c r="AU14" s="42" t="s">
        <v>217</v>
      </c>
      <c r="AV14" s="25" t="s">
        <v>319</v>
      </c>
      <c r="AW14" s="25" t="s">
        <v>319</v>
      </c>
      <c r="AX14" s="25" t="s">
        <v>319</v>
      </c>
      <c r="AY14" s="25" t="s">
        <v>319</v>
      </c>
      <c r="AZ14" s="43" t="s">
        <v>319</v>
      </c>
    </row>
    <row r="15" spans="1:52" ht="18.95" customHeight="1" x14ac:dyDescent="0.15">
      <c r="A15" s="207"/>
      <c r="B15" s="99">
        <f t="shared" si="5"/>
        <v>46122</v>
      </c>
      <c r="C15" s="98">
        <f t="shared" si="5"/>
        <v>46122</v>
      </c>
      <c r="D15" s="3" t="s">
        <v>60</v>
      </c>
      <c r="E15" s="3"/>
      <c r="F15" s="17" t="str">
        <f t="shared" si="0"/>
        <v/>
      </c>
      <c r="G15" s="17" t="str">
        <f t="shared" si="1"/>
        <v/>
      </c>
      <c r="H15" s="17" t="str">
        <f t="shared" si="2"/>
        <v/>
      </c>
      <c r="I15" s="17" t="str">
        <f t="shared" si="3"/>
        <v/>
      </c>
      <c r="J15" s="17" t="str">
        <f t="shared" si="4"/>
        <v>単元2</v>
      </c>
      <c r="K15" s="3"/>
      <c r="M15" s="207"/>
      <c r="N15" s="33">
        <v>1</v>
      </c>
      <c r="O15">
        <f>SUM($N$6:N15)</f>
        <v>10</v>
      </c>
      <c r="W15" s="3">
        <v>7</v>
      </c>
      <c r="X15" s="7" t="str">
        <f>R10</f>
        <v>社会</v>
      </c>
      <c r="Y15" s="9"/>
      <c r="Z15" s="23" t="str">
        <f t="shared" si="6"/>
        <v>社会</v>
      </c>
      <c r="AA15" t="str">
        <f>IF($Z15=AA$8,COUNTIF($Z$9:$Z15,AA$8)+Q$22,"")</f>
        <v/>
      </c>
      <c r="AB15">
        <f>IF($Z15=AB$8,COUNTIF($Z$9:$Z15,AB$8)+R$22,"")</f>
        <v>2</v>
      </c>
      <c r="AC15" t="str">
        <f>IF($Z15=AC$8,COUNTIF($Z$9:$Z15,AC$8)+S$22,"")</f>
        <v/>
      </c>
      <c r="AD15" t="str">
        <f>IF($Z15=AD$8,COUNTIF($Z$9:$Z15,AD$8)+T$22,"")</f>
        <v/>
      </c>
      <c r="AE15" t="str">
        <f>IF($Z15=AE$8,COUNTIF($Z$9:$Z15,AE$8)+U$22,"")</f>
        <v/>
      </c>
      <c r="AF15" t="str">
        <f t="shared" si="7"/>
        <v/>
      </c>
      <c r="AG15" t="str">
        <f t="shared" si="8"/>
        <v>単元2</v>
      </c>
      <c r="AH15" t="str">
        <f t="shared" si="9"/>
        <v/>
      </c>
      <c r="AI15" t="str">
        <f t="shared" si="10"/>
        <v/>
      </c>
      <c r="AJ15" t="str">
        <f t="shared" si="11"/>
        <v/>
      </c>
      <c r="AK15" t="str">
        <f t="shared" si="12"/>
        <v/>
      </c>
      <c r="AL15" t="str">
        <f t="shared" si="12"/>
        <v>単元2</v>
      </c>
      <c r="AM15" t="str">
        <f t="shared" si="12"/>
        <v>単元2</v>
      </c>
      <c r="AN15" t="str">
        <f t="shared" si="12"/>
        <v/>
      </c>
      <c r="AO15" t="str">
        <f t="shared" si="12"/>
        <v/>
      </c>
      <c r="AT15" s="24">
        <v>7</v>
      </c>
      <c r="AU15" s="42" t="s">
        <v>218</v>
      </c>
      <c r="AV15" s="25" t="s">
        <v>320</v>
      </c>
      <c r="AW15" s="25" t="s">
        <v>320</v>
      </c>
      <c r="AX15" s="25" t="s">
        <v>320</v>
      </c>
      <c r="AY15" s="25" t="s">
        <v>320</v>
      </c>
      <c r="AZ15" s="43" t="s">
        <v>320</v>
      </c>
    </row>
    <row r="16" spans="1:52" ht="18.95" customHeight="1" x14ac:dyDescent="0.15">
      <c r="A16" s="207"/>
      <c r="B16" s="99">
        <f t="shared" si="5"/>
        <v>46123</v>
      </c>
      <c r="C16" s="98">
        <f t="shared" si="5"/>
        <v>46123</v>
      </c>
      <c r="D16" s="3" t="s">
        <v>61</v>
      </c>
      <c r="E16" s="3"/>
      <c r="F16" s="17" t="str">
        <f t="shared" si="0"/>
        <v>単元3</v>
      </c>
      <c r="G16" s="17" t="str">
        <f t="shared" si="1"/>
        <v/>
      </c>
      <c r="H16" s="17" t="str">
        <f t="shared" si="2"/>
        <v/>
      </c>
      <c r="I16" s="17" t="str">
        <f t="shared" si="3"/>
        <v/>
      </c>
      <c r="J16" s="17" t="str">
        <f t="shared" si="4"/>
        <v/>
      </c>
      <c r="K16" s="3"/>
      <c r="M16" s="207"/>
      <c r="N16" s="33">
        <v>1</v>
      </c>
      <c r="O16">
        <f>SUM($N$6:N16)</f>
        <v>11</v>
      </c>
      <c r="W16" s="3">
        <v>8</v>
      </c>
      <c r="X16" s="7" t="str">
        <f>R11</f>
        <v>数学</v>
      </c>
      <c r="Y16" s="9"/>
      <c r="Z16" s="23" t="str">
        <f t="shared" si="6"/>
        <v>数学</v>
      </c>
      <c r="AA16" t="str">
        <f>IF($Z16=AA$8,COUNTIF($Z$9:$Z16,AA$8)+Q$22,"")</f>
        <v/>
      </c>
      <c r="AB16" t="str">
        <f>IF($Z16=AB$8,COUNTIF($Z$9:$Z16,AB$8)+R$22,"")</f>
        <v/>
      </c>
      <c r="AC16">
        <f>IF($Z16=AC$8,COUNTIF($Z$9:$Z16,AC$8)+S$22,"")</f>
        <v>2</v>
      </c>
      <c r="AD16" t="str">
        <f>IF($Z16=AD$8,COUNTIF($Z$9:$Z16,AD$8)+T$22,"")</f>
        <v/>
      </c>
      <c r="AE16" t="str">
        <f>IF($Z16=AE$8,COUNTIF($Z$9:$Z16,AE$8)+U$22,"")</f>
        <v/>
      </c>
      <c r="AF16" t="str">
        <f t="shared" si="7"/>
        <v/>
      </c>
      <c r="AG16" t="str">
        <f t="shared" si="8"/>
        <v/>
      </c>
      <c r="AH16" t="str">
        <f t="shared" si="9"/>
        <v>単元2</v>
      </c>
      <c r="AI16" t="str">
        <f t="shared" si="10"/>
        <v/>
      </c>
      <c r="AJ16" t="str">
        <f t="shared" si="11"/>
        <v/>
      </c>
      <c r="AK16" t="str">
        <f t="shared" si="12"/>
        <v/>
      </c>
      <c r="AL16" t="str">
        <f t="shared" si="12"/>
        <v/>
      </c>
      <c r="AM16" t="str">
        <f t="shared" si="12"/>
        <v>単元2</v>
      </c>
      <c r="AN16" t="str">
        <f t="shared" si="12"/>
        <v>単元2</v>
      </c>
      <c r="AO16" t="str">
        <f t="shared" si="12"/>
        <v/>
      </c>
      <c r="AT16" s="24">
        <v>8</v>
      </c>
      <c r="AU16" s="42" t="s">
        <v>219</v>
      </c>
      <c r="AV16" s="25" t="s">
        <v>321</v>
      </c>
      <c r="AW16" s="25" t="s">
        <v>321</v>
      </c>
      <c r="AX16" s="25" t="s">
        <v>321</v>
      </c>
      <c r="AY16" s="25" t="s">
        <v>321</v>
      </c>
      <c r="AZ16" s="43" t="s">
        <v>321</v>
      </c>
    </row>
    <row r="17" spans="1:52" ht="18.95" customHeight="1" x14ac:dyDescent="0.15">
      <c r="A17" s="207"/>
      <c r="B17" s="99">
        <f t="shared" si="5"/>
        <v>46124</v>
      </c>
      <c r="C17" s="98">
        <f t="shared" si="5"/>
        <v>46124</v>
      </c>
      <c r="D17" s="3" t="s">
        <v>62</v>
      </c>
      <c r="E17" s="3"/>
      <c r="F17" s="17" t="str">
        <f t="shared" si="0"/>
        <v/>
      </c>
      <c r="G17" s="17" t="str">
        <f t="shared" si="1"/>
        <v>単元3</v>
      </c>
      <c r="H17" s="17" t="str">
        <f t="shared" si="2"/>
        <v/>
      </c>
      <c r="I17" s="17" t="str">
        <f t="shared" si="3"/>
        <v/>
      </c>
      <c r="J17" s="17" t="str">
        <f t="shared" si="4"/>
        <v/>
      </c>
      <c r="K17" s="3"/>
      <c r="M17" s="207"/>
      <c r="N17" s="33">
        <v>1</v>
      </c>
      <c r="O17">
        <f>SUM($N$6:N17)</f>
        <v>12</v>
      </c>
      <c r="W17" s="3">
        <v>9</v>
      </c>
      <c r="X17" s="7" t="str">
        <f>R12</f>
        <v>理科</v>
      </c>
      <c r="Y17" s="9"/>
      <c r="Z17" s="23" t="str">
        <f t="shared" si="6"/>
        <v>理科</v>
      </c>
      <c r="AA17" t="str">
        <f>IF($Z17=AA$8,COUNTIF($Z$9:$Z17,AA$8)+Q$22,"")</f>
        <v/>
      </c>
      <c r="AB17" t="str">
        <f>IF($Z17=AB$8,COUNTIF($Z$9:$Z17,AB$8)+R$22,"")</f>
        <v/>
      </c>
      <c r="AC17" t="str">
        <f>IF($Z17=AC$8,COUNTIF($Z$9:$Z17,AC$8)+S$22,"")</f>
        <v/>
      </c>
      <c r="AD17">
        <f>IF($Z17=AD$8,COUNTIF($Z$9:$Z17,AD$8)+T$22,"")</f>
        <v>2</v>
      </c>
      <c r="AE17" t="str">
        <f>IF($Z17=AE$8,COUNTIF($Z$9:$Z17,AE$8)+U$22,"")</f>
        <v/>
      </c>
      <c r="AF17" t="str">
        <f t="shared" si="7"/>
        <v/>
      </c>
      <c r="AG17" t="str">
        <f t="shared" si="8"/>
        <v/>
      </c>
      <c r="AH17" t="str">
        <f t="shared" si="9"/>
        <v/>
      </c>
      <c r="AI17" t="str">
        <f t="shared" si="10"/>
        <v>単元2</v>
      </c>
      <c r="AJ17" t="str">
        <f t="shared" si="11"/>
        <v/>
      </c>
      <c r="AK17" t="str">
        <f t="shared" si="12"/>
        <v/>
      </c>
      <c r="AL17" t="str">
        <f t="shared" si="12"/>
        <v/>
      </c>
      <c r="AM17" t="str">
        <f t="shared" si="12"/>
        <v/>
      </c>
      <c r="AN17" t="str">
        <f t="shared" si="12"/>
        <v>単元2</v>
      </c>
      <c r="AO17" t="str">
        <f t="shared" si="12"/>
        <v>単元2</v>
      </c>
      <c r="AT17" s="24">
        <v>9</v>
      </c>
      <c r="AU17" s="42" t="s">
        <v>220</v>
      </c>
      <c r="AV17" s="25" t="s">
        <v>322</v>
      </c>
      <c r="AW17" s="25" t="s">
        <v>322</v>
      </c>
      <c r="AX17" s="25" t="s">
        <v>322</v>
      </c>
      <c r="AY17" s="25" t="s">
        <v>322</v>
      </c>
      <c r="AZ17" s="43" t="s">
        <v>322</v>
      </c>
    </row>
    <row r="18" spans="1:52" ht="18.95" customHeight="1" x14ac:dyDescent="0.15">
      <c r="A18" s="207"/>
      <c r="B18" s="99">
        <f t="shared" si="5"/>
        <v>46125</v>
      </c>
      <c r="C18" s="98">
        <f t="shared" si="5"/>
        <v>46125</v>
      </c>
      <c r="D18" s="3" t="s">
        <v>63</v>
      </c>
      <c r="E18" s="3"/>
      <c r="F18" s="17" t="str">
        <f t="shared" si="0"/>
        <v/>
      </c>
      <c r="G18" s="17" t="str">
        <f t="shared" si="1"/>
        <v/>
      </c>
      <c r="H18" s="17" t="str">
        <f t="shared" si="2"/>
        <v>単元3</v>
      </c>
      <c r="I18" s="17" t="str">
        <f t="shared" si="3"/>
        <v/>
      </c>
      <c r="J18" s="17" t="str">
        <f t="shared" si="4"/>
        <v/>
      </c>
      <c r="K18" s="3"/>
      <c r="M18" s="207"/>
      <c r="N18" s="33">
        <v>1</v>
      </c>
      <c r="O18">
        <f>SUM($N$6:N18)</f>
        <v>13</v>
      </c>
      <c r="W18" s="3">
        <v>10</v>
      </c>
      <c r="X18" s="7" t="str">
        <f>R13</f>
        <v>英語</v>
      </c>
      <c r="Y18" s="9"/>
      <c r="Z18" s="23" t="str">
        <f t="shared" si="6"/>
        <v>英語</v>
      </c>
      <c r="AA18" t="str">
        <f>IF($Z18=AA$8,COUNTIF($Z$9:$Z18,AA$8)+Q$22,"")</f>
        <v/>
      </c>
      <c r="AB18" t="str">
        <f>IF($Z18=AB$8,COUNTIF($Z$9:$Z18,AB$8)+R$22,"")</f>
        <v/>
      </c>
      <c r="AC18" t="str">
        <f>IF($Z18=AC$8,COUNTIF($Z$9:$Z18,AC$8)+S$22,"")</f>
        <v/>
      </c>
      <c r="AD18" t="str">
        <f>IF($Z18=AD$8,COUNTIF($Z$9:$Z18,AD$8)+T$22,"")</f>
        <v/>
      </c>
      <c r="AE18">
        <f>IF($Z18=AE$8,COUNTIF($Z$9:$Z18,AE$8)+U$22,"")</f>
        <v>2</v>
      </c>
      <c r="AF18" t="str">
        <f t="shared" si="7"/>
        <v/>
      </c>
      <c r="AG18" t="str">
        <f t="shared" si="8"/>
        <v/>
      </c>
      <c r="AH18" t="str">
        <f t="shared" si="9"/>
        <v/>
      </c>
      <c r="AI18" t="str">
        <f t="shared" si="10"/>
        <v/>
      </c>
      <c r="AJ18" t="str">
        <f t="shared" si="11"/>
        <v>単元2</v>
      </c>
      <c r="AK18" t="str">
        <f t="shared" si="12"/>
        <v>単元3</v>
      </c>
      <c r="AL18" t="str">
        <f t="shared" si="12"/>
        <v/>
      </c>
      <c r="AM18" t="str">
        <f t="shared" si="12"/>
        <v/>
      </c>
      <c r="AN18" t="str">
        <f t="shared" si="12"/>
        <v/>
      </c>
      <c r="AO18" t="str">
        <f t="shared" si="12"/>
        <v>単元2</v>
      </c>
      <c r="AT18" s="24">
        <v>10</v>
      </c>
      <c r="AU18" s="42" t="s">
        <v>221</v>
      </c>
      <c r="AV18" s="25" t="s">
        <v>323</v>
      </c>
      <c r="AW18" s="25" t="s">
        <v>323</v>
      </c>
      <c r="AX18" s="25" t="s">
        <v>323</v>
      </c>
      <c r="AY18" s="25" t="s">
        <v>323</v>
      </c>
      <c r="AZ18" s="43" t="s">
        <v>323</v>
      </c>
    </row>
    <row r="19" spans="1:52" ht="18.95" customHeight="1" x14ac:dyDescent="0.15">
      <c r="A19" s="207"/>
      <c r="B19" s="99">
        <f t="shared" si="5"/>
        <v>46126</v>
      </c>
      <c r="C19" s="98">
        <f t="shared" si="5"/>
        <v>46126</v>
      </c>
      <c r="D19" s="3" t="s">
        <v>64</v>
      </c>
      <c r="E19" s="3"/>
      <c r="F19" s="17" t="str">
        <f t="shared" si="0"/>
        <v/>
      </c>
      <c r="G19" s="17" t="str">
        <f t="shared" si="1"/>
        <v/>
      </c>
      <c r="H19" s="17" t="str">
        <f t="shared" si="2"/>
        <v/>
      </c>
      <c r="I19" s="17" t="str">
        <f t="shared" si="3"/>
        <v>単元3</v>
      </c>
      <c r="J19" s="17" t="str">
        <f t="shared" si="4"/>
        <v/>
      </c>
      <c r="K19" s="3"/>
      <c r="M19" s="207"/>
      <c r="N19" s="33">
        <v>1</v>
      </c>
      <c r="O19">
        <f>SUM($N$6:N19)</f>
        <v>14</v>
      </c>
      <c r="W19" s="3">
        <v>11</v>
      </c>
      <c r="X19" s="7" t="str">
        <f>R9</f>
        <v>国語</v>
      </c>
      <c r="Y19" s="9"/>
      <c r="Z19" s="23" t="str">
        <f t="shared" si="6"/>
        <v>国語</v>
      </c>
      <c r="AA19">
        <f>IF($Z19=AA$8,COUNTIF($Z$9:$Z19,AA$8)+Q$22,"")</f>
        <v>3</v>
      </c>
      <c r="AB19" t="str">
        <f>IF($Z19=AB$8,COUNTIF($Z$9:$Z19,AB$8)+R$22,"")</f>
        <v/>
      </c>
      <c r="AC19" t="str">
        <f>IF($Z19=AC$8,COUNTIF($Z$9:$Z19,AC$8)+S$22,"")</f>
        <v/>
      </c>
      <c r="AD19" t="str">
        <f>IF($Z19=AD$8,COUNTIF($Z$9:$Z19,AD$8)+T$22,"")</f>
        <v/>
      </c>
      <c r="AE19" t="str">
        <f>IF($Z19=AE$8,COUNTIF($Z$9:$Z19,AE$8)+U$22,"")</f>
        <v/>
      </c>
      <c r="AF19" t="str">
        <f t="shared" si="7"/>
        <v>単元3</v>
      </c>
      <c r="AG19" t="str">
        <f t="shared" si="8"/>
        <v/>
      </c>
      <c r="AH19" t="str">
        <f t="shared" si="9"/>
        <v/>
      </c>
      <c r="AI19" t="str">
        <f t="shared" si="10"/>
        <v/>
      </c>
      <c r="AJ19" t="str">
        <f t="shared" si="11"/>
        <v/>
      </c>
      <c r="AK19" t="str">
        <f t="shared" si="12"/>
        <v>単元3</v>
      </c>
      <c r="AL19" t="str">
        <f t="shared" si="12"/>
        <v>単元3</v>
      </c>
      <c r="AM19" t="str">
        <f t="shared" si="12"/>
        <v/>
      </c>
      <c r="AN19" t="str">
        <f t="shared" si="12"/>
        <v/>
      </c>
      <c r="AO19" t="str">
        <f t="shared" si="12"/>
        <v/>
      </c>
      <c r="AT19" s="24">
        <v>11</v>
      </c>
      <c r="AU19" s="42" t="s">
        <v>222</v>
      </c>
      <c r="AV19" s="25" t="s">
        <v>324</v>
      </c>
      <c r="AW19" s="25" t="s">
        <v>324</v>
      </c>
      <c r="AX19" s="25" t="s">
        <v>324</v>
      </c>
      <c r="AY19" s="25" t="s">
        <v>324</v>
      </c>
      <c r="AZ19" s="43" t="s">
        <v>324</v>
      </c>
    </row>
    <row r="20" spans="1:52" ht="18.95" customHeight="1" x14ac:dyDescent="0.15">
      <c r="A20" s="207"/>
      <c r="B20" s="99">
        <f t="shared" si="5"/>
        <v>46127</v>
      </c>
      <c r="C20" s="98">
        <f t="shared" si="5"/>
        <v>46127</v>
      </c>
      <c r="D20" s="3" t="s">
        <v>51</v>
      </c>
      <c r="E20" s="3"/>
      <c r="F20" s="17" t="str">
        <f t="shared" si="0"/>
        <v/>
      </c>
      <c r="G20" s="17" t="str">
        <f t="shared" si="1"/>
        <v/>
      </c>
      <c r="H20" s="17" t="str">
        <f t="shared" si="2"/>
        <v/>
      </c>
      <c r="I20" s="17" t="str">
        <f t="shared" si="3"/>
        <v/>
      </c>
      <c r="J20" s="17" t="str">
        <f t="shared" si="4"/>
        <v>単元3</v>
      </c>
      <c r="K20" s="3"/>
      <c r="M20" s="207"/>
      <c r="N20" s="33">
        <v>1</v>
      </c>
      <c r="O20">
        <f>SUM($N$6:N20)</f>
        <v>15</v>
      </c>
      <c r="Q20" s="52" t="s">
        <v>76</v>
      </c>
      <c r="R20" s="51"/>
      <c r="S20" s="51"/>
      <c r="W20" s="3">
        <v>12</v>
      </c>
      <c r="X20" s="7" t="str">
        <f>R10</f>
        <v>社会</v>
      </c>
      <c r="Y20" s="9"/>
      <c r="Z20" s="23" t="str">
        <f t="shared" si="6"/>
        <v>社会</v>
      </c>
      <c r="AA20" t="str">
        <f>IF($Z20=AA$8,COUNTIF($Z$9:$Z20,AA$8)+Q$22,"")</f>
        <v/>
      </c>
      <c r="AB20">
        <f>IF($Z20=AB$8,COUNTIF($Z$9:$Z20,AB$8)+R$22,"")</f>
        <v>3</v>
      </c>
      <c r="AC20" t="str">
        <f>IF($Z20=AC$8,COUNTIF($Z$9:$Z20,AC$8)+S$22,"")</f>
        <v/>
      </c>
      <c r="AD20" t="str">
        <f>IF($Z20=AD$8,COUNTIF($Z$9:$Z20,AD$8)+T$22,"")</f>
        <v/>
      </c>
      <c r="AE20" t="str">
        <f>IF($Z20=AE$8,COUNTIF($Z$9:$Z20,AE$8)+U$22,"")</f>
        <v/>
      </c>
      <c r="AF20" t="str">
        <f t="shared" si="7"/>
        <v/>
      </c>
      <c r="AG20" t="str">
        <f t="shared" si="8"/>
        <v>単元3</v>
      </c>
      <c r="AH20" t="str">
        <f t="shared" si="9"/>
        <v/>
      </c>
      <c r="AI20" t="str">
        <f t="shared" si="10"/>
        <v/>
      </c>
      <c r="AJ20" t="str">
        <f t="shared" si="11"/>
        <v/>
      </c>
      <c r="AK20" t="str">
        <f t="shared" si="12"/>
        <v/>
      </c>
      <c r="AL20" t="str">
        <f t="shared" si="12"/>
        <v>単元3</v>
      </c>
      <c r="AM20" t="str">
        <f t="shared" si="12"/>
        <v>単元3</v>
      </c>
      <c r="AN20" t="str">
        <f t="shared" si="12"/>
        <v/>
      </c>
      <c r="AO20" t="str">
        <f t="shared" si="12"/>
        <v/>
      </c>
      <c r="AT20" s="24">
        <v>12</v>
      </c>
      <c r="AU20" s="42" t="s">
        <v>223</v>
      </c>
      <c r="AV20" s="25" t="s">
        <v>325</v>
      </c>
      <c r="AW20" s="25" t="s">
        <v>325</v>
      </c>
      <c r="AX20" s="25" t="s">
        <v>325</v>
      </c>
      <c r="AY20" s="25" t="s">
        <v>325</v>
      </c>
      <c r="AZ20" s="43" t="s">
        <v>325</v>
      </c>
    </row>
    <row r="21" spans="1:52" ht="18.95" customHeight="1" thickBot="1" x14ac:dyDescent="0.2">
      <c r="A21" s="207"/>
      <c r="B21" s="99">
        <f t="shared" si="5"/>
        <v>46128</v>
      </c>
      <c r="C21" s="98">
        <f t="shared" si="5"/>
        <v>46128</v>
      </c>
      <c r="D21" s="3" t="s">
        <v>52</v>
      </c>
      <c r="E21" s="3"/>
      <c r="F21" s="17" t="str">
        <f t="shared" si="0"/>
        <v>単元4</v>
      </c>
      <c r="G21" s="17" t="str">
        <f t="shared" si="1"/>
        <v/>
      </c>
      <c r="H21" s="17" t="str">
        <f t="shared" si="2"/>
        <v/>
      </c>
      <c r="I21" s="17" t="str">
        <f t="shared" si="3"/>
        <v/>
      </c>
      <c r="J21" s="17" t="str">
        <f t="shared" si="4"/>
        <v/>
      </c>
      <c r="K21" s="3"/>
      <c r="M21" s="207"/>
      <c r="N21" s="33">
        <v>1</v>
      </c>
      <c r="O21">
        <f>SUM($N$6:N21)</f>
        <v>16</v>
      </c>
      <c r="Q21" t="s">
        <v>41</v>
      </c>
      <c r="R21" t="s">
        <v>104</v>
      </c>
      <c r="S21" t="s">
        <v>105</v>
      </c>
      <c r="T21" t="s">
        <v>48</v>
      </c>
      <c r="U21" t="s">
        <v>49</v>
      </c>
      <c r="W21" s="3">
        <v>13</v>
      </c>
      <c r="X21" s="7" t="str">
        <f>R11</f>
        <v>数学</v>
      </c>
      <c r="Y21" s="9"/>
      <c r="Z21" s="23" t="str">
        <f t="shared" si="6"/>
        <v>数学</v>
      </c>
      <c r="AA21" t="str">
        <f>IF($Z21=AA$8,COUNTIF($Z$9:$Z21,AA$8)+Q$22,"")</f>
        <v/>
      </c>
      <c r="AB21" t="str">
        <f>IF($Z21=AB$8,COUNTIF($Z$9:$Z21,AB$8)+R$22,"")</f>
        <v/>
      </c>
      <c r="AC21">
        <f>IF($Z21=AC$8,COUNTIF($Z$9:$Z21,AC$8)+S$22,"")</f>
        <v>3</v>
      </c>
      <c r="AD21" t="str">
        <f>IF($Z21=AD$8,COUNTIF($Z$9:$Z21,AD$8)+T$22,"")</f>
        <v/>
      </c>
      <c r="AE21" t="str">
        <f>IF($Z21=AE$8,COUNTIF($Z$9:$Z21,AE$8)+U$22,"")</f>
        <v/>
      </c>
      <c r="AF21" t="str">
        <f t="shared" si="7"/>
        <v/>
      </c>
      <c r="AG21" t="str">
        <f t="shared" si="8"/>
        <v/>
      </c>
      <c r="AH21" t="str">
        <f t="shared" si="9"/>
        <v>単元3</v>
      </c>
      <c r="AI21" t="str">
        <f t="shared" si="10"/>
        <v/>
      </c>
      <c r="AJ21" t="str">
        <f t="shared" si="11"/>
        <v/>
      </c>
      <c r="AK21" t="str">
        <f t="shared" si="12"/>
        <v/>
      </c>
      <c r="AL21" t="str">
        <f t="shared" si="12"/>
        <v/>
      </c>
      <c r="AM21" t="str">
        <f t="shared" si="12"/>
        <v>単元3</v>
      </c>
      <c r="AN21" t="str">
        <f t="shared" si="12"/>
        <v>単元3</v>
      </c>
      <c r="AO21" t="str">
        <f t="shared" si="12"/>
        <v/>
      </c>
      <c r="AT21" s="24">
        <v>13</v>
      </c>
      <c r="AU21" s="42" t="s">
        <v>224</v>
      </c>
      <c r="AV21" s="25" t="s">
        <v>326</v>
      </c>
      <c r="AW21" s="25" t="s">
        <v>326</v>
      </c>
      <c r="AX21" s="25" t="s">
        <v>326</v>
      </c>
      <c r="AY21" s="25" t="s">
        <v>326</v>
      </c>
      <c r="AZ21" s="43" t="s">
        <v>326</v>
      </c>
    </row>
    <row r="22" spans="1:52" ht="18.95" customHeight="1" thickBot="1" x14ac:dyDescent="0.2">
      <c r="A22" s="207"/>
      <c r="B22" s="99">
        <f t="shared" si="5"/>
        <v>46129</v>
      </c>
      <c r="C22" s="98">
        <f t="shared" si="5"/>
        <v>46129</v>
      </c>
      <c r="D22" s="3" t="s">
        <v>53</v>
      </c>
      <c r="E22" s="3"/>
      <c r="F22" s="17" t="str">
        <f t="shared" si="0"/>
        <v/>
      </c>
      <c r="G22" s="17" t="str">
        <f t="shared" si="1"/>
        <v>単元4</v>
      </c>
      <c r="H22" s="17" t="str">
        <f t="shared" si="2"/>
        <v/>
      </c>
      <c r="I22" s="17" t="str">
        <f t="shared" si="3"/>
        <v/>
      </c>
      <c r="J22" s="17" t="str">
        <f t="shared" si="4"/>
        <v/>
      </c>
      <c r="K22" s="3"/>
      <c r="M22" s="207"/>
      <c r="N22" s="33">
        <v>1</v>
      </c>
      <c r="O22">
        <f>SUM($N$6:N22)</f>
        <v>17</v>
      </c>
      <c r="Q22" s="11"/>
      <c r="R22" s="12"/>
      <c r="S22" s="12"/>
      <c r="T22" s="12"/>
      <c r="U22" s="13"/>
      <c r="W22" s="3">
        <v>14</v>
      </c>
      <c r="X22" s="7" t="str">
        <f>R12</f>
        <v>理科</v>
      </c>
      <c r="Y22" s="9"/>
      <c r="Z22" s="23" t="str">
        <f t="shared" si="6"/>
        <v>理科</v>
      </c>
      <c r="AA22" t="str">
        <f>IF($Z22=AA$8,COUNTIF($Z$9:$Z22,AA$8)+Q$22,"")</f>
        <v/>
      </c>
      <c r="AB22" t="str">
        <f>IF($Z22=AB$8,COUNTIF($Z$9:$Z22,AB$8)+R$22,"")</f>
        <v/>
      </c>
      <c r="AC22" t="str">
        <f>IF($Z22=AC$8,COUNTIF($Z$9:$Z22,AC$8)+S$22,"")</f>
        <v/>
      </c>
      <c r="AD22">
        <f>IF($Z22=AD$8,COUNTIF($Z$9:$Z22,AD$8)+T$22,"")</f>
        <v>3</v>
      </c>
      <c r="AE22" t="str">
        <f>IF($Z22=AE$8,COUNTIF($Z$9:$Z22,AE$8)+U$22,"")</f>
        <v/>
      </c>
      <c r="AF22" t="str">
        <f t="shared" si="7"/>
        <v/>
      </c>
      <c r="AG22" t="str">
        <f t="shared" si="8"/>
        <v/>
      </c>
      <c r="AH22" t="str">
        <f t="shared" si="9"/>
        <v/>
      </c>
      <c r="AI22" t="str">
        <f t="shared" si="10"/>
        <v>単元3</v>
      </c>
      <c r="AJ22" t="str">
        <f t="shared" si="11"/>
        <v/>
      </c>
      <c r="AK22" t="str">
        <f t="shared" si="12"/>
        <v/>
      </c>
      <c r="AL22" t="str">
        <f t="shared" si="12"/>
        <v/>
      </c>
      <c r="AM22" t="str">
        <f t="shared" si="12"/>
        <v/>
      </c>
      <c r="AN22" t="str">
        <f t="shared" si="12"/>
        <v>単元3</v>
      </c>
      <c r="AO22" t="str">
        <f t="shared" si="12"/>
        <v>単元3</v>
      </c>
      <c r="AT22" s="24">
        <v>14</v>
      </c>
      <c r="AU22" s="42" t="s">
        <v>225</v>
      </c>
      <c r="AV22" s="26" t="s">
        <v>327</v>
      </c>
      <c r="AW22" s="26" t="s">
        <v>327</v>
      </c>
      <c r="AX22" s="26" t="s">
        <v>327</v>
      </c>
      <c r="AY22" s="26" t="s">
        <v>327</v>
      </c>
      <c r="AZ22" s="44" t="s">
        <v>327</v>
      </c>
    </row>
    <row r="23" spans="1:52" ht="18.95" customHeight="1" x14ac:dyDescent="0.15">
      <c r="A23" s="207"/>
      <c r="B23" s="99">
        <f t="shared" si="5"/>
        <v>46130</v>
      </c>
      <c r="C23" s="98">
        <f t="shared" si="5"/>
        <v>46130</v>
      </c>
      <c r="D23" s="3" t="s">
        <v>54</v>
      </c>
      <c r="E23" s="3"/>
      <c r="F23" s="17" t="str">
        <f t="shared" si="0"/>
        <v/>
      </c>
      <c r="G23" s="17" t="str">
        <f t="shared" si="1"/>
        <v/>
      </c>
      <c r="H23" s="17" t="str">
        <f t="shared" si="2"/>
        <v>単元4</v>
      </c>
      <c r="I23" s="17" t="str">
        <f t="shared" si="3"/>
        <v/>
      </c>
      <c r="J23" s="17" t="str">
        <f t="shared" si="4"/>
        <v/>
      </c>
      <c r="K23" s="3"/>
      <c r="M23" s="207"/>
      <c r="N23" s="33">
        <v>1</v>
      </c>
      <c r="O23">
        <f>SUM($N$6:N23)</f>
        <v>18</v>
      </c>
      <c r="W23" s="3">
        <v>15</v>
      </c>
      <c r="X23" s="7" t="str">
        <f>R13</f>
        <v>英語</v>
      </c>
      <c r="Y23" s="9"/>
      <c r="Z23" s="23" t="str">
        <f t="shared" si="6"/>
        <v>英語</v>
      </c>
      <c r="AA23" t="str">
        <f>IF($Z23=AA$8,COUNTIF($Z$9:$Z23,AA$8)+Q$22,"")</f>
        <v/>
      </c>
      <c r="AB23" t="str">
        <f>IF($Z23=AB$8,COUNTIF($Z$9:$Z23,AB$8)+R$22,"")</f>
        <v/>
      </c>
      <c r="AC23" t="str">
        <f>IF($Z23=AC$8,COUNTIF($Z$9:$Z23,AC$8)+S$22,"")</f>
        <v/>
      </c>
      <c r="AD23" t="str">
        <f>IF($Z23=AD$8,COUNTIF($Z$9:$Z23,AD$8)+T$22,"")</f>
        <v/>
      </c>
      <c r="AE23">
        <f>IF($Z23=AE$8,COUNTIF($Z$9:$Z23,AE$8)+U$22,"")</f>
        <v>3</v>
      </c>
      <c r="AF23" t="str">
        <f t="shared" si="7"/>
        <v/>
      </c>
      <c r="AG23" t="str">
        <f t="shared" si="8"/>
        <v/>
      </c>
      <c r="AH23" t="str">
        <f t="shared" si="9"/>
        <v/>
      </c>
      <c r="AI23" t="str">
        <f t="shared" si="10"/>
        <v/>
      </c>
      <c r="AJ23" t="str">
        <f t="shared" si="11"/>
        <v>単元3</v>
      </c>
      <c r="AK23" t="str">
        <f t="shared" si="12"/>
        <v>単元4</v>
      </c>
      <c r="AL23" t="str">
        <f t="shared" si="12"/>
        <v/>
      </c>
      <c r="AM23" t="str">
        <f t="shared" si="12"/>
        <v/>
      </c>
      <c r="AN23" t="str">
        <f t="shared" si="12"/>
        <v/>
      </c>
      <c r="AO23" t="str">
        <f t="shared" si="12"/>
        <v>単元3</v>
      </c>
      <c r="AT23" s="24">
        <v>15</v>
      </c>
      <c r="AU23" s="42" t="s">
        <v>226</v>
      </c>
      <c r="AV23" s="25" t="s">
        <v>328</v>
      </c>
      <c r="AW23" s="25" t="s">
        <v>328</v>
      </c>
      <c r="AX23" s="25" t="s">
        <v>328</v>
      </c>
      <c r="AY23" s="25" t="s">
        <v>328</v>
      </c>
      <c r="AZ23" s="43" t="s">
        <v>328</v>
      </c>
    </row>
    <row r="24" spans="1:52" ht="18.95" customHeight="1" x14ac:dyDescent="0.15">
      <c r="A24" s="207"/>
      <c r="B24" s="99">
        <f t="shared" si="5"/>
        <v>46131</v>
      </c>
      <c r="C24" s="98">
        <f t="shared" si="5"/>
        <v>46131</v>
      </c>
      <c r="D24" s="3" t="s">
        <v>55</v>
      </c>
      <c r="E24" s="3"/>
      <c r="F24" s="17" t="str">
        <f t="shared" si="0"/>
        <v/>
      </c>
      <c r="G24" s="17" t="str">
        <f t="shared" si="1"/>
        <v/>
      </c>
      <c r="H24" s="17" t="str">
        <f t="shared" si="2"/>
        <v/>
      </c>
      <c r="I24" s="17" t="str">
        <f t="shared" si="3"/>
        <v>単元4</v>
      </c>
      <c r="J24" s="17" t="str">
        <f t="shared" si="4"/>
        <v/>
      </c>
      <c r="K24" s="3"/>
      <c r="M24" s="207"/>
      <c r="N24" s="33">
        <v>1</v>
      </c>
      <c r="O24">
        <f>SUM($N$6:N24)</f>
        <v>19</v>
      </c>
      <c r="W24" s="3">
        <v>16</v>
      </c>
      <c r="X24" s="7" t="str">
        <f>R9</f>
        <v>国語</v>
      </c>
      <c r="Y24" s="9"/>
      <c r="Z24" s="23" t="str">
        <f t="shared" si="6"/>
        <v>国語</v>
      </c>
      <c r="AA24">
        <f>IF($Z24=AA$8,COUNTIF($Z$9:$Z24,AA$8)+Q$22,"")</f>
        <v>4</v>
      </c>
      <c r="AB24" t="str">
        <f>IF($Z24=AB$8,COUNTIF($Z$9:$Z24,AB$8)+R$22,"")</f>
        <v/>
      </c>
      <c r="AC24" t="str">
        <f>IF($Z24=AC$8,COUNTIF($Z$9:$Z24,AC$8)+S$22,"")</f>
        <v/>
      </c>
      <c r="AD24" t="str">
        <f>IF($Z24=AD$8,COUNTIF($Z$9:$Z24,AD$8)+T$22,"")</f>
        <v/>
      </c>
      <c r="AE24" t="str">
        <f>IF($Z24=AE$8,COUNTIF($Z$9:$Z24,AE$8)+U$22,"")</f>
        <v/>
      </c>
      <c r="AF24" t="str">
        <f t="shared" si="7"/>
        <v>単元4</v>
      </c>
      <c r="AG24" t="str">
        <f t="shared" si="8"/>
        <v/>
      </c>
      <c r="AH24" t="str">
        <f t="shared" si="9"/>
        <v/>
      </c>
      <c r="AI24" t="str">
        <f t="shared" si="10"/>
        <v/>
      </c>
      <c r="AJ24" t="str">
        <f t="shared" si="11"/>
        <v/>
      </c>
      <c r="AK24" t="str">
        <f t="shared" si="12"/>
        <v>単元4</v>
      </c>
      <c r="AL24" t="str">
        <f t="shared" si="12"/>
        <v>単元4</v>
      </c>
      <c r="AM24" t="str">
        <f t="shared" si="12"/>
        <v/>
      </c>
      <c r="AN24" t="str">
        <f t="shared" si="12"/>
        <v/>
      </c>
      <c r="AO24" t="str">
        <f t="shared" si="12"/>
        <v/>
      </c>
      <c r="AT24" s="24">
        <v>16</v>
      </c>
      <c r="AU24" s="42" t="s">
        <v>227</v>
      </c>
      <c r="AV24" s="25" t="s">
        <v>329</v>
      </c>
      <c r="AW24" s="25" t="s">
        <v>329</v>
      </c>
      <c r="AX24" s="25" t="s">
        <v>329</v>
      </c>
      <c r="AY24" s="25" t="s">
        <v>329</v>
      </c>
      <c r="AZ24" s="43" t="s">
        <v>329</v>
      </c>
    </row>
    <row r="25" spans="1:52" ht="18.95" customHeight="1" x14ac:dyDescent="0.15">
      <c r="A25" s="207"/>
      <c r="B25" s="99">
        <f t="shared" si="5"/>
        <v>46132</v>
      </c>
      <c r="C25" s="98">
        <f t="shared" si="5"/>
        <v>46132</v>
      </c>
      <c r="D25" s="3" t="s">
        <v>56</v>
      </c>
      <c r="E25" s="3"/>
      <c r="F25" s="17" t="str">
        <f t="shared" si="0"/>
        <v/>
      </c>
      <c r="G25" s="17" t="str">
        <f t="shared" si="1"/>
        <v/>
      </c>
      <c r="H25" s="17" t="str">
        <f t="shared" si="2"/>
        <v/>
      </c>
      <c r="I25" s="17" t="str">
        <f t="shared" si="3"/>
        <v/>
      </c>
      <c r="J25" s="17" t="str">
        <f t="shared" si="4"/>
        <v>単元4</v>
      </c>
      <c r="K25" s="3"/>
      <c r="M25" s="207"/>
      <c r="N25" s="33">
        <v>1</v>
      </c>
      <c r="O25">
        <f>SUM($N$6:N25)</f>
        <v>20</v>
      </c>
      <c r="W25" s="3">
        <v>17</v>
      </c>
      <c r="X25" s="7" t="str">
        <f>R10</f>
        <v>社会</v>
      </c>
      <c r="Y25" s="9"/>
      <c r="Z25" s="23" t="str">
        <f t="shared" si="6"/>
        <v>社会</v>
      </c>
      <c r="AA25" t="str">
        <f>IF($Z25=AA$8,COUNTIF($Z$9:$Z25,AA$8)+Q$22,"")</f>
        <v/>
      </c>
      <c r="AB25">
        <f>IF($Z25=AB$8,COUNTIF($Z$9:$Z25,AB$8)+R$22,"")</f>
        <v>4</v>
      </c>
      <c r="AC25" t="str">
        <f>IF($Z25=AC$8,COUNTIF($Z$9:$Z25,AC$8)+S$22,"")</f>
        <v/>
      </c>
      <c r="AD25" t="str">
        <f>IF($Z25=AD$8,COUNTIF($Z$9:$Z25,AD$8)+T$22,"")</f>
        <v/>
      </c>
      <c r="AE25" t="str">
        <f>IF($Z25=AE$8,COUNTIF($Z$9:$Z25,AE$8)+U$22,"")</f>
        <v/>
      </c>
      <c r="AF25" t="str">
        <f t="shared" si="7"/>
        <v/>
      </c>
      <c r="AG25" t="str">
        <f t="shared" si="8"/>
        <v>単元4</v>
      </c>
      <c r="AH25" t="str">
        <f t="shared" si="9"/>
        <v/>
      </c>
      <c r="AI25" t="str">
        <f t="shared" si="10"/>
        <v/>
      </c>
      <c r="AJ25" t="str">
        <f t="shared" si="11"/>
        <v/>
      </c>
      <c r="AK25" t="str">
        <f t="shared" si="12"/>
        <v/>
      </c>
      <c r="AL25" t="str">
        <f t="shared" si="12"/>
        <v>単元4</v>
      </c>
      <c r="AM25" t="str">
        <f t="shared" si="12"/>
        <v>単元4</v>
      </c>
      <c r="AN25" t="str">
        <f t="shared" si="12"/>
        <v/>
      </c>
      <c r="AO25" t="str">
        <f t="shared" si="12"/>
        <v/>
      </c>
      <c r="AT25" s="24">
        <v>17</v>
      </c>
      <c r="AU25" s="42" t="s">
        <v>228</v>
      </c>
      <c r="AV25" s="25" t="s">
        <v>330</v>
      </c>
      <c r="AW25" s="25" t="s">
        <v>330</v>
      </c>
      <c r="AX25" s="25" t="s">
        <v>330</v>
      </c>
      <c r="AY25" s="25" t="s">
        <v>330</v>
      </c>
      <c r="AZ25" s="43" t="s">
        <v>330</v>
      </c>
    </row>
    <row r="26" spans="1:52" ht="18.95" customHeight="1" x14ac:dyDescent="0.15">
      <c r="A26" s="207"/>
      <c r="B26" s="99">
        <f t="shared" si="5"/>
        <v>46133</v>
      </c>
      <c r="C26" s="98">
        <f t="shared" si="5"/>
        <v>46133</v>
      </c>
      <c r="D26" s="3" t="s">
        <v>57</v>
      </c>
      <c r="E26" s="3"/>
      <c r="F26" s="17" t="str">
        <f t="shared" si="0"/>
        <v>単元5</v>
      </c>
      <c r="G26" s="17" t="str">
        <f t="shared" si="1"/>
        <v/>
      </c>
      <c r="H26" s="17" t="str">
        <f t="shared" si="2"/>
        <v/>
      </c>
      <c r="I26" s="17" t="str">
        <f t="shared" si="3"/>
        <v/>
      </c>
      <c r="J26" s="17" t="str">
        <f t="shared" si="4"/>
        <v/>
      </c>
      <c r="K26" s="3"/>
      <c r="M26" s="207"/>
      <c r="N26" s="33">
        <v>1</v>
      </c>
      <c r="O26">
        <f>SUM($N$6:N26)</f>
        <v>21</v>
      </c>
      <c r="W26" s="3">
        <v>18</v>
      </c>
      <c r="X26" s="7" t="str">
        <f>R11</f>
        <v>数学</v>
      </c>
      <c r="Y26" s="9"/>
      <c r="Z26" s="23" t="str">
        <f t="shared" si="6"/>
        <v>数学</v>
      </c>
      <c r="AA26" t="str">
        <f>IF($Z26=AA$8,COUNTIF($Z$9:$Z26,AA$8)+Q$22,"")</f>
        <v/>
      </c>
      <c r="AB26" t="str">
        <f>IF($Z26=AB$8,COUNTIF($Z$9:$Z26,AB$8)+R$22,"")</f>
        <v/>
      </c>
      <c r="AC26">
        <f>IF($Z26=AC$8,COUNTIF($Z$9:$Z26,AC$8)+S$22,"")</f>
        <v>4</v>
      </c>
      <c r="AD26" t="str">
        <f>IF($Z26=AD$8,COUNTIF($Z$9:$Z26,AD$8)+T$22,"")</f>
        <v/>
      </c>
      <c r="AE26" t="str">
        <f>IF($Z26=AE$8,COUNTIF($Z$9:$Z26,AE$8)+U$22,"")</f>
        <v/>
      </c>
      <c r="AF26" t="str">
        <f t="shared" si="7"/>
        <v/>
      </c>
      <c r="AG26" t="str">
        <f t="shared" si="8"/>
        <v/>
      </c>
      <c r="AH26" t="str">
        <f t="shared" si="9"/>
        <v>単元4</v>
      </c>
      <c r="AI26" t="str">
        <f t="shared" si="10"/>
        <v/>
      </c>
      <c r="AJ26" t="str">
        <f t="shared" si="11"/>
        <v/>
      </c>
      <c r="AK26" t="str">
        <f t="shared" si="12"/>
        <v/>
      </c>
      <c r="AL26" t="str">
        <f t="shared" si="12"/>
        <v/>
      </c>
      <c r="AM26" t="str">
        <f t="shared" si="12"/>
        <v>単元4</v>
      </c>
      <c r="AN26" t="str">
        <f t="shared" si="12"/>
        <v>単元4</v>
      </c>
      <c r="AO26" t="str">
        <f t="shared" si="12"/>
        <v/>
      </c>
      <c r="AT26" s="24">
        <v>18</v>
      </c>
      <c r="AU26" s="42" t="s">
        <v>229</v>
      </c>
      <c r="AV26" s="25" t="s">
        <v>331</v>
      </c>
      <c r="AW26" s="25" t="s">
        <v>331</v>
      </c>
      <c r="AX26" s="25" t="s">
        <v>331</v>
      </c>
      <c r="AY26" s="25" t="s">
        <v>331</v>
      </c>
      <c r="AZ26" s="43" t="s">
        <v>331</v>
      </c>
    </row>
    <row r="27" spans="1:52" ht="18.95" customHeight="1" x14ac:dyDescent="0.15">
      <c r="A27" s="207"/>
      <c r="B27" s="99">
        <f t="shared" si="5"/>
        <v>46134</v>
      </c>
      <c r="C27" s="98">
        <f t="shared" si="5"/>
        <v>46134</v>
      </c>
      <c r="D27" s="3" t="s">
        <v>58</v>
      </c>
      <c r="E27" s="3"/>
      <c r="F27" s="17" t="str">
        <f t="shared" si="0"/>
        <v/>
      </c>
      <c r="G27" s="17" t="str">
        <f t="shared" si="1"/>
        <v>単元5</v>
      </c>
      <c r="H27" s="17" t="str">
        <f t="shared" si="2"/>
        <v/>
      </c>
      <c r="I27" s="17" t="str">
        <f t="shared" si="3"/>
        <v/>
      </c>
      <c r="J27" s="17" t="str">
        <f t="shared" si="4"/>
        <v/>
      </c>
      <c r="K27" s="3"/>
      <c r="M27" s="207"/>
      <c r="N27" s="33">
        <v>1</v>
      </c>
      <c r="O27">
        <f>SUM($N$6:N27)</f>
        <v>22</v>
      </c>
      <c r="W27" s="3">
        <v>19</v>
      </c>
      <c r="X27" s="7" t="str">
        <f>R12</f>
        <v>理科</v>
      </c>
      <c r="Y27" s="9"/>
      <c r="Z27" s="23" t="str">
        <f t="shared" si="6"/>
        <v>理科</v>
      </c>
      <c r="AA27" t="str">
        <f>IF($Z27=AA$8,COUNTIF($Z$9:$Z27,AA$8)+Q$22,"")</f>
        <v/>
      </c>
      <c r="AB27" t="str">
        <f>IF($Z27=AB$8,COUNTIF($Z$9:$Z27,AB$8)+R$22,"")</f>
        <v/>
      </c>
      <c r="AC27" t="str">
        <f>IF($Z27=AC$8,COUNTIF($Z$9:$Z27,AC$8)+S$22,"")</f>
        <v/>
      </c>
      <c r="AD27">
        <f>IF($Z27=AD$8,COUNTIF($Z$9:$Z27,AD$8)+T$22,"")</f>
        <v>4</v>
      </c>
      <c r="AE27" t="str">
        <f>IF($Z27=AE$8,COUNTIF($Z$9:$Z27,AE$8)+U$22,"")</f>
        <v/>
      </c>
      <c r="AF27" t="str">
        <f t="shared" si="7"/>
        <v/>
      </c>
      <c r="AG27" t="str">
        <f t="shared" si="8"/>
        <v/>
      </c>
      <c r="AH27" t="str">
        <f t="shared" si="9"/>
        <v/>
      </c>
      <c r="AI27" t="str">
        <f t="shared" si="10"/>
        <v>単元4</v>
      </c>
      <c r="AJ27" t="str">
        <f t="shared" si="11"/>
        <v/>
      </c>
      <c r="AK27" t="str">
        <f t="shared" si="12"/>
        <v/>
      </c>
      <c r="AL27" t="str">
        <f t="shared" si="12"/>
        <v/>
      </c>
      <c r="AM27" t="str">
        <f t="shared" si="12"/>
        <v/>
      </c>
      <c r="AN27" t="str">
        <f t="shared" si="12"/>
        <v>単元4</v>
      </c>
      <c r="AO27" t="str">
        <f t="shared" si="12"/>
        <v>単元4</v>
      </c>
      <c r="AT27" s="24">
        <v>19</v>
      </c>
      <c r="AU27" s="42" t="s">
        <v>230</v>
      </c>
      <c r="AV27" s="25" t="s">
        <v>332</v>
      </c>
      <c r="AW27" s="25" t="s">
        <v>332</v>
      </c>
      <c r="AX27" s="25" t="s">
        <v>332</v>
      </c>
      <c r="AY27" s="25" t="s">
        <v>332</v>
      </c>
      <c r="AZ27" s="43" t="s">
        <v>332</v>
      </c>
    </row>
    <row r="28" spans="1:52" ht="18.95" customHeight="1" x14ac:dyDescent="0.15">
      <c r="A28" s="207"/>
      <c r="B28" s="99">
        <f t="shared" si="5"/>
        <v>46135</v>
      </c>
      <c r="C28" s="98">
        <f t="shared" si="5"/>
        <v>46135</v>
      </c>
      <c r="D28" s="3" t="s">
        <v>59</v>
      </c>
      <c r="E28" s="3"/>
      <c r="F28" s="17" t="str">
        <f t="shared" si="0"/>
        <v/>
      </c>
      <c r="G28" s="17" t="str">
        <f t="shared" si="1"/>
        <v/>
      </c>
      <c r="H28" s="17" t="str">
        <f t="shared" si="2"/>
        <v>単元5</v>
      </c>
      <c r="I28" s="17" t="str">
        <f t="shared" si="3"/>
        <v/>
      </c>
      <c r="J28" s="17" t="str">
        <f t="shared" si="4"/>
        <v/>
      </c>
      <c r="K28" s="3"/>
      <c r="M28" s="207"/>
      <c r="N28" s="33">
        <v>1</v>
      </c>
      <c r="O28">
        <f>SUM($N$6:N28)</f>
        <v>23</v>
      </c>
      <c r="W28" s="3">
        <v>20</v>
      </c>
      <c r="X28" s="7" t="str">
        <f>R13</f>
        <v>英語</v>
      </c>
      <c r="Y28" s="9"/>
      <c r="Z28" s="23" t="str">
        <f t="shared" si="6"/>
        <v>英語</v>
      </c>
      <c r="AA28" t="str">
        <f>IF($Z28=AA$8,COUNTIF($Z$9:$Z28,AA$8)+Q$22,"")</f>
        <v/>
      </c>
      <c r="AB28" t="str">
        <f>IF($Z28=AB$8,COUNTIF($Z$9:$Z28,AB$8)+R$22,"")</f>
        <v/>
      </c>
      <c r="AC28" t="str">
        <f>IF($Z28=AC$8,COUNTIF($Z$9:$Z28,AC$8)+S$22,"")</f>
        <v/>
      </c>
      <c r="AD28" t="str">
        <f>IF($Z28=AD$8,COUNTIF($Z$9:$Z28,AD$8)+T$22,"")</f>
        <v/>
      </c>
      <c r="AE28">
        <f>IF($Z28=AE$8,COUNTIF($Z$9:$Z28,AE$8)+U$22,"")</f>
        <v>4</v>
      </c>
      <c r="AF28" t="str">
        <f t="shared" si="7"/>
        <v/>
      </c>
      <c r="AG28" t="str">
        <f t="shared" si="8"/>
        <v/>
      </c>
      <c r="AH28" t="str">
        <f t="shared" si="9"/>
        <v/>
      </c>
      <c r="AI28" t="str">
        <f t="shared" si="10"/>
        <v/>
      </c>
      <c r="AJ28" t="str">
        <f t="shared" si="11"/>
        <v>単元4</v>
      </c>
      <c r="AK28" t="str">
        <f t="shared" si="12"/>
        <v>単元5</v>
      </c>
      <c r="AL28" t="str">
        <f t="shared" si="12"/>
        <v/>
      </c>
      <c r="AM28" t="str">
        <f t="shared" si="12"/>
        <v/>
      </c>
      <c r="AN28" t="str">
        <f t="shared" si="12"/>
        <v/>
      </c>
      <c r="AO28" t="str">
        <f t="shared" si="12"/>
        <v>単元4</v>
      </c>
      <c r="AT28" s="24">
        <v>20</v>
      </c>
      <c r="AU28" s="42" t="s">
        <v>231</v>
      </c>
      <c r="AV28" s="26" t="s">
        <v>333</v>
      </c>
      <c r="AW28" s="26" t="s">
        <v>333</v>
      </c>
      <c r="AX28" s="26" t="s">
        <v>333</v>
      </c>
      <c r="AY28" s="26" t="s">
        <v>333</v>
      </c>
      <c r="AZ28" s="44" t="s">
        <v>333</v>
      </c>
    </row>
    <row r="29" spans="1:52" ht="18.95" customHeight="1" x14ac:dyDescent="0.15">
      <c r="A29" s="207"/>
      <c r="B29" s="99">
        <f t="shared" si="5"/>
        <v>46136</v>
      </c>
      <c r="C29" s="98">
        <f t="shared" si="5"/>
        <v>46136</v>
      </c>
      <c r="D29" s="3" t="s">
        <v>60</v>
      </c>
      <c r="E29" s="3"/>
      <c r="F29" s="17" t="str">
        <f t="shared" si="0"/>
        <v/>
      </c>
      <c r="G29" s="17" t="str">
        <f t="shared" si="1"/>
        <v/>
      </c>
      <c r="H29" s="17" t="str">
        <f t="shared" si="2"/>
        <v/>
      </c>
      <c r="I29" s="17" t="str">
        <f t="shared" si="3"/>
        <v>単元5</v>
      </c>
      <c r="J29" s="17" t="str">
        <f t="shared" si="4"/>
        <v/>
      </c>
      <c r="K29" s="3"/>
      <c r="M29" s="207"/>
      <c r="N29" s="33">
        <v>1</v>
      </c>
      <c r="O29">
        <f>SUM($N$6:N29)</f>
        <v>24</v>
      </c>
      <c r="W29" s="3">
        <v>21</v>
      </c>
      <c r="X29" s="7" t="str">
        <f>R9</f>
        <v>国語</v>
      </c>
      <c r="Y29" s="9"/>
      <c r="Z29" s="23" t="str">
        <f t="shared" si="6"/>
        <v>国語</v>
      </c>
      <c r="AA29">
        <f>IF($Z29=AA$8,COUNTIF($Z$9:$Z29,AA$8)+Q$22,"")</f>
        <v>5</v>
      </c>
      <c r="AB29" t="str">
        <f>IF($Z29=AB$8,COUNTIF($Z$9:$Z29,AB$8)+R$22,"")</f>
        <v/>
      </c>
      <c r="AC29" t="str">
        <f>IF($Z29=AC$8,COUNTIF($Z$9:$Z29,AC$8)+S$22,"")</f>
        <v/>
      </c>
      <c r="AD29" t="str">
        <f>IF($Z29=AD$8,COUNTIF($Z$9:$Z29,AD$8)+T$22,"")</f>
        <v/>
      </c>
      <c r="AE29" t="str">
        <f>IF($Z29=AE$8,COUNTIF($Z$9:$Z29,AE$8)+U$22,"")</f>
        <v/>
      </c>
      <c r="AF29" t="str">
        <f t="shared" si="7"/>
        <v>単元5</v>
      </c>
      <c r="AG29" t="str">
        <f t="shared" si="8"/>
        <v/>
      </c>
      <c r="AH29" t="str">
        <f t="shared" si="9"/>
        <v/>
      </c>
      <c r="AI29" t="str">
        <f t="shared" si="10"/>
        <v/>
      </c>
      <c r="AJ29" t="str">
        <f t="shared" si="11"/>
        <v/>
      </c>
      <c r="AK29" t="str">
        <f t="shared" si="12"/>
        <v>単元5</v>
      </c>
      <c r="AL29" t="str">
        <f t="shared" si="12"/>
        <v>単元5</v>
      </c>
      <c r="AM29" t="str">
        <f t="shared" si="12"/>
        <v/>
      </c>
      <c r="AN29" t="str">
        <f t="shared" si="12"/>
        <v/>
      </c>
      <c r="AO29" t="str">
        <f t="shared" si="12"/>
        <v/>
      </c>
      <c r="AT29" s="24">
        <v>21</v>
      </c>
      <c r="AU29" s="42" t="s">
        <v>232</v>
      </c>
      <c r="AV29" s="25" t="s">
        <v>334</v>
      </c>
      <c r="AW29" s="25" t="s">
        <v>334</v>
      </c>
      <c r="AX29" s="25" t="s">
        <v>334</v>
      </c>
      <c r="AY29" s="25" t="s">
        <v>334</v>
      </c>
      <c r="AZ29" s="43" t="s">
        <v>334</v>
      </c>
    </row>
    <row r="30" spans="1:52" ht="18.95" customHeight="1" x14ac:dyDescent="0.15">
      <c r="A30" s="207"/>
      <c r="B30" s="99">
        <f t="shared" si="5"/>
        <v>46137</v>
      </c>
      <c r="C30" s="98">
        <f t="shared" si="5"/>
        <v>46137</v>
      </c>
      <c r="D30" s="3" t="s">
        <v>61</v>
      </c>
      <c r="E30" s="3"/>
      <c r="F30" s="17" t="str">
        <f t="shared" si="0"/>
        <v/>
      </c>
      <c r="G30" s="17" t="str">
        <f t="shared" si="1"/>
        <v/>
      </c>
      <c r="H30" s="17" t="str">
        <f t="shared" si="2"/>
        <v/>
      </c>
      <c r="I30" s="17" t="str">
        <f t="shared" si="3"/>
        <v/>
      </c>
      <c r="J30" s="17" t="str">
        <f t="shared" si="4"/>
        <v>単元5</v>
      </c>
      <c r="K30" s="3"/>
      <c r="M30" s="207"/>
      <c r="N30" s="33">
        <v>1</v>
      </c>
      <c r="O30">
        <f>SUM($N$6:N30)</f>
        <v>25</v>
      </c>
      <c r="W30" s="3">
        <v>22</v>
      </c>
      <c r="X30" s="7" t="str">
        <f>R10</f>
        <v>社会</v>
      </c>
      <c r="Y30" s="9"/>
      <c r="Z30" s="23" t="str">
        <f t="shared" si="6"/>
        <v>社会</v>
      </c>
      <c r="AA30" t="str">
        <f>IF($Z30=AA$8,COUNTIF($Z$9:$Z30,AA$8)+Q$22,"")</f>
        <v/>
      </c>
      <c r="AB30">
        <f>IF($Z30=AB$8,COUNTIF($Z$9:$Z30,AB$8)+R$22,"")</f>
        <v>5</v>
      </c>
      <c r="AC30" t="str">
        <f>IF($Z30=AC$8,COUNTIF($Z$9:$Z30,AC$8)+S$22,"")</f>
        <v/>
      </c>
      <c r="AD30" t="str">
        <f>IF($Z30=AD$8,COUNTIF($Z$9:$Z30,AD$8)+T$22,"")</f>
        <v/>
      </c>
      <c r="AE30" t="str">
        <f>IF($Z30=AE$8,COUNTIF($Z$9:$Z30,AE$8)+U$22,"")</f>
        <v/>
      </c>
      <c r="AF30" t="str">
        <f t="shared" si="7"/>
        <v/>
      </c>
      <c r="AG30" t="str">
        <f t="shared" si="8"/>
        <v>単元5</v>
      </c>
      <c r="AH30" t="str">
        <f t="shared" si="9"/>
        <v/>
      </c>
      <c r="AI30" t="str">
        <f t="shared" si="10"/>
        <v/>
      </c>
      <c r="AJ30" t="str">
        <f t="shared" si="11"/>
        <v/>
      </c>
      <c r="AK30" t="str">
        <f t="shared" si="12"/>
        <v/>
      </c>
      <c r="AL30" t="str">
        <f t="shared" si="12"/>
        <v>単元5</v>
      </c>
      <c r="AM30" t="str">
        <f t="shared" si="12"/>
        <v>単元5</v>
      </c>
      <c r="AN30" t="str">
        <f t="shared" si="12"/>
        <v/>
      </c>
      <c r="AO30" t="str">
        <f t="shared" si="12"/>
        <v/>
      </c>
      <c r="AT30" s="24">
        <v>22</v>
      </c>
      <c r="AU30" s="42" t="s">
        <v>233</v>
      </c>
      <c r="AV30" s="25" t="s">
        <v>335</v>
      </c>
      <c r="AW30" s="25" t="s">
        <v>335</v>
      </c>
      <c r="AX30" s="25" t="s">
        <v>335</v>
      </c>
      <c r="AY30" s="25" t="s">
        <v>335</v>
      </c>
      <c r="AZ30" s="43" t="s">
        <v>335</v>
      </c>
    </row>
    <row r="31" spans="1:52" ht="18.95" customHeight="1" x14ac:dyDescent="0.15">
      <c r="A31" s="207"/>
      <c r="B31" s="99">
        <f t="shared" si="5"/>
        <v>46138</v>
      </c>
      <c r="C31" s="98">
        <f t="shared" si="5"/>
        <v>46138</v>
      </c>
      <c r="D31" s="3" t="s">
        <v>62</v>
      </c>
      <c r="E31" s="3"/>
      <c r="F31" s="17" t="str">
        <f t="shared" si="0"/>
        <v>単元6</v>
      </c>
      <c r="G31" s="17" t="str">
        <f t="shared" si="1"/>
        <v/>
      </c>
      <c r="H31" s="17" t="str">
        <f t="shared" si="2"/>
        <v/>
      </c>
      <c r="I31" s="17" t="str">
        <f t="shared" si="3"/>
        <v/>
      </c>
      <c r="J31" s="17" t="str">
        <f t="shared" si="4"/>
        <v/>
      </c>
      <c r="K31" s="3"/>
      <c r="M31" s="207"/>
      <c r="N31" s="33">
        <v>1</v>
      </c>
      <c r="O31">
        <f>SUM($N$6:N31)</f>
        <v>26</v>
      </c>
      <c r="W31" s="3">
        <v>23</v>
      </c>
      <c r="X31" s="7" t="str">
        <f>R11</f>
        <v>数学</v>
      </c>
      <c r="Y31" s="9"/>
      <c r="Z31" s="23" t="str">
        <f t="shared" si="6"/>
        <v>数学</v>
      </c>
      <c r="AA31" t="str">
        <f>IF($Z31=AA$8,COUNTIF($Z$9:$Z31,AA$8)+Q$22,"")</f>
        <v/>
      </c>
      <c r="AB31" t="str">
        <f>IF($Z31=AB$8,COUNTIF($Z$9:$Z31,AB$8)+R$22,"")</f>
        <v/>
      </c>
      <c r="AC31">
        <f>IF($Z31=AC$8,COUNTIF($Z$9:$Z31,AC$8)+S$22,"")</f>
        <v>5</v>
      </c>
      <c r="AD31" t="str">
        <f>IF($Z31=AD$8,COUNTIF($Z$9:$Z31,AD$8)+T$22,"")</f>
        <v/>
      </c>
      <c r="AE31" t="str">
        <f>IF($Z31=AE$8,COUNTIF($Z$9:$Z31,AE$8)+U$22,"")</f>
        <v/>
      </c>
      <c r="AF31" t="str">
        <f t="shared" si="7"/>
        <v/>
      </c>
      <c r="AG31" t="str">
        <f t="shared" si="8"/>
        <v/>
      </c>
      <c r="AH31" t="str">
        <f t="shared" si="9"/>
        <v>単元5</v>
      </c>
      <c r="AI31" t="str">
        <f t="shared" si="10"/>
        <v/>
      </c>
      <c r="AJ31" t="str">
        <f t="shared" si="11"/>
        <v/>
      </c>
      <c r="AK31" t="str">
        <f t="shared" si="12"/>
        <v/>
      </c>
      <c r="AL31" t="str">
        <f t="shared" si="12"/>
        <v/>
      </c>
      <c r="AM31" t="str">
        <f t="shared" si="12"/>
        <v>単元5</v>
      </c>
      <c r="AN31" t="str">
        <f t="shared" si="12"/>
        <v>単元5</v>
      </c>
      <c r="AO31" t="str">
        <f t="shared" si="12"/>
        <v/>
      </c>
      <c r="AT31" s="24">
        <v>23</v>
      </c>
      <c r="AU31" s="42" t="s">
        <v>234</v>
      </c>
      <c r="AV31" s="25" t="s">
        <v>336</v>
      </c>
      <c r="AW31" s="25" t="s">
        <v>336</v>
      </c>
      <c r="AX31" s="25" t="s">
        <v>336</v>
      </c>
      <c r="AY31" s="25" t="s">
        <v>336</v>
      </c>
      <c r="AZ31" s="43" t="s">
        <v>336</v>
      </c>
    </row>
    <row r="32" spans="1:52" ht="18.95" customHeight="1" x14ac:dyDescent="0.15">
      <c r="A32" s="207"/>
      <c r="B32" s="99">
        <f t="shared" si="5"/>
        <v>46139</v>
      </c>
      <c r="C32" s="98">
        <f t="shared" si="5"/>
        <v>46139</v>
      </c>
      <c r="D32" s="3" t="s">
        <v>63</v>
      </c>
      <c r="E32" s="3"/>
      <c r="F32" s="17" t="str">
        <f t="shared" si="0"/>
        <v/>
      </c>
      <c r="G32" s="17" t="str">
        <f t="shared" si="1"/>
        <v>単元6</v>
      </c>
      <c r="H32" s="17" t="str">
        <f t="shared" si="2"/>
        <v/>
      </c>
      <c r="I32" s="17" t="str">
        <f t="shared" si="3"/>
        <v/>
      </c>
      <c r="J32" s="17" t="str">
        <f t="shared" si="4"/>
        <v/>
      </c>
      <c r="K32" s="3"/>
      <c r="M32" s="207"/>
      <c r="N32" s="33">
        <v>1</v>
      </c>
      <c r="O32">
        <f>SUM($N$6:N32)</f>
        <v>27</v>
      </c>
      <c r="W32" s="3">
        <v>24</v>
      </c>
      <c r="X32" s="7" t="str">
        <f>R12</f>
        <v>理科</v>
      </c>
      <c r="Y32" s="9"/>
      <c r="Z32" s="23" t="str">
        <f t="shared" si="6"/>
        <v>理科</v>
      </c>
      <c r="AA32" t="str">
        <f>IF($Z32=AA$8,COUNTIF($Z$9:$Z32,AA$8)+Q$22,"")</f>
        <v/>
      </c>
      <c r="AB32" t="str">
        <f>IF($Z32=AB$8,COUNTIF($Z$9:$Z32,AB$8)+R$22,"")</f>
        <v/>
      </c>
      <c r="AC32" t="str">
        <f>IF($Z32=AC$8,COUNTIF($Z$9:$Z32,AC$8)+S$22,"")</f>
        <v/>
      </c>
      <c r="AD32">
        <f>IF($Z32=AD$8,COUNTIF($Z$9:$Z32,AD$8)+T$22,"")</f>
        <v>5</v>
      </c>
      <c r="AE32" t="str">
        <f>IF($Z32=AE$8,COUNTIF($Z$9:$Z32,AE$8)+U$22,"")</f>
        <v/>
      </c>
      <c r="AF32" t="str">
        <f t="shared" si="7"/>
        <v/>
      </c>
      <c r="AG32" t="str">
        <f t="shared" si="8"/>
        <v/>
      </c>
      <c r="AH32" t="str">
        <f t="shared" si="9"/>
        <v/>
      </c>
      <c r="AI32" t="str">
        <f t="shared" si="10"/>
        <v>単元5</v>
      </c>
      <c r="AJ32" t="str">
        <f t="shared" si="11"/>
        <v/>
      </c>
      <c r="AK32" t="str">
        <f t="shared" si="12"/>
        <v/>
      </c>
      <c r="AL32" t="str">
        <f t="shared" si="12"/>
        <v/>
      </c>
      <c r="AM32" t="str">
        <f t="shared" si="12"/>
        <v/>
      </c>
      <c r="AN32" t="str">
        <f t="shared" si="12"/>
        <v>単元5</v>
      </c>
      <c r="AO32" t="str">
        <f t="shared" si="12"/>
        <v>単元5</v>
      </c>
      <c r="AT32" s="24">
        <v>24</v>
      </c>
      <c r="AU32" s="42" t="s">
        <v>235</v>
      </c>
      <c r="AV32" s="25" t="s">
        <v>337</v>
      </c>
      <c r="AW32" s="25" t="s">
        <v>337</v>
      </c>
      <c r="AX32" s="25" t="s">
        <v>337</v>
      </c>
      <c r="AY32" s="25" t="s">
        <v>337</v>
      </c>
      <c r="AZ32" s="43" t="s">
        <v>337</v>
      </c>
    </row>
    <row r="33" spans="1:52" ht="18.95" customHeight="1" x14ac:dyDescent="0.15">
      <c r="A33" s="207"/>
      <c r="B33" s="99">
        <f t="shared" si="5"/>
        <v>46140</v>
      </c>
      <c r="C33" s="98">
        <f t="shared" si="5"/>
        <v>46140</v>
      </c>
      <c r="D33" s="3" t="s">
        <v>64</v>
      </c>
      <c r="E33" s="3"/>
      <c r="F33" s="17" t="str">
        <f t="shared" si="0"/>
        <v/>
      </c>
      <c r="G33" s="17" t="str">
        <f t="shared" si="1"/>
        <v/>
      </c>
      <c r="H33" s="17" t="str">
        <f t="shared" si="2"/>
        <v>単元6</v>
      </c>
      <c r="I33" s="17" t="str">
        <f t="shared" si="3"/>
        <v/>
      </c>
      <c r="J33" s="17" t="str">
        <f t="shared" si="4"/>
        <v/>
      </c>
      <c r="K33" s="3"/>
      <c r="M33" s="207"/>
      <c r="N33" s="33">
        <v>1</v>
      </c>
      <c r="O33">
        <f>SUM($N$6:N33)</f>
        <v>28</v>
      </c>
      <c r="Q33" s="6"/>
      <c r="W33" s="3">
        <v>25</v>
      </c>
      <c r="X33" s="7" t="str">
        <f>R13</f>
        <v>英語</v>
      </c>
      <c r="Y33" s="9"/>
      <c r="Z33" s="23" t="str">
        <f t="shared" si="6"/>
        <v>英語</v>
      </c>
      <c r="AA33" t="str">
        <f>IF($Z33=AA$8,COUNTIF($Z$9:$Z33,AA$8)+Q$22,"")</f>
        <v/>
      </c>
      <c r="AB33" t="str">
        <f>IF($Z33=AB$8,COUNTIF($Z$9:$Z33,AB$8)+R$22,"")</f>
        <v/>
      </c>
      <c r="AC33" t="str">
        <f>IF($Z33=AC$8,COUNTIF($Z$9:$Z33,AC$8)+S$22,"")</f>
        <v/>
      </c>
      <c r="AD33" t="str">
        <f>IF($Z33=AD$8,COUNTIF($Z$9:$Z33,AD$8)+T$22,"")</f>
        <v/>
      </c>
      <c r="AE33">
        <f>IF($Z33=AE$8,COUNTIF($Z$9:$Z33,AE$8)+U$22,"")</f>
        <v>5</v>
      </c>
      <c r="AF33" t="str">
        <f t="shared" si="7"/>
        <v/>
      </c>
      <c r="AG33" t="str">
        <f t="shared" si="8"/>
        <v/>
      </c>
      <c r="AH33" t="str">
        <f t="shared" si="9"/>
        <v/>
      </c>
      <c r="AI33" t="str">
        <f t="shared" si="10"/>
        <v/>
      </c>
      <c r="AJ33" t="str">
        <f t="shared" si="11"/>
        <v>単元5</v>
      </c>
      <c r="AK33" t="str">
        <f t="shared" si="12"/>
        <v>単元6</v>
      </c>
      <c r="AL33" t="str">
        <f t="shared" si="12"/>
        <v/>
      </c>
      <c r="AM33" t="str">
        <f t="shared" si="12"/>
        <v/>
      </c>
      <c r="AN33" t="str">
        <f t="shared" si="12"/>
        <v/>
      </c>
      <c r="AO33" t="str">
        <f t="shared" si="12"/>
        <v>単元5</v>
      </c>
      <c r="AT33" s="24">
        <v>25</v>
      </c>
      <c r="AU33" s="42" t="s">
        <v>236</v>
      </c>
      <c r="AV33" s="26" t="s">
        <v>338</v>
      </c>
      <c r="AW33" s="26" t="s">
        <v>338</v>
      </c>
      <c r="AX33" s="26" t="s">
        <v>338</v>
      </c>
      <c r="AY33" s="26" t="s">
        <v>338</v>
      </c>
      <c r="AZ33" s="44" t="s">
        <v>338</v>
      </c>
    </row>
    <row r="34" spans="1:52" ht="18.95" customHeight="1" x14ac:dyDescent="0.15">
      <c r="A34" s="207"/>
      <c r="B34" s="99">
        <f t="shared" si="5"/>
        <v>46141</v>
      </c>
      <c r="C34" s="98">
        <f t="shared" si="5"/>
        <v>46141</v>
      </c>
      <c r="D34" s="3" t="s">
        <v>51</v>
      </c>
      <c r="E34" s="3"/>
      <c r="F34" s="17" t="str">
        <f t="shared" si="0"/>
        <v/>
      </c>
      <c r="G34" s="17" t="str">
        <f t="shared" si="1"/>
        <v/>
      </c>
      <c r="H34" s="17" t="str">
        <f t="shared" si="2"/>
        <v/>
      </c>
      <c r="I34" s="17" t="str">
        <f t="shared" si="3"/>
        <v>単元6</v>
      </c>
      <c r="J34" s="17" t="str">
        <f t="shared" si="4"/>
        <v/>
      </c>
      <c r="K34" s="3"/>
      <c r="M34" s="207"/>
      <c r="N34" s="33">
        <v>1</v>
      </c>
      <c r="O34">
        <f>SUM($N$6:N34)</f>
        <v>29</v>
      </c>
      <c r="W34" s="3">
        <v>26</v>
      </c>
      <c r="X34" s="7" t="str">
        <f>R9</f>
        <v>国語</v>
      </c>
      <c r="Y34" s="9"/>
      <c r="Z34" s="23" t="str">
        <f t="shared" si="6"/>
        <v>国語</v>
      </c>
      <c r="AA34">
        <f>IF($Z34=AA$8,COUNTIF($Z$9:$Z34,AA$8)+Q$22,"")</f>
        <v>6</v>
      </c>
      <c r="AB34" t="str">
        <f>IF($Z34=AB$8,COUNTIF($Z$9:$Z34,AB$8)+R$22,"")</f>
        <v/>
      </c>
      <c r="AC34" t="str">
        <f>IF($Z34=AC$8,COUNTIF($Z$9:$Z34,AC$8)+S$22,"")</f>
        <v/>
      </c>
      <c r="AD34" t="str">
        <f>IF($Z34=AD$8,COUNTIF($Z$9:$Z34,AD$8)+T$22,"")</f>
        <v/>
      </c>
      <c r="AE34" t="str">
        <f>IF($Z34=AE$8,COUNTIF($Z$9:$Z34,AE$8)+U$22,"")</f>
        <v/>
      </c>
      <c r="AF34" t="str">
        <f t="shared" si="7"/>
        <v>単元6</v>
      </c>
      <c r="AG34" t="str">
        <f t="shared" si="8"/>
        <v/>
      </c>
      <c r="AH34" t="str">
        <f t="shared" si="9"/>
        <v/>
      </c>
      <c r="AI34" t="str">
        <f t="shared" si="10"/>
        <v/>
      </c>
      <c r="AJ34" t="str">
        <f t="shared" si="11"/>
        <v/>
      </c>
      <c r="AK34" t="str">
        <f t="shared" si="12"/>
        <v>単元6</v>
      </c>
      <c r="AL34" t="str">
        <f t="shared" si="12"/>
        <v>単元6</v>
      </c>
      <c r="AM34" t="str">
        <f t="shared" si="12"/>
        <v/>
      </c>
      <c r="AN34" t="str">
        <f t="shared" si="12"/>
        <v/>
      </c>
      <c r="AO34" t="str">
        <f t="shared" si="12"/>
        <v/>
      </c>
      <c r="AT34" s="24">
        <v>26</v>
      </c>
      <c r="AU34" s="42" t="s">
        <v>237</v>
      </c>
      <c r="AV34" s="26" t="s">
        <v>339</v>
      </c>
      <c r="AW34" s="26" t="s">
        <v>339</v>
      </c>
      <c r="AX34" s="26" t="s">
        <v>339</v>
      </c>
      <c r="AY34" s="26" t="s">
        <v>339</v>
      </c>
      <c r="AZ34" s="44" t="s">
        <v>339</v>
      </c>
    </row>
    <row r="35" spans="1:52" ht="18.95" customHeight="1" x14ac:dyDescent="0.15">
      <c r="A35" s="207"/>
      <c r="B35" s="99">
        <f t="shared" si="5"/>
        <v>46142</v>
      </c>
      <c r="C35" s="98">
        <f t="shared" si="5"/>
        <v>46142</v>
      </c>
      <c r="D35" s="3" t="s">
        <v>52</v>
      </c>
      <c r="E35" s="3"/>
      <c r="F35" s="17" t="str">
        <f t="shared" si="0"/>
        <v/>
      </c>
      <c r="G35" s="17" t="str">
        <f t="shared" si="1"/>
        <v/>
      </c>
      <c r="H35" s="17" t="str">
        <f t="shared" si="2"/>
        <v/>
      </c>
      <c r="I35" s="17" t="str">
        <f t="shared" si="3"/>
        <v/>
      </c>
      <c r="J35" s="17" t="str">
        <f t="shared" si="4"/>
        <v>単元6</v>
      </c>
      <c r="K35" s="3"/>
      <c r="M35" s="207"/>
      <c r="N35" s="33">
        <v>1</v>
      </c>
      <c r="O35">
        <f>SUM($N$6:N35)</f>
        <v>30</v>
      </c>
      <c r="W35" s="3">
        <v>27</v>
      </c>
      <c r="X35" s="7" t="str">
        <f>R10</f>
        <v>社会</v>
      </c>
      <c r="Y35" s="9"/>
      <c r="Z35" s="23" t="str">
        <f t="shared" si="6"/>
        <v>社会</v>
      </c>
      <c r="AA35" t="str">
        <f>IF($Z35=AA$8,COUNTIF($Z$9:$Z35,AA$8)+Q$22,"")</f>
        <v/>
      </c>
      <c r="AB35">
        <f>IF($Z35=AB$8,COUNTIF($Z$9:$Z35,AB$8)+R$22,"")</f>
        <v>6</v>
      </c>
      <c r="AC35" t="str">
        <f>IF($Z35=AC$8,COUNTIF($Z$9:$Z35,AC$8)+S$22,"")</f>
        <v/>
      </c>
      <c r="AD35" t="str">
        <f>IF($Z35=AD$8,COUNTIF($Z$9:$Z35,AD$8)+T$22,"")</f>
        <v/>
      </c>
      <c r="AE35" t="str">
        <f>IF($Z35=AE$8,COUNTIF($Z$9:$Z35,AE$8)+U$22,"")</f>
        <v/>
      </c>
      <c r="AF35" t="str">
        <f t="shared" si="7"/>
        <v/>
      </c>
      <c r="AG35" t="str">
        <f t="shared" si="8"/>
        <v>単元6</v>
      </c>
      <c r="AH35" t="str">
        <f t="shared" si="9"/>
        <v/>
      </c>
      <c r="AI35" t="str">
        <f t="shared" si="10"/>
        <v/>
      </c>
      <c r="AJ35" t="str">
        <f t="shared" si="11"/>
        <v/>
      </c>
      <c r="AK35" t="str">
        <f t="shared" si="12"/>
        <v/>
      </c>
      <c r="AL35" t="str">
        <f t="shared" si="12"/>
        <v>単元6</v>
      </c>
      <c r="AM35" t="str">
        <f t="shared" si="12"/>
        <v>単元6</v>
      </c>
      <c r="AN35" t="str">
        <f t="shared" si="12"/>
        <v/>
      </c>
      <c r="AO35" t="str">
        <f t="shared" si="12"/>
        <v/>
      </c>
      <c r="AT35" s="24">
        <v>27</v>
      </c>
      <c r="AU35" s="42" t="s">
        <v>238</v>
      </c>
      <c r="AV35" s="26" t="s">
        <v>340</v>
      </c>
      <c r="AW35" s="26" t="s">
        <v>340</v>
      </c>
      <c r="AX35" s="26" t="s">
        <v>340</v>
      </c>
      <c r="AY35" s="26" t="s">
        <v>340</v>
      </c>
      <c r="AZ35" s="44" t="s">
        <v>340</v>
      </c>
    </row>
    <row r="36" spans="1:52" ht="18.95" customHeight="1" x14ac:dyDescent="0.15">
      <c r="A36" s="207"/>
      <c r="F36"/>
      <c r="G36"/>
      <c r="H36"/>
      <c r="I36"/>
      <c r="J36"/>
      <c r="M36" s="207"/>
      <c r="N36"/>
      <c r="O36">
        <f>SUM($N$6:N36)</f>
        <v>30</v>
      </c>
      <c r="W36" s="3">
        <v>28</v>
      </c>
      <c r="X36" s="7" t="str">
        <f>R11</f>
        <v>数学</v>
      </c>
      <c r="Y36" s="9"/>
      <c r="Z36" s="23" t="str">
        <f t="shared" si="6"/>
        <v>数学</v>
      </c>
      <c r="AA36" t="str">
        <f>IF($Z36=AA$8,COUNTIF($Z$9:$Z36,AA$8)+Q$22,"")</f>
        <v/>
      </c>
      <c r="AB36" t="str">
        <f>IF($Z36=AB$8,COUNTIF($Z$9:$Z36,AB$8)+R$22,"")</f>
        <v/>
      </c>
      <c r="AC36">
        <f>IF($Z36=AC$8,COUNTIF($Z$9:$Z36,AC$8)+S$22,"")</f>
        <v>6</v>
      </c>
      <c r="AD36" t="str">
        <f>IF($Z36=AD$8,COUNTIF($Z$9:$Z36,AD$8)+T$22,"")</f>
        <v/>
      </c>
      <c r="AE36" t="str">
        <f>IF($Z36=AE$8,COUNTIF($Z$9:$Z36,AE$8)+U$22,"")</f>
        <v/>
      </c>
      <c r="AF36" t="str">
        <f t="shared" si="7"/>
        <v/>
      </c>
      <c r="AG36" t="str">
        <f t="shared" si="8"/>
        <v/>
      </c>
      <c r="AH36" t="str">
        <f t="shared" si="9"/>
        <v>単元6</v>
      </c>
      <c r="AI36" t="str">
        <f t="shared" si="10"/>
        <v/>
      </c>
      <c r="AJ36" t="str">
        <f t="shared" si="11"/>
        <v/>
      </c>
      <c r="AK36" t="str">
        <f t="shared" si="12"/>
        <v/>
      </c>
      <c r="AL36" t="str">
        <f t="shared" si="12"/>
        <v/>
      </c>
      <c r="AM36" t="str">
        <f t="shared" si="12"/>
        <v>単元6</v>
      </c>
      <c r="AN36" t="str">
        <f t="shared" si="12"/>
        <v>単元6</v>
      </c>
      <c r="AO36" t="str">
        <f t="shared" si="12"/>
        <v/>
      </c>
      <c r="AT36" s="24">
        <v>28</v>
      </c>
      <c r="AU36" s="42" t="s">
        <v>239</v>
      </c>
      <c r="AV36" s="25" t="s">
        <v>341</v>
      </c>
      <c r="AW36" s="25" t="s">
        <v>341</v>
      </c>
      <c r="AX36" s="25" t="s">
        <v>341</v>
      </c>
      <c r="AY36" s="25" t="s">
        <v>341</v>
      </c>
      <c r="AZ36" s="43" t="s">
        <v>341</v>
      </c>
    </row>
    <row r="37" spans="1:52" ht="24.95" customHeight="1" x14ac:dyDescent="0.15">
      <c r="A37" s="207"/>
      <c r="M37" s="207"/>
      <c r="N37" s="6" t="s">
        <v>84</v>
      </c>
      <c r="W37" s="3">
        <v>29</v>
      </c>
      <c r="X37" s="7" t="str">
        <f>R12</f>
        <v>理科</v>
      </c>
      <c r="Y37" s="9"/>
      <c r="Z37" s="23" t="str">
        <f t="shared" si="6"/>
        <v>理科</v>
      </c>
      <c r="AA37" t="str">
        <f>IF($Z37=AA$8,COUNTIF($Z$9:$Z37,AA$8)+Q$22,"")</f>
        <v/>
      </c>
      <c r="AB37" t="str">
        <f>IF($Z37=AB$8,COUNTIF($Z$9:$Z37,AB$8)+R$22,"")</f>
        <v/>
      </c>
      <c r="AC37" t="str">
        <f>IF($Z37=AC$8,COUNTIF($Z$9:$Z37,AC$8)+S$22,"")</f>
        <v/>
      </c>
      <c r="AD37">
        <f>IF($Z37=AD$8,COUNTIF($Z$9:$Z37,AD$8)+T$22,"")</f>
        <v>6</v>
      </c>
      <c r="AE37" t="str">
        <f>IF($Z37=AE$8,COUNTIF($Z$9:$Z37,AE$8)+U$22,"")</f>
        <v/>
      </c>
      <c r="AF37" t="str">
        <f t="shared" si="7"/>
        <v/>
      </c>
      <c r="AG37" t="str">
        <f t="shared" si="8"/>
        <v/>
      </c>
      <c r="AH37" t="str">
        <f t="shared" si="9"/>
        <v/>
      </c>
      <c r="AI37" t="str">
        <f t="shared" si="10"/>
        <v>単元6</v>
      </c>
      <c r="AJ37" t="str">
        <f t="shared" si="11"/>
        <v/>
      </c>
      <c r="AK37" t="str">
        <f t="shared" si="12"/>
        <v/>
      </c>
      <c r="AL37" t="str">
        <f t="shared" si="12"/>
        <v/>
      </c>
      <c r="AM37" t="str">
        <f t="shared" si="12"/>
        <v/>
      </c>
      <c r="AN37" t="str">
        <f t="shared" si="12"/>
        <v>単元6</v>
      </c>
      <c r="AO37" t="str">
        <f t="shared" si="12"/>
        <v>単元6</v>
      </c>
      <c r="AT37" s="24">
        <v>29</v>
      </c>
      <c r="AU37" s="42" t="s">
        <v>240</v>
      </c>
      <c r="AV37" s="27" t="s">
        <v>342</v>
      </c>
      <c r="AW37" s="27" t="s">
        <v>342</v>
      </c>
      <c r="AX37" s="25" t="s">
        <v>342</v>
      </c>
      <c r="AY37" s="27" t="s">
        <v>342</v>
      </c>
      <c r="AZ37" s="43" t="s">
        <v>342</v>
      </c>
    </row>
    <row r="38" spans="1:52" ht="24.95" customHeight="1" x14ac:dyDescent="0.15">
      <c r="A38" s="207"/>
      <c r="M38" s="207"/>
      <c r="W38" s="3">
        <v>30</v>
      </c>
      <c r="X38" s="7" t="str">
        <f>R13</f>
        <v>英語</v>
      </c>
      <c r="Y38" s="9"/>
      <c r="Z38" s="23" t="str">
        <f t="shared" si="6"/>
        <v>英語</v>
      </c>
      <c r="AA38" t="str">
        <f>IF($Z38=AA$8,COUNTIF($Z$9:$Z38,AA$8)+Q$22,"")</f>
        <v/>
      </c>
      <c r="AB38" t="str">
        <f>IF($Z38=AB$8,COUNTIF($Z$9:$Z38,AB$8)+R$22,"")</f>
        <v/>
      </c>
      <c r="AC38" t="str">
        <f>IF($Z38=AC$8,COUNTIF($Z$9:$Z38,AC$8)+S$22,"")</f>
        <v/>
      </c>
      <c r="AD38" t="str">
        <f>IF($Z38=AD$8,COUNTIF($Z$9:$Z38,AD$8)+T$22,"")</f>
        <v/>
      </c>
      <c r="AE38">
        <f>IF($Z38=AE$8,COUNTIF($Z$9:$Z38,AE$8)+U$22,"")</f>
        <v>6</v>
      </c>
      <c r="AF38" t="str">
        <f t="shared" si="7"/>
        <v/>
      </c>
      <c r="AG38" t="str">
        <f t="shared" si="8"/>
        <v/>
      </c>
      <c r="AH38" t="str">
        <f t="shared" si="9"/>
        <v/>
      </c>
      <c r="AI38" t="str">
        <f t="shared" si="10"/>
        <v/>
      </c>
      <c r="AJ38" t="str">
        <f t="shared" si="11"/>
        <v>単元6</v>
      </c>
      <c r="AK38" t="str">
        <f t="shared" si="12"/>
        <v>単元7</v>
      </c>
      <c r="AL38" t="str">
        <f t="shared" si="12"/>
        <v/>
      </c>
      <c r="AM38" t="str">
        <f t="shared" si="12"/>
        <v/>
      </c>
      <c r="AN38" t="str">
        <f t="shared" si="12"/>
        <v/>
      </c>
      <c r="AO38" t="str">
        <f t="shared" si="12"/>
        <v>単元6</v>
      </c>
      <c r="AT38" s="24">
        <v>30</v>
      </c>
      <c r="AU38" s="42" t="s">
        <v>241</v>
      </c>
      <c r="AV38" s="27" t="s">
        <v>343</v>
      </c>
      <c r="AW38" s="27" t="s">
        <v>343</v>
      </c>
      <c r="AX38" s="25" t="s">
        <v>343</v>
      </c>
      <c r="AY38" s="27" t="s">
        <v>343</v>
      </c>
      <c r="AZ38" s="43" t="s">
        <v>343</v>
      </c>
    </row>
    <row r="39" spans="1:52" ht="24.95" customHeight="1" x14ac:dyDescent="0.15">
      <c r="A39" s="207"/>
      <c r="L39" s="207"/>
      <c r="M39" s="207"/>
      <c r="W39" s="3">
        <v>31</v>
      </c>
      <c r="X39" s="7" t="str">
        <f>R9</f>
        <v>国語</v>
      </c>
      <c r="Y39" s="9"/>
      <c r="Z39" s="23" t="str">
        <f t="shared" si="6"/>
        <v>国語</v>
      </c>
      <c r="AA39">
        <f>IF($Z39=AA$8,COUNTIF($Z$9:$Z39,AA$8)+Q$22,"")</f>
        <v>7</v>
      </c>
      <c r="AB39" t="str">
        <f>IF($Z39=AB$8,COUNTIF($Z$9:$Z39,AB$8)+R$22,"")</f>
        <v/>
      </c>
      <c r="AC39" t="str">
        <f>IF($Z39=AC$8,COUNTIF($Z$9:$Z39,AC$8)+S$22,"")</f>
        <v/>
      </c>
      <c r="AD39" t="str">
        <f>IF($Z39=AD$8,COUNTIF($Z$9:$Z39,AD$8)+T$22,"")</f>
        <v/>
      </c>
      <c r="AE39" t="str">
        <f>IF($Z39=AE$8,COUNTIF($Z$9:$Z39,AE$8)+U$22,"")</f>
        <v/>
      </c>
      <c r="AF39" t="str">
        <f t="shared" si="7"/>
        <v>単元7</v>
      </c>
      <c r="AG39" t="str">
        <f t="shared" si="8"/>
        <v/>
      </c>
      <c r="AH39" t="str">
        <f t="shared" si="9"/>
        <v/>
      </c>
      <c r="AI39" t="str">
        <f t="shared" si="10"/>
        <v/>
      </c>
      <c r="AJ39" t="str">
        <f t="shared" si="11"/>
        <v/>
      </c>
      <c r="AK39" t="str">
        <f t="shared" si="12"/>
        <v>単元7</v>
      </c>
      <c r="AL39" t="str">
        <f t="shared" si="12"/>
        <v>単元7</v>
      </c>
      <c r="AM39" t="str">
        <f t="shared" si="12"/>
        <v/>
      </c>
      <c r="AN39" t="str">
        <f t="shared" si="12"/>
        <v/>
      </c>
      <c r="AO39" t="str">
        <f t="shared" si="12"/>
        <v/>
      </c>
      <c r="AT39" s="24">
        <v>31</v>
      </c>
      <c r="AU39" s="105" t="s">
        <v>344</v>
      </c>
      <c r="AV39" s="27" t="s">
        <v>242</v>
      </c>
      <c r="AW39" s="27" t="s">
        <v>242</v>
      </c>
      <c r="AX39" s="27" t="s">
        <v>242</v>
      </c>
      <c r="AY39" s="26" t="s">
        <v>242</v>
      </c>
      <c r="AZ39" s="43" t="s">
        <v>242</v>
      </c>
    </row>
    <row r="40" spans="1:52" ht="17.25" customHeight="1" x14ac:dyDescent="0.15">
      <c r="A40" s="207"/>
      <c r="B40" s="207"/>
      <c r="C40" s="207"/>
      <c r="D40" s="207"/>
      <c r="E40" s="207"/>
      <c r="F40" s="208"/>
      <c r="G40" s="208"/>
      <c r="H40" s="208"/>
      <c r="I40" s="208"/>
      <c r="J40" s="208"/>
      <c r="K40" s="207"/>
      <c r="L40" s="207"/>
      <c r="M40" s="207"/>
      <c r="W40" s="3">
        <v>32</v>
      </c>
      <c r="X40" s="7" t="str">
        <f>R10</f>
        <v>社会</v>
      </c>
      <c r="Y40" s="9"/>
      <c r="Z40" s="23" t="str">
        <f t="shared" si="6"/>
        <v>社会</v>
      </c>
      <c r="AA40" t="str">
        <f>IF($Z40=AA$8,COUNTIF($Z$9:$Z40,AA$8)+Q$22,"")</f>
        <v/>
      </c>
      <c r="AB40">
        <f>IF($Z40=AB$8,COUNTIF($Z$9:$Z40,AB$8)+R$22,"")</f>
        <v>7</v>
      </c>
      <c r="AC40" t="str">
        <f>IF($Z40=AC$8,COUNTIF($Z$9:$Z40,AC$8)+S$22,"")</f>
        <v/>
      </c>
      <c r="AD40" t="str">
        <f>IF($Z40=AD$8,COUNTIF($Z$9:$Z40,AD$8)+T$22,"")</f>
        <v/>
      </c>
      <c r="AE40" t="str">
        <f>IF($Z40=AE$8,COUNTIF($Z$9:$Z40,AE$8)+U$22,"")</f>
        <v/>
      </c>
      <c r="AF40" t="str">
        <f t="shared" si="7"/>
        <v/>
      </c>
      <c r="AG40" t="str">
        <f t="shared" si="8"/>
        <v>単元7</v>
      </c>
      <c r="AH40" t="str">
        <f t="shared" si="9"/>
        <v/>
      </c>
      <c r="AI40" t="str">
        <f t="shared" si="10"/>
        <v/>
      </c>
      <c r="AJ40" t="str">
        <f t="shared" si="11"/>
        <v/>
      </c>
      <c r="AK40" t="str">
        <f t="shared" si="12"/>
        <v/>
      </c>
      <c r="AL40" t="str">
        <f t="shared" si="12"/>
        <v>単元7</v>
      </c>
      <c r="AM40" t="str">
        <f t="shared" si="12"/>
        <v>単元7</v>
      </c>
      <c r="AN40" t="str">
        <f t="shared" si="12"/>
        <v/>
      </c>
      <c r="AO40" t="str">
        <f t="shared" si="12"/>
        <v/>
      </c>
      <c r="AT40" s="24">
        <v>32</v>
      </c>
      <c r="AU40" s="105" t="s">
        <v>345</v>
      </c>
      <c r="AV40" s="27" t="s">
        <v>243</v>
      </c>
      <c r="AW40" s="27" t="s">
        <v>243</v>
      </c>
      <c r="AX40" s="27" t="s">
        <v>243</v>
      </c>
      <c r="AY40" s="26" t="s">
        <v>243</v>
      </c>
      <c r="AZ40" s="45" t="s">
        <v>243</v>
      </c>
    </row>
    <row r="41" spans="1:52" ht="18.95" customHeight="1" x14ac:dyDescent="0.15">
      <c r="W41" s="3">
        <v>33</v>
      </c>
      <c r="X41" s="7" t="str">
        <f>R11</f>
        <v>数学</v>
      </c>
      <c r="Y41" s="9"/>
      <c r="Z41" s="23" t="str">
        <f t="shared" si="6"/>
        <v>数学</v>
      </c>
      <c r="AA41" t="str">
        <f>IF($Z41=AA$8,COUNTIF($Z$9:$Z41,AA$8)+Q$22,"")</f>
        <v/>
      </c>
      <c r="AB41" t="str">
        <f>IF($Z41=AB$8,COUNTIF($Z$9:$Z41,AB$8)+R$22,"")</f>
        <v/>
      </c>
      <c r="AC41">
        <f>IF($Z41=AC$8,COUNTIF($Z$9:$Z41,AC$8)+S$22,"")</f>
        <v>7</v>
      </c>
      <c r="AD41" t="str">
        <f>IF($Z41=AD$8,COUNTIF($Z$9:$Z41,AD$8)+T$22,"")</f>
        <v/>
      </c>
      <c r="AE41" t="str">
        <f>IF($Z41=AE$8,COUNTIF($Z$9:$Z41,AE$8)+U$22,"")</f>
        <v/>
      </c>
      <c r="AF41" t="str">
        <f t="shared" si="7"/>
        <v/>
      </c>
      <c r="AG41" t="str">
        <f t="shared" si="8"/>
        <v/>
      </c>
      <c r="AH41" t="str">
        <f t="shared" si="9"/>
        <v>単元7</v>
      </c>
      <c r="AI41" t="str">
        <f t="shared" si="10"/>
        <v/>
      </c>
      <c r="AJ41" t="str">
        <f t="shared" si="11"/>
        <v/>
      </c>
      <c r="AK41" t="str">
        <f t="shared" ref="AK41:AO69" si="13">IF(AF41=AF42,"",IF($Z41=$Z42,AF41&amp;","&amp;AF42,AF41&amp;AF42))</f>
        <v/>
      </c>
      <c r="AL41" t="str">
        <f t="shared" si="13"/>
        <v/>
      </c>
      <c r="AM41" t="str">
        <f t="shared" si="13"/>
        <v>単元7</v>
      </c>
      <c r="AN41" t="str">
        <f t="shared" si="13"/>
        <v>単元7</v>
      </c>
      <c r="AO41" t="str">
        <f t="shared" si="13"/>
        <v/>
      </c>
      <c r="AT41" s="24">
        <v>33</v>
      </c>
      <c r="AU41" s="105" t="s">
        <v>346</v>
      </c>
      <c r="AV41" s="27" t="s">
        <v>244</v>
      </c>
      <c r="AW41" s="27" t="s">
        <v>244</v>
      </c>
      <c r="AX41" s="27" t="s">
        <v>244</v>
      </c>
      <c r="AY41" s="26" t="s">
        <v>244</v>
      </c>
      <c r="AZ41" s="45" t="s">
        <v>244</v>
      </c>
    </row>
    <row r="42" spans="1:52" ht="18.95" customHeight="1" x14ac:dyDescent="0.15">
      <c r="W42" s="3">
        <v>34</v>
      </c>
      <c r="X42" s="7" t="str">
        <f>R12</f>
        <v>理科</v>
      </c>
      <c r="Y42" s="9"/>
      <c r="Z42" s="23" t="str">
        <f t="shared" si="6"/>
        <v>理科</v>
      </c>
      <c r="AA42" t="str">
        <f>IF($Z42=AA$8,COUNTIF($Z$9:$Z42,AA$8)+Q$22,"")</f>
        <v/>
      </c>
      <c r="AB42" t="str">
        <f>IF($Z42=AB$8,COUNTIF($Z$9:$Z42,AB$8)+R$22,"")</f>
        <v/>
      </c>
      <c r="AC42" t="str">
        <f>IF($Z42=AC$8,COUNTIF($Z$9:$Z42,AC$8)+S$22,"")</f>
        <v/>
      </c>
      <c r="AD42">
        <f>IF($Z42=AD$8,COUNTIF($Z$9:$Z42,AD$8)+T$22,"")</f>
        <v>7</v>
      </c>
      <c r="AE42" t="str">
        <f>IF($Z42=AE$8,COUNTIF($Z$9:$Z42,AE$8)+U$22,"")</f>
        <v/>
      </c>
      <c r="AF42" t="str">
        <f t="shared" si="7"/>
        <v/>
      </c>
      <c r="AG42" t="str">
        <f t="shared" si="8"/>
        <v/>
      </c>
      <c r="AH42" t="str">
        <f t="shared" si="9"/>
        <v/>
      </c>
      <c r="AI42" t="str">
        <f t="shared" si="10"/>
        <v>単元7</v>
      </c>
      <c r="AJ42" t="str">
        <f t="shared" si="11"/>
        <v/>
      </c>
      <c r="AK42" t="str">
        <f t="shared" si="13"/>
        <v/>
      </c>
      <c r="AL42" t="str">
        <f t="shared" si="13"/>
        <v/>
      </c>
      <c r="AM42" t="str">
        <f t="shared" si="13"/>
        <v/>
      </c>
      <c r="AN42" t="str">
        <f t="shared" si="13"/>
        <v>単元7</v>
      </c>
      <c r="AO42" t="str">
        <f t="shared" si="13"/>
        <v>単元7</v>
      </c>
      <c r="AT42" s="24">
        <v>34</v>
      </c>
      <c r="AU42" s="105" t="s">
        <v>347</v>
      </c>
      <c r="AV42" s="26" t="s">
        <v>245</v>
      </c>
      <c r="AW42" s="26" t="s">
        <v>245</v>
      </c>
      <c r="AX42" s="26" t="s">
        <v>245</v>
      </c>
      <c r="AY42" s="26" t="s">
        <v>245</v>
      </c>
      <c r="AZ42" s="44" t="s">
        <v>245</v>
      </c>
    </row>
    <row r="43" spans="1:52" ht="18.95" customHeight="1" x14ac:dyDescent="0.15">
      <c r="W43" s="3">
        <v>35</v>
      </c>
      <c r="X43" s="7" t="str">
        <f>R13</f>
        <v>英語</v>
      </c>
      <c r="Y43" s="9"/>
      <c r="Z43" s="23" t="str">
        <f t="shared" si="6"/>
        <v>英語</v>
      </c>
      <c r="AA43" t="str">
        <f>IF($Z43=AA$8,COUNTIF($Z$9:$Z43,AA$8)+Q$22,"")</f>
        <v/>
      </c>
      <c r="AB43" t="str">
        <f>IF($Z43=AB$8,COUNTIF($Z$9:$Z43,AB$8)+R$22,"")</f>
        <v/>
      </c>
      <c r="AC43" t="str">
        <f>IF($Z43=AC$8,COUNTIF($Z$9:$Z43,AC$8)+S$22,"")</f>
        <v/>
      </c>
      <c r="AD43" t="str">
        <f>IF($Z43=AD$8,COUNTIF($Z$9:$Z43,AD$8)+T$22,"")</f>
        <v/>
      </c>
      <c r="AE43">
        <f>IF($Z43=AE$8,COUNTIF($Z$9:$Z43,AE$8)+U$22,"")</f>
        <v>7</v>
      </c>
      <c r="AF43" t="str">
        <f t="shared" si="7"/>
        <v/>
      </c>
      <c r="AG43" t="str">
        <f t="shared" si="8"/>
        <v/>
      </c>
      <c r="AH43" t="str">
        <f t="shared" si="9"/>
        <v/>
      </c>
      <c r="AI43" t="str">
        <f t="shared" si="10"/>
        <v/>
      </c>
      <c r="AJ43" t="str">
        <f t="shared" si="11"/>
        <v>単元7</v>
      </c>
      <c r="AK43" t="str">
        <f t="shared" si="13"/>
        <v>単元8</v>
      </c>
      <c r="AL43" t="str">
        <f t="shared" si="13"/>
        <v/>
      </c>
      <c r="AM43" t="str">
        <f t="shared" si="13"/>
        <v/>
      </c>
      <c r="AN43" t="str">
        <f t="shared" si="13"/>
        <v/>
      </c>
      <c r="AO43" t="str">
        <f t="shared" si="13"/>
        <v>単元7</v>
      </c>
      <c r="AT43" s="24">
        <v>35</v>
      </c>
      <c r="AU43" s="105" t="s">
        <v>348</v>
      </c>
      <c r="AV43" s="26" t="s">
        <v>246</v>
      </c>
      <c r="AW43" s="26" t="s">
        <v>246</v>
      </c>
      <c r="AX43" s="26" t="s">
        <v>246</v>
      </c>
      <c r="AY43" s="26" t="s">
        <v>246</v>
      </c>
      <c r="AZ43" s="44" t="s">
        <v>246</v>
      </c>
    </row>
    <row r="44" spans="1:52" ht="18.95" customHeight="1" x14ac:dyDescent="0.15">
      <c r="W44" s="3">
        <v>36</v>
      </c>
      <c r="X44" s="7" t="str">
        <f>R9</f>
        <v>国語</v>
      </c>
      <c r="Y44" s="9"/>
      <c r="Z44" s="23" t="str">
        <f t="shared" si="6"/>
        <v>国語</v>
      </c>
      <c r="AA44">
        <f>IF($Z44=AA$8,COUNTIF($Z$9:$Z44,AA$8)+Q$22,"")</f>
        <v>8</v>
      </c>
      <c r="AB44" t="str">
        <f>IF($Z44=AB$8,COUNTIF($Z$9:$Z44,AB$8)+R$22,"")</f>
        <v/>
      </c>
      <c r="AC44" t="str">
        <f>IF($Z44=AC$8,COUNTIF($Z$9:$Z44,AC$8)+S$22,"")</f>
        <v/>
      </c>
      <c r="AD44" t="str">
        <f>IF($Z44=AD$8,COUNTIF($Z$9:$Z44,AD$8)+T$22,"")</f>
        <v/>
      </c>
      <c r="AE44" t="str">
        <f>IF($Z44=AE$8,COUNTIF($Z$9:$Z44,AE$8)+U$22,"")</f>
        <v/>
      </c>
      <c r="AF44" t="str">
        <f t="shared" si="7"/>
        <v>単元8</v>
      </c>
      <c r="AG44" t="str">
        <f t="shared" si="8"/>
        <v/>
      </c>
      <c r="AH44" t="str">
        <f t="shared" si="9"/>
        <v/>
      </c>
      <c r="AI44" t="str">
        <f t="shared" si="10"/>
        <v/>
      </c>
      <c r="AJ44" t="str">
        <f t="shared" si="11"/>
        <v/>
      </c>
      <c r="AK44" t="str">
        <f t="shared" si="13"/>
        <v>単元8</v>
      </c>
      <c r="AL44" t="str">
        <f t="shared" si="13"/>
        <v>単元8</v>
      </c>
      <c r="AM44" t="str">
        <f t="shared" si="13"/>
        <v/>
      </c>
      <c r="AN44" t="str">
        <f t="shared" si="13"/>
        <v/>
      </c>
      <c r="AO44" t="str">
        <f t="shared" si="13"/>
        <v/>
      </c>
      <c r="AT44" s="24">
        <v>36</v>
      </c>
      <c r="AU44" s="105" t="s">
        <v>349</v>
      </c>
      <c r="AV44" s="26" t="s">
        <v>247</v>
      </c>
      <c r="AW44" s="26" t="s">
        <v>247</v>
      </c>
      <c r="AX44" s="26" t="s">
        <v>247</v>
      </c>
      <c r="AY44" s="26" t="s">
        <v>247</v>
      </c>
      <c r="AZ44" s="44" t="s">
        <v>247</v>
      </c>
    </row>
    <row r="45" spans="1:52" ht="18.95" customHeight="1" x14ac:dyDescent="0.15">
      <c r="W45" s="3">
        <v>37</v>
      </c>
      <c r="X45" s="7" t="str">
        <f>R10</f>
        <v>社会</v>
      </c>
      <c r="Y45" s="9"/>
      <c r="Z45" s="23" t="str">
        <f t="shared" si="6"/>
        <v>社会</v>
      </c>
      <c r="AA45" t="str">
        <f>IF($Z45=AA$8,COUNTIF($Z$9:$Z45,AA$8)+Q$22,"")</f>
        <v/>
      </c>
      <c r="AB45">
        <f>IF($Z45=AB$8,COUNTIF($Z$9:$Z45,AB$8)+R$22,"")</f>
        <v>8</v>
      </c>
      <c r="AC45" t="str">
        <f>IF($Z45=AC$8,COUNTIF($Z$9:$Z45,AC$8)+S$22,"")</f>
        <v/>
      </c>
      <c r="AD45" t="str">
        <f>IF($Z45=AD$8,COUNTIF($Z$9:$Z45,AD$8)+T$22,"")</f>
        <v/>
      </c>
      <c r="AE45" t="str">
        <f>IF($Z45=AE$8,COUNTIF($Z$9:$Z45,AE$8)+U$22,"")</f>
        <v/>
      </c>
      <c r="AF45" t="str">
        <f t="shared" si="7"/>
        <v/>
      </c>
      <c r="AG45" t="str">
        <f t="shared" si="8"/>
        <v>単元8</v>
      </c>
      <c r="AH45" t="str">
        <f t="shared" si="9"/>
        <v/>
      </c>
      <c r="AI45" t="str">
        <f t="shared" si="10"/>
        <v/>
      </c>
      <c r="AJ45" t="str">
        <f t="shared" si="11"/>
        <v/>
      </c>
      <c r="AK45" t="str">
        <f t="shared" si="13"/>
        <v/>
      </c>
      <c r="AL45" t="str">
        <f t="shared" si="13"/>
        <v>単元8</v>
      </c>
      <c r="AM45" t="str">
        <f t="shared" si="13"/>
        <v>単元8</v>
      </c>
      <c r="AN45" t="str">
        <f t="shared" si="13"/>
        <v/>
      </c>
      <c r="AO45" t="str">
        <f t="shared" si="13"/>
        <v/>
      </c>
      <c r="AT45" s="24">
        <v>37</v>
      </c>
      <c r="AU45" s="105" t="s">
        <v>350</v>
      </c>
      <c r="AV45" s="26" t="s">
        <v>248</v>
      </c>
      <c r="AW45" s="26" t="s">
        <v>248</v>
      </c>
      <c r="AX45" s="26" t="s">
        <v>248</v>
      </c>
      <c r="AY45" s="26" t="s">
        <v>248</v>
      </c>
      <c r="AZ45" s="44" t="s">
        <v>248</v>
      </c>
    </row>
    <row r="46" spans="1:52" ht="18.95" customHeight="1" x14ac:dyDescent="0.15">
      <c r="W46" s="3">
        <v>38</v>
      </c>
      <c r="X46" s="7" t="str">
        <f>R11</f>
        <v>数学</v>
      </c>
      <c r="Y46" s="9"/>
      <c r="Z46" s="23" t="str">
        <f t="shared" si="6"/>
        <v>数学</v>
      </c>
      <c r="AA46" t="str">
        <f>IF($Z46=AA$8,COUNTIF($Z$9:$Z46,AA$8)+Q$22,"")</f>
        <v/>
      </c>
      <c r="AB46" t="str">
        <f>IF($Z46=AB$8,COUNTIF($Z$9:$Z46,AB$8)+R$22,"")</f>
        <v/>
      </c>
      <c r="AC46">
        <f>IF($Z46=AC$8,COUNTIF($Z$9:$Z46,AC$8)+S$22,"")</f>
        <v>8</v>
      </c>
      <c r="AD46" t="str">
        <f>IF($Z46=AD$8,COUNTIF($Z$9:$Z46,AD$8)+T$22,"")</f>
        <v/>
      </c>
      <c r="AE46" t="str">
        <f>IF($Z46=AE$8,COUNTIF($Z$9:$Z46,AE$8)+U$22,"")</f>
        <v/>
      </c>
      <c r="AF46" t="str">
        <f t="shared" si="7"/>
        <v/>
      </c>
      <c r="AG46" t="str">
        <f t="shared" si="8"/>
        <v/>
      </c>
      <c r="AH46" t="str">
        <f t="shared" si="9"/>
        <v>単元8</v>
      </c>
      <c r="AI46" t="str">
        <f t="shared" si="10"/>
        <v/>
      </c>
      <c r="AJ46" t="str">
        <f t="shared" si="11"/>
        <v/>
      </c>
      <c r="AK46" t="str">
        <f t="shared" si="13"/>
        <v/>
      </c>
      <c r="AL46" t="str">
        <f t="shared" si="13"/>
        <v/>
      </c>
      <c r="AM46" t="str">
        <f t="shared" si="13"/>
        <v>単元8</v>
      </c>
      <c r="AN46" t="str">
        <f t="shared" si="13"/>
        <v>単元8</v>
      </c>
      <c r="AO46" t="str">
        <f t="shared" si="13"/>
        <v/>
      </c>
      <c r="AT46" s="24">
        <v>38</v>
      </c>
      <c r="AU46" s="105" t="s">
        <v>351</v>
      </c>
      <c r="AV46" s="26" t="s">
        <v>249</v>
      </c>
      <c r="AW46" s="26" t="s">
        <v>249</v>
      </c>
      <c r="AX46" s="26" t="s">
        <v>249</v>
      </c>
      <c r="AY46" s="26" t="s">
        <v>249</v>
      </c>
      <c r="AZ46" s="44" t="s">
        <v>249</v>
      </c>
    </row>
    <row r="47" spans="1:52" ht="18.95" customHeight="1" x14ac:dyDescent="0.15">
      <c r="W47" s="3">
        <v>39</v>
      </c>
      <c r="X47" s="7" t="str">
        <f>R12</f>
        <v>理科</v>
      </c>
      <c r="Y47" s="9"/>
      <c r="Z47" s="23" t="str">
        <f t="shared" si="6"/>
        <v>理科</v>
      </c>
      <c r="AA47" t="str">
        <f>IF($Z47=AA$8,COUNTIF($Z$9:$Z47,AA$8)+Q$22,"")</f>
        <v/>
      </c>
      <c r="AB47" t="str">
        <f>IF($Z47=AB$8,COUNTIF($Z$9:$Z47,AB$8)+R$22,"")</f>
        <v/>
      </c>
      <c r="AC47" t="str">
        <f>IF($Z47=AC$8,COUNTIF($Z$9:$Z47,AC$8)+S$22,"")</f>
        <v/>
      </c>
      <c r="AD47">
        <f>IF($Z47=AD$8,COUNTIF($Z$9:$Z47,AD$8)+T$22,"")</f>
        <v>8</v>
      </c>
      <c r="AE47" t="str">
        <f>IF($Z47=AE$8,COUNTIF($Z$9:$Z47,AE$8)+U$22,"")</f>
        <v/>
      </c>
      <c r="AF47" t="str">
        <f t="shared" si="7"/>
        <v/>
      </c>
      <c r="AG47" t="str">
        <f t="shared" si="8"/>
        <v/>
      </c>
      <c r="AH47" t="str">
        <f t="shared" si="9"/>
        <v/>
      </c>
      <c r="AI47" t="str">
        <f t="shared" si="10"/>
        <v>単元8</v>
      </c>
      <c r="AJ47" t="str">
        <f t="shared" si="11"/>
        <v/>
      </c>
      <c r="AK47" t="str">
        <f t="shared" si="13"/>
        <v/>
      </c>
      <c r="AL47" t="str">
        <f t="shared" si="13"/>
        <v/>
      </c>
      <c r="AM47" t="str">
        <f t="shared" si="13"/>
        <v/>
      </c>
      <c r="AN47" t="str">
        <f t="shared" si="13"/>
        <v>単元8</v>
      </c>
      <c r="AO47" t="str">
        <f t="shared" si="13"/>
        <v>単元8</v>
      </c>
      <c r="AT47" s="24">
        <v>39</v>
      </c>
      <c r="AU47" s="105" t="s">
        <v>352</v>
      </c>
      <c r="AV47" s="26" t="s">
        <v>250</v>
      </c>
      <c r="AW47" s="26" t="s">
        <v>250</v>
      </c>
      <c r="AX47" s="26" t="s">
        <v>250</v>
      </c>
      <c r="AY47" s="26" t="s">
        <v>250</v>
      </c>
      <c r="AZ47" s="44" t="s">
        <v>250</v>
      </c>
    </row>
    <row r="48" spans="1:52" ht="18.95" customHeight="1" x14ac:dyDescent="0.15">
      <c r="W48" s="3">
        <v>40</v>
      </c>
      <c r="X48" s="7" t="str">
        <f>R13</f>
        <v>英語</v>
      </c>
      <c r="Y48" s="9"/>
      <c r="Z48" s="23" t="str">
        <f t="shared" si="6"/>
        <v>英語</v>
      </c>
      <c r="AA48" t="str">
        <f>IF($Z48=AA$8,COUNTIF($Z$9:$Z48,AA$8)+Q$22,"")</f>
        <v/>
      </c>
      <c r="AB48" t="str">
        <f>IF($Z48=AB$8,COUNTIF($Z$9:$Z48,AB$8)+R$22,"")</f>
        <v/>
      </c>
      <c r="AC48" t="str">
        <f>IF($Z48=AC$8,COUNTIF($Z$9:$Z48,AC$8)+S$22,"")</f>
        <v/>
      </c>
      <c r="AD48" t="str">
        <f>IF($Z48=AD$8,COUNTIF($Z$9:$Z48,AD$8)+T$22,"")</f>
        <v/>
      </c>
      <c r="AE48">
        <f>IF($Z48=AE$8,COUNTIF($Z$9:$Z48,AE$8)+U$22,"")</f>
        <v>8</v>
      </c>
      <c r="AF48" t="str">
        <f t="shared" si="7"/>
        <v/>
      </c>
      <c r="AG48" t="str">
        <f t="shared" si="8"/>
        <v/>
      </c>
      <c r="AH48" t="str">
        <f t="shared" si="9"/>
        <v/>
      </c>
      <c r="AI48" t="str">
        <f t="shared" si="10"/>
        <v/>
      </c>
      <c r="AJ48" t="str">
        <f t="shared" si="11"/>
        <v>単元8</v>
      </c>
      <c r="AK48" t="str">
        <f t="shared" si="13"/>
        <v>単元9</v>
      </c>
      <c r="AL48" t="str">
        <f t="shared" si="13"/>
        <v/>
      </c>
      <c r="AM48" t="str">
        <f t="shared" si="13"/>
        <v/>
      </c>
      <c r="AN48" t="str">
        <f t="shared" si="13"/>
        <v/>
      </c>
      <c r="AO48" t="str">
        <f t="shared" si="13"/>
        <v>単元8</v>
      </c>
      <c r="AT48" s="24">
        <v>40</v>
      </c>
      <c r="AU48" s="105" t="s">
        <v>354</v>
      </c>
      <c r="AV48" s="3" t="s">
        <v>252</v>
      </c>
      <c r="AW48" s="3" t="s">
        <v>252</v>
      </c>
      <c r="AX48" s="3" t="s">
        <v>252</v>
      </c>
      <c r="AY48" s="3" t="s">
        <v>252</v>
      </c>
      <c r="AZ48" s="46" t="s">
        <v>252</v>
      </c>
    </row>
    <row r="49" spans="23:52" ht="18.95" customHeight="1" x14ac:dyDescent="0.15">
      <c r="W49" s="3">
        <v>41</v>
      </c>
      <c r="X49" s="7" t="str">
        <f>R9</f>
        <v>国語</v>
      </c>
      <c r="Y49" s="9"/>
      <c r="Z49" s="23" t="str">
        <f t="shared" si="6"/>
        <v>国語</v>
      </c>
      <c r="AA49">
        <f>IF($Z49=AA$8,COUNTIF($Z$9:$Z49,AA$8)+Q$22,"")</f>
        <v>9</v>
      </c>
      <c r="AB49" t="str">
        <f>IF($Z49=AB$8,COUNTIF($Z$9:$Z49,AB$8)+R$22,"")</f>
        <v/>
      </c>
      <c r="AC49" t="str">
        <f>IF($Z49=AC$8,COUNTIF($Z$9:$Z49,AC$8)+S$22,"")</f>
        <v/>
      </c>
      <c r="AD49" t="str">
        <f>IF($Z49=AD$8,COUNTIF($Z$9:$Z49,AD$8)+T$22,"")</f>
        <v/>
      </c>
      <c r="AE49" t="str">
        <f>IF($Z49=AE$8,COUNTIF($Z$9:$Z49,AE$8)+U$22,"")</f>
        <v/>
      </c>
      <c r="AF49" t="str">
        <f t="shared" si="7"/>
        <v>単元9</v>
      </c>
      <c r="AG49" t="str">
        <f t="shared" si="8"/>
        <v/>
      </c>
      <c r="AH49" t="str">
        <f t="shared" si="9"/>
        <v/>
      </c>
      <c r="AI49" t="str">
        <f t="shared" si="10"/>
        <v/>
      </c>
      <c r="AJ49" t="str">
        <f t="shared" si="11"/>
        <v/>
      </c>
      <c r="AK49" t="str">
        <f t="shared" si="13"/>
        <v>単元9</v>
      </c>
      <c r="AL49" t="str">
        <f t="shared" si="13"/>
        <v>単元9</v>
      </c>
      <c r="AM49" t="str">
        <f t="shared" si="13"/>
        <v/>
      </c>
      <c r="AN49" t="str">
        <f t="shared" si="13"/>
        <v/>
      </c>
      <c r="AO49" t="str">
        <f t="shared" si="13"/>
        <v/>
      </c>
      <c r="AT49" s="24">
        <v>41</v>
      </c>
      <c r="AU49" s="105"/>
      <c r="AV49" s="3"/>
      <c r="AW49" s="3"/>
      <c r="AX49" s="3"/>
      <c r="AY49" s="3"/>
      <c r="AZ49" s="46"/>
    </row>
    <row r="50" spans="23:52" ht="18.95" customHeight="1" x14ac:dyDescent="0.15">
      <c r="W50" s="3">
        <v>42</v>
      </c>
      <c r="X50" s="7" t="str">
        <f>R10</f>
        <v>社会</v>
      </c>
      <c r="Y50" s="9"/>
      <c r="Z50" s="23" t="str">
        <f t="shared" si="6"/>
        <v>社会</v>
      </c>
      <c r="AA50" t="str">
        <f>IF($Z50=AA$8,COUNTIF($Z$9:$Z50,AA$8)+Q$22,"")</f>
        <v/>
      </c>
      <c r="AB50">
        <f>IF($Z50=AB$8,COUNTIF($Z$9:$Z50,AB$8)+R$22,"")</f>
        <v>9</v>
      </c>
      <c r="AC50" t="str">
        <f>IF($Z50=AC$8,COUNTIF($Z$9:$Z50,AC$8)+S$22,"")</f>
        <v/>
      </c>
      <c r="AD50" t="str">
        <f>IF($Z50=AD$8,COUNTIF($Z$9:$Z50,AD$8)+T$22,"")</f>
        <v/>
      </c>
      <c r="AE50" t="str">
        <f>IF($Z50=AE$8,COUNTIF($Z$9:$Z50,AE$8)+U$22,"")</f>
        <v/>
      </c>
      <c r="AF50" t="str">
        <f t="shared" si="7"/>
        <v/>
      </c>
      <c r="AG50" t="str">
        <f t="shared" si="8"/>
        <v>単元9</v>
      </c>
      <c r="AH50" t="str">
        <f t="shared" si="9"/>
        <v/>
      </c>
      <c r="AI50" t="str">
        <f t="shared" si="10"/>
        <v/>
      </c>
      <c r="AJ50" t="str">
        <f t="shared" si="11"/>
        <v/>
      </c>
      <c r="AK50" t="str">
        <f t="shared" si="13"/>
        <v/>
      </c>
      <c r="AL50" t="str">
        <f t="shared" si="13"/>
        <v>単元9</v>
      </c>
      <c r="AM50" t="str">
        <f t="shared" si="13"/>
        <v>単元9</v>
      </c>
      <c r="AN50" t="str">
        <f t="shared" si="13"/>
        <v/>
      </c>
      <c r="AO50" t="str">
        <f t="shared" si="13"/>
        <v/>
      </c>
      <c r="AT50" s="24">
        <v>42</v>
      </c>
      <c r="AU50" s="42"/>
      <c r="AV50" s="3"/>
      <c r="AW50" s="3"/>
      <c r="AX50" s="3"/>
      <c r="AY50" s="3"/>
      <c r="AZ50" s="46"/>
    </row>
    <row r="51" spans="23:52" ht="18.95" customHeight="1" x14ac:dyDescent="0.15">
      <c r="W51" s="3">
        <v>43</v>
      </c>
      <c r="X51" s="7" t="str">
        <f>R11</f>
        <v>数学</v>
      </c>
      <c r="Y51" s="9"/>
      <c r="Z51" s="23" t="str">
        <f t="shared" si="6"/>
        <v>数学</v>
      </c>
      <c r="AA51" t="str">
        <f>IF($Z51=AA$8,COUNTIF($Z$9:$Z51,AA$8)+Q$22,"")</f>
        <v/>
      </c>
      <c r="AB51" t="str">
        <f>IF($Z51=AB$8,COUNTIF($Z$9:$Z51,AB$8)+R$22,"")</f>
        <v/>
      </c>
      <c r="AC51">
        <f>IF($Z51=AC$8,COUNTIF($Z$9:$Z51,AC$8)+S$22,"")</f>
        <v>9</v>
      </c>
      <c r="AD51" t="str">
        <f>IF($Z51=AD$8,COUNTIF($Z$9:$Z51,AD$8)+T$22,"")</f>
        <v/>
      </c>
      <c r="AE51" t="str">
        <f>IF($Z51=AE$8,COUNTIF($Z$9:$Z51,AE$8)+U$22,"")</f>
        <v/>
      </c>
      <c r="AF51" t="str">
        <f t="shared" si="7"/>
        <v/>
      </c>
      <c r="AG51" t="str">
        <f t="shared" si="8"/>
        <v/>
      </c>
      <c r="AH51" t="str">
        <f t="shared" si="9"/>
        <v>単元9</v>
      </c>
      <c r="AI51" t="str">
        <f t="shared" si="10"/>
        <v/>
      </c>
      <c r="AJ51" t="str">
        <f t="shared" si="11"/>
        <v/>
      </c>
      <c r="AK51" t="str">
        <f t="shared" si="13"/>
        <v/>
      </c>
      <c r="AL51" t="str">
        <f t="shared" si="13"/>
        <v/>
      </c>
      <c r="AM51" t="str">
        <f t="shared" si="13"/>
        <v>単元9</v>
      </c>
      <c r="AN51" t="str">
        <f t="shared" si="13"/>
        <v>単元9</v>
      </c>
      <c r="AO51" t="str">
        <f t="shared" si="13"/>
        <v/>
      </c>
      <c r="AT51" s="24">
        <v>43</v>
      </c>
      <c r="AU51" s="42"/>
      <c r="AV51" s="3"/>
      <c r="AW51" s="3"/>
      <c r="AX51" s="3"/>
      <c r="AY51" s="3"/>
      <c r="AZ51" s="46"/>
    </row>
    <row r="52" spans="23:52" ht="18.95" customHeight="1" x14ac:dyDescent="0.15">
      <c r="W52" s="3">
        <v>44</v>
      </c>
      <c r="X52" s="7" t="str">
        <f>R12</f>
        <v>理科</v>
      </c>
      <c r="Y52" s="9"/>
      <c r="Z52" s="23" t="str">
        <f t="shared" si="6"/>
        <v>理科</v>
      </c>
      <c r="AA52" t="str">
        <f>IF($Z52=AA$8,COUNTIF($Z$9:$Z52,AA$8)+Q$22,"")</f>
        <v/>
      </c>
      <c r="AB52" t="str">
        <f>IF($Z52=AB$8,COUNTIF($Z$9:$Z52,AB$8)+R$22,"")</f>
        <v/>
      </c>
      <c r="AC52" t="str">
        <f>IF($Z52=AC$8,COUNTIF($Z$9:$Z52,AC$8)+S$22,"")</f>
        <v/>
      </c>
      <c r="AD52">
        <f>IF($Z52=AD$8,COUNTIF($Z$9:$Z52,AD$8)+T$22,"")</f>
        <v>9</v>
      </c>
      <c r="AE52" t="str">
        <f>IF($Z52=AE$8,COUNTIF($Z$9:$Z52,AE$8)+U$22,"")</f>
        <v/>
      </c>
      <c r="AF52" t="str">
        <f t="shared" si="7"/>
        <v/>
      </c>
      <c r="AG52" t="str">
        <f t="shared" si="8"/>
        <v/>
      </c>
      <c r="AH52" t="str">
        <f t="shared" si="9"/>
        <v/>
      </c>
      <c r="AI52" t="str">
        <f t="shared" si="10"/>
        <v>単元9</v>
      </c>
      <c r="AJ52" t="str">
        <f t="shared" si="11"/>
        <v/>
      </c>
      <c r="AK52" t="str">
        <f t="shared" si="13"/>
        <v/>
      </c>
      <c r="AL52" t="str">
        <f t="shared" si="13"/>
        <v/>
      </c>
      <c r="AM52" t="str">
        <f t="shared" si="13"/>
        <v/>
      </c>
      <c r="AN52" t="str">
        <f t="shared" si="13"/>
        <v>単元9</v>
      </c>
      <c r="AO52" t="str">
        <f t="shared" si="13"/>
        <v>単元9</v>
      </c>
      <c r="AT52" s="24">
        <v>44</v>
      </c>
      <c r="AU52" s="42"/>
      <c r="AV52" s="3"/>
      <c r="AW52" s="3"/>
      <c r="AX52" s="3"/>
      <c r="AY52" s="3"/>
      <c r="AZ52" s="46"/>
    </row>
    <row r="53" spans="23:52" ht="18.95" customHeight="1" x14ac:dyDescent="0.15">
      <c r="W53" s="3">
        <v>45</v>
      </c>
      <c r="X53" s="7" t="str">
        <f>R13</f>
        <v>英語</v>
      </c>
      <c r="Y53" s="9"/>
      <c r="Z53" s="23" t="str">
        <f t="shared" si="6"/>
        <v>英語</v>
      </c>
      <c r="AA53" t="str">
        <f>IF($Z53=AA$8,COUNTIF($Z$9:$Z53,AA$8)+Q$22,"")</f>
        <v/>
      </c>
      <c r="AB53" t="str">
        <f>IF($Z53=AB$8,COUNTIF($Z$9:$Z53,AB$8)+R$22,"")</f>
        <v/>
      </c>
      <c r="AC53" t="str">
        <f>IF($Z53=AC$8,COUNTIF($Z$9:$Z53,AC$8)+S$22,"")</f>
        <v/>
      </c>
      <c r="AD53" t="str">
        <f>IF($Z53=AD$8,COUNTIF($Z$9:$Z53,AD$8)+T$22,"")</f>
        <v/>
      </c>
      <c r="AE53">
        <f>IF($Z53=AE$8,COUNTIF($Z$9:$Z53,AE$8)+U$22,"")</f>
        <v>9</v>
      </c>
      <c r="AF53" t="str">
        <f t="shared" si="7"/>
        <v/>
      </c>
      <c r="AG53" t="str">
        <f t="shared" si="8"/>
        <v/>
      </c>
      <c r="AH53" t="str">
        <f t="shared" si="9"/>
        <v/>
      </c>
      <c r="AI53" t="str">
        <f t="shared" si="10"/>
        <v/>
      </c>
      <c r="AJ53" t="str">
        <f t="shared" si="11"/>
        <v>単元9</v>
      </c>
      <c r="AK53" t="str">
        <f t="shared" si="13"/>
        <v>単元10</v>
      </c>
      <c r="AL53" t="str">
        <f t="shared" si="13"/>
        <v/>
      </c>
      <c r="AM53" t="str">
        <f t="shared" si="13"/>
        <v/>
      </c>
      <c r="AN53" t="str">
        <f t="shared" si="13"/>
        <v/>
      </c>
      <c r="AO53" t="str">
        <f t="shared" si="13"/>
        <v>単元9</v>
      </c>
      <c r="AT53" s="24">
        <v>45</v>
      </c>
      <c r="AU53" s="42"/>
      <c r="AV53" s="3"/>
      <c r="AW53" s="3"/>
      <c r="AX53" s="3"/>
      <c r="AY53" s="3"/>
      <c r="AZ53" s="46"/>
    </row>
    <row r="54" spans="23:52" ht="18.95" customHeight="1" x14ac:dyDescent="0.15">
      <c r="W54" s="3">
        <v>46</v>
      </c>
      <c r="X54" s="7" t="str">
        <f>R9</f>
        <v>国語</v>
      </c>
      <c r="Y54" s="9"/>
      <c r="Z54" s="23" t="str">
        <f t="shared" si="6"/>
        <v>国語</v>
      </c>
      <c r="AA54">
        <f>IF($Z54=AA$8,COUNTIF($Z$9:$Z54,AA$8)+Q$22,"")</f>
        <v>10</v>
      </c>
      <c r="AB54" t="str">
        <f>IF($Z54=AB$8,COUNTIF($Z$9:$Z54,AB$8)+R$22,"")</f>
        <v/>
      </c>
      <c r="AC54" t="str">
        <f>IF($Z54=AC$8,COUNTIF($Z$9:$Z54,AC$8)+S$22,"")</f>
        <v/>
      </c>
      <c r="AD54" t="str">
        <f>IF($Z54=AD$8,COUNTIF($Z$9:$Z54,AD$8)+T$22,"")</f>
        <v/>
      </c>
      <c r="AE54" t="str">
        <f>IF($Z54=AE$8,COUNTIF($Z$9:$Z54,AE$8)+U$22,"")</f>
        <v/>
      </c>
      <c r="AF54" t="str">
        <f t="shared" si="7"/>
        <v>単元10</v>
      </c>
      <c r="AG54" t="str">
        <f t="shared" si="8"/>
        <v/>
      </c>
      <c r="AH54" t="str">
        <f t="shared" si="9"/>
        <v/>
      </c>
      <c r="AI54" t="str">
        <f t="shared" si="10"/>
        <v/>
      </c>
      <c r="AJ54" t="str">
        <f t="shared" si="11"/>
        <v/>
      </c>
      <c r="AK54" t="str">
        <f t="shared" si="13"/>
        <v>単元10</v>
      </c>
      <c r="AL54" t="str">
        <f t="shared" si="13"/>
        <v>単元10</v>
      </c>
      <c r="AM54" t="str">
        <f t="shared" si="13"/>
        <v/>
      </c>
      <c r="AN54" t="str">
        <f t="shared" si="13"/>
        <v/>
      </c>
      <c r="AO54" t="str">
        <f t="shared" si="13"/>
        <v/>
      </c>
      <c r="AT54" s="24">
        <v>46</v>
      </c>
      <c r="AU54" s="42"/>
      <c r="AV54" s="3"/>
      <c r="AW54" s="3"/>
      <c r="AX54" s="3"/>
      <c r="AY54" s="3"/>
      <c r="AZ54" s="46"/>
    </row>
    <row r="55" spans="23:52" ht="18.95" customHeight="1" x14ac:dyDescent="0.15">
      <c r="W55" s="3">
        <v>47</v>
      </c>
      <c r="X55" s="7" t="str">
        <f>R10</f>
        <v>社会</v>
      </c>
      <c r="Y55" s="9"/>
      <c r="Z55" s="23" t="str">
        <f t="shared" si="6"/>
        <v>社会</v>
      </c>
      <c r="AA55" t="str">
        <f>IF($Z55=AA$8,COUNTIF($Z$9:$Z55,AA$8)+Q$22,"")</f>
        <v/>
      </c>
      <c r="AB55">
        <f>IF($Z55=AB$8,COUNTIF($Z$9:$Z55,AB$8)+R$22,"")</f>
        <v>10</v>
      </c>
      <c r="AC55" t="str">
        <f>IF($Z55=AC$8,COUNTIF($Z$9:$Z55,AC$8)+S$22,"")</f>
        <v/>
      </c>
      <c r="AD55" t="str">
        <f>IF($Z55=AD$8,COUNTIF($Z$9:$Z55,AD$8)+T$22,"")</f>
        <v/>
      </c>
      <c r="AE55" t="str">
        <f>IF($Z55=AE$8,COUNTIF($Z$9:$Z55,AE$8)+U$22,"")</f>
        <v/>
      </c>
      <c r="AF55" t="str">
        <f t="shared" si="7"/>
        <v/>
      </c>
      <c r="AG55" t="str">
        <f t="shared" si="8"/>
        <v>単元10</v>
      </c>
      <c r="AH55" t="str">
        <f t="shared" si="9"/>
        <v/>
      </c>
      <c r="AI55" t="str">
        <f t="shared" si="10"/>
        <v/>
      </c>
      <c r="AJ55" t="str">
        <f t="shared" si="11"/>
        <v/>
      </c>
      <c r="AK55" t="str">
        <f t="shared" si="13"/>
        <v/>
      </c>
      <c r="AL55" t="str">
        <f t="shared" si="13"/>
        <v>単元10</v>
      </c>
      <c r="AM55" t="str">
        <f t="shared" si="13"/>
        <v>単元10</v>
      </c>
      <c r="AN55" t="str">
        <f t="shared" si="13"/>
        <v/>
      </c>
      <c r="AO55" t="str">
        <f t="shared" si="13"/>
        <v/>
      </c>
      <c r="AT55" s="24">
        <v>47</v>
      </c>
      <c r="AU55" s="42"/>
      <c r="AV55" s="3"/>
      <c r="AW55" s="3"/>
      <c r="AX55" s="3"/>
      <c r="AY55" s="3"/>
      <c r="AZ55" s="46"/>
    </row>
    <row r="56" spans="23:52" ht="18.95" customHeight="1" x14ac:dyDescent="0.15">
      <c r="W56" s="3">
        <v>48</v>
      </c>
      <c r="X56" s="7" t="str">
        <f>R11</f>
        <v>数学</v>
      </c>
      <c r="Y56" s="9"/>
      <c r="Z56" s="23" t="str">
        <f t="shared" si="6"/>
        <v>数学</v>
      </c>
      <c r="AA56" t="str">
        <f>IF($Z56=AA$8,COUNTIF($Z$9:$Z56,AA$8)+Q$22,"")</f>
        <v/>
      </c>
      <c r="AB56" t="str">
        <f>IF($Z56=AB$8,COUNTIF($Z$9:$Z56,AB$8)+R$22,"")</f>
        <v/>
      </c>
      <c r="AC56">
        <f>IF($Z56=AC$8,COUNTIF($Z$9:$Z56,AC$8)+S$22,"")</f>
        <v>10</v>
      </c>
      <c r="AD56" t="str">
        <f>IF($Z56=AD$8,COUNTIF($Z$9:$Z56,AD$8)+T$22,"")</f>
        <v/>
      </c>
      <c r="AE56" t="str">
        <f>IF($Z56=AE$8,COUNTIF($Z$9:$Z56,AE$8)+U$22,"")</f>
        <v/>
      </c>
      <c r="AF56" t="str">
        <f t="shared" si="7"/>
        <v/>
      </c>
      <c r="AG56" t="str">
        <f t="shared" si="8"/>
        <v/>
      </c>
      <c r="AH56" t="str">
        <f t="shared" si="9"/>
        <v>単元10</v>
      </c>
      <c r="AI56" t="str">
        <f t="shared" si="10"/>
        <v/>
      </c>
      <c r="AJ56" t="str">
        <f t="shared" si="11"/>
        <v/>
      </c>
      <c r="AK56" t="str">
        <f t="shared" si="13"/>
        <v/>
      </c>
      <c r="AL56" t="str">
        <f t="shared" si="13"/>
        <v/>
      </c>
      <c r="AM56" t="str">
        <f t="shared" si="13"/>
        <v>単元10</v>
      </c>
      <c r="AN56" t="str">
        <f t="shared" si="13"/>
        <v>単元10</v>
      </c>
      <c r="AO56" t="str">
        <f t="shared" si="13"/>
        <v/>
      </c>
      <c r="AT56" s="24">
        <v>48</v>
      </c>
      <c r="AU56" s="42"/>
      <c r="AV56" s="3"/>
      <c r="AW56" s="3"/>
      <c r="AX56" s="3"/>
      <c r="AY56" s="3"/>
      <c r="AZ56" s="46"/>
    </row>
    <row r="57" spans="23:52" ht="18.95" customHeight="1" x14ac:dyDescent="0.15">
      <c r="W57" s="3">
        <v>49</v>
      </c>
      <c r="X57" s="7" t="str">
        <f>R12</f>
        <v>理科</v>
      </c>
      <c r="Y57" s="9"/>
      <c r="Z57" s="23" t="str">
        <f t="shared" si="6"/>
        <v>理科</v>
      </c>
      <c r="AA57" t="str">
        <f>IF($Z57=AA$8,COUNTIF($Z$9:$Z57,AA$8)+Q$22,"")</f>
        <v/>
      </c>
      <c r="AB57" t="str">
        <f>IF($Z57=AB$8,COUNTIF($Z$9:$Z57,AB$8)+R$22,"")</f>
        <v/>
      </c>
      <c r="AC57" t="str">
        <f>IF($Z57=AC$8,COUNTIF($Z$9:$Z57,AC$8)+S$22,"")</f>
        <v/>
      </c>
      <c r="AD57">
        <f>IF($Z57=AD$8,COUNTIF($Z$9:$Z57,AD$8)+T$22,"")</f>
        <v>10</v>
      </c>
      <c r="AE57" t="str">
        <f>IF($Z57=AE$8,COUNTIF($Z$9:$Z57,AE$8)+U$22,"")</f>
        <v/>
      </c>
      <c r="AF57" t="str">
        <f t="shared" si="7"/>
        <v/>
      </c>
      <c r="AG57" t="str">
        <f t="shared" si="8"/>
        <v/>
      </c>
      <c r="AH57" t="str">
        <f t="shared" si="9"/>
        <v/>
      </c>
      <c r="AI57" t="str">
        <f t="shared" si="10"/>
        <v>単元10</v>
      </c>
      <c r="AJ57" t="str">
        <f t="shared" si="11"/>
        <v/>
      </c>
      <c r="AK57" t="str">
        <f t="shared" si="13"/>
        <v/>
      </c>
      <c r="AL57" t="str">
        <f t="shared" si="13"/>
        <v/>
      </c>
      <c r="AM57" t="str">
        <f t="shared" si="13"/>
        <v/>
      </c>
      <c r="AN57" t="str">
        <f t="shared" si="13"/>
        <v>単元10</v>
      </c>
      <c r="AO57" t="str">
        <f t="shared" si="13"/>
        <v>単元10</v>
      </c>
      <c r="AT57" s="24">
        <v>49</v>
      </c>
      <c r="AU57" s="42"/>
      <c r="AV57" s="3"/>
      <c r="AW57" s="3"/>
      <c r="AX57" s="3"/>
      <c r="AY57" s="3"/>
      <c r="AZ57" s="46"/>
    </row>
    <row r="58" spans="23:52" ht="18.95" customHeight="1" x14ac:dyDescent="0.15">
      <c r="W58" s="3">
        <v>50</v>
      </c>
      <c r="X58" s="7" t="str">
        <f>R13</f>
        <v>英語</v>
      </c>
      <c r="Y58" s="9"/>
      <c r="Z58" s="23" t="str">
        <f t="shared" si="6"/>
        <v>英語</v>
      </c>
      <c r="AA58" t="str">
        <f>IF($Z58=AA$8,COUNTIF($Z$9:$Z58,AA$8)+Q$22,"")</f>
        <v/>
      </c>
      <c r="AB58" t="str">
        <f>IF($Z58=AB$8,COUNTIF($Z$9:$Z58,AB$8)+R$22,"")</f>
        <v/>
      </c>
      <c r="AC58" t="str">
        <f>IF($Z58=AC$8,COUNTIF($Z$9:$Z58,AC$8)+S$22,"")</f>
        <v/>
      </c>
      <c r="AD58" t="str">
        <f>IF($Z58=AD$8,COUNTIF($Z$9:$Z58,AD$8)+T$22,"")</f>
        <v/>
      </c>
      <c r="AE58">
        <f>IF($Z58=AE$8,COUNTIF($Z$9:$Z58,AE$8)+U$22,"")</f>
        <v>10</v>
      </c>
      <c r="AF58" t="str">
        <f t="shared" si="7"/>
        <v/>
      </c>
      <c r="AG58" t="str">
        <f t="shared" si="8"/>
        <v/>
      </c>
      <c r="AH58" t="str">
        <f t="shared" si="9"/>
        <v/>
      </c>
      <c r="AI58" t="str">
        <f t="shared" si="10"/>
        <v/>
      </c>
      <c r="AJ58" t="str">
        <f t="shared" si="11"/>
        <v>単元10</v>
      </c>
      <c r="AK58" t="str">
        <f t="shared" si="13"/>
        <v>単元11</v>
      </c>
      <c r="AL58" t="str">
        <f t="shared" si="13"/>
        <v/>
      </c>
      <c r="AM58" t="str">
        <f t="shared" si="13"/>
        <v/>
      </c>
      <c r="AN58" t="str">
        <f t="shared" si="13"/>
        <v/>
      </c>
      <c r="AO58" t="str">
        <f t="shared" si="13"/>
        <v>単元10</v>
      </c>
      <c r="AT58" s="24">
        <v>50</v>
      </c>
      <c r="AU58" s="42"/>
      <c r="AV58" s="3"/>
      <c r="AW58" s="3"/>
      <c r="AX58" s="3"/>
      <c r="AY58" s="3"/>
      <c r="AZ58" s="46"/>
    </row>
    <row r="59" spans="23:52" ht="18.95" customHeight="1" x14ac:dyDescent="0.15">
      <c r="W59" s="3">
        <v>51</v>
      </c>
      <c r="X59" s="7" t="str">
        <f>R9</f>
        <v>国語</v>
      </c>
      <c r="Y59" s="9"/>
      <c r="Z59" s="23" t="str">
        <f t="shared" ref="Z59:Z68" si="14">IF(Y59="",IF(X59=0,"",X59),Y59)</f>
        <v>国語</v>
      </c>
      <c r="AA59">
        <f>IF($Z59=AA$8,COUNTIF($Z$9:$Z59,AA$8)+Q$22,"")</f>
        <v>11</v>
      </c>
      <c r="AB59" t="str">
        <f>IF($Z59=AB$8,COUNTIF($Z$9:$Z59,AB$8)+R$22,"")</f>
        <v/>
      </c>
      <c r="AC59" t="str">
        <f>IF($Z59=AC$8,COUNTIF($Z$9:$Z59,AC$8)+S$22,"")</f>
        <v/>
      </c>
      <c r="AD59" t="str">
        <f>IF($Z59=AD$8,COUNTIF($Z$9:$Z59,AD$8)+T$22,"")</f>
        <v/>
      </c>
      <c r="AE59" t="str">
        <f>IF($Z59=AE$8,COUNTIF($Z$9:$Z59,AE$8)+U$22,"")</f>
        <v/>
      </c>
      <c r="AF59" t="str">
        <f t="shared" ref="AF59:AF68" si="15">IF(AA59="","",VLOOKUP(AA59,$AT$9:$AZ$58,3))</f>
        <v>単元11</v>
      </c>
      <c r="AG59" t="str">
        <f t="shared" ref="AG59:AG68" si="16">IF(AB59="","",VLOOKUP(AB59,$AT$9:$AZ$58,4))</f>
        <v/>
      </c>
      <c r="AH59" t="str">
        <f t="shared" ref="AH59:AH68" si="17">IF(AC59="","",VLOOKUP(AC59,$AT$9:$AZ$58,5))</f>
        <v/>
      </c>
      <c r="AI59" t="str">
        <f t="shared" ref="AI59:AI68" si="18">IF(AD59="","",VLOOKUP(AD59,$AT$9:$AZ$58,6))</f>
        <v/>
      </c>
      <c r="AJ59" t="str">
        <f t="shared" ref="AJ59:AJ68" si="19">IF(AE59="","",VLOOKUP(AE59,$AT$9:$AZ$58,7))</f>
        <v/>
      </c>
      <c r="AK59" t="str">
        <f t="shared" ref="AK59:AK68" si="20">IF(AF59=AF60,"",IF($Z59=$Z60,AF59&amp;","&amp;AF60,AF59&amp;AF60))</f>
        <v>単元11</v>
      </c>
      <c r="AL59" t="str">
        <f t="shared" ref="AL59:AL68" si="21">IF(AG59=AG60,"",IF($Z59=$Z60,AG59&amp;","&amp;AG60,AG59&amp;AG60))</f>
        <v>単元11</v>
      </c>
      <c r="AM59" t="str">
        <f t="shared" ref="AM59:AM68" si="22">IF(AH59=AH60,"",IF($Z59=$Z60,AH59&amp;","&amp;AH60,AH59&amp;AH60))</f>
        <v/>
      </c>
      <c r="AN59" t="str">
        <f t="shared" ref="AN59:AN68" si="23">IF(AI59=AI60,"",IF($Z59=$Z60,AI59&amp;","&amp;AI60,AI59&amp;AI60))</f>
        <v/>
      </c>
      <c r="AO59" t="str">
        <f t="shared" ref="AO59:AO68" si="24">IF(AJ59=AJ60,"",IF($Z59=$Z60,AJ59&amp;","&amp;AJ60,AJ59&amp;AJ60))</f>
        <v/>
      </c>
      <c r="AT59" s="24">
        <v>51</v>
      </c>
      <c r="AU59" s="42"/>
      <c r="AV59" s="3"/>
      <c r="AW59" s="3"/>
      <c r="AX59" s="3"/>
      <c r="AY59" s="3"/>
      <c r="AZ59" s="46"/>
    </row>
    <row r="60" spans="23:52" ht="18.95" customHeight="1" x14ac:dyDescent="0.15">
      <c r="W60" s="3">
        <v>52</v>
      </c>
      <c r="X60" s="7" t="str">
        <f>R10</f>
        <v>社会</v>
      </c>
      <c r="Y60" s="9"/>
      <c r="Z60" s="23" t="str">
        <f t="shared" si="14"/>
        <v>社会</v>
      </c>
      <c r="AA60" t="str">
        <f>IF($Z60=AA$8,COUNTIF($Z$9:$Z60,AA$8)+Q$22,"")</f>
        <v/>
      </c>
      <c r="AB60">
        <f>IF($Z60=AB$8,COUNTIF($Z$9:$Z60,AB$8)+R$22,"")</f>
        <v>11</v>
      </c>
      <c r="AC60" t="str">
        <f>IF($Z60=AC$8,COUNTIF($Z$9:$Z60,AC$8)+S$22,"")</f>
        <v/>
      </c>
      <c r="AD60" t="str">
        <f>IF($Z60=AD$8,COUNTIF($Z$9:$Z60,AD$8)+T$22,"")</f>
        <v/>
      </c>
      <c r="AE60" t="str">
        <f>IF($Z60=AE$8,COUNTIF($Z$9:$Z60,AE$8)+U$22,"")</f>
        <v/>
      </c>
      <c r="AF60" t="str">
        <f t="shared" si="15"/>
        <v/>
      </c>
      <c r="AG60" t="str">
        <f t="shared" si="16"/>
        <v>単元11</v>
      </c>
      <c r="AH60" t="str">
        <f t="shared" si="17"/>
        <v/>
      </c>
      <c r="AI60" t="str">
        <f t="shared" si="18"/>
        <v/>
      </c>
      <c r="AJ60" t="str">
        <f t="shared" si="19"/>
        <v/>
      </c>
      <c r="AK60" t="str">
        <f t="shared" si="20"/>
        <v/>
      </c>
      <c r="AL60" t="str">
        <f t="shared" si="21"/>
        <v>単元11</v>
      </c>
      <c r="AM60" t="str">
        <f t="shared" si="22"/>
        <v>単元11</v>
      </c>
      <c r="AN60" t="str">
        <f t="shared" si="23"/>
        <v/>
      </c>
      <c r="AO60" t="str">
        <f t="shared" si="24"/>
        <v/>
      </c>
      <c r="AT60" s="24">
        <v>52</v>
      </c>
      <c r="AU60" s="42"/>
      <c r="AV60" s="3"/>
      <c r="AW60" s="3"/>
      <c r="AX60" s="3"/>
      <c r="AY60" s="3"/>
      <c r="AZ60" s="46"/>
    </row>
    <row r="61" spans="23:52" ht="18.95" customHeight="1" x14ac:dyDescent="0.15">
      <c r="W61" s="3">
        <v>53</v>
      </c>
      <c r="X61" s="7" t="str">
        <f>R11</f>
        <v>数学</v>
      </c>
      <c r="Y61" s="9"/>
      <c r="Z61" s="23" t="str">
        <f t="shared" si="14"/>
        <v>数学</v>
      </c>
      <c r="AA61" t="str">
        <f>IF($Z61=AA$8,COUNTIF($Z$9:$Z61,AA$8)+Q$22,"")</f>
        <v/>
      </c>
      <c r="AB61" t="str">
        <f>IF($Z61=AB$8,COUNTIF($Z$9:$Z61,AB$8)+R$22,"")</f>
        <v/>
      </c>
      <c r="AC61">
        <f>IF($Z61=AC$8,COUNTIF($Z$9:$Z61,AC$8)+S$22,"")</f>
        <v>11</v>
      </c>
      <c r="AD61" t="str">
        <f>IF($Z61=AD$8,COUNTIF($Z$9:$Z61,AD$8)+T$22,"")</f>
        <v/>
      </c>
      <c r="AE61" t="str">
        <f>IF($Z61=AE$8,COUNTIF($Z$9:$Z61,AE$8)+U$22,"")</f>
        <v/>
      </c>
      <c r="AF61" t="str">
        <f t="shared" si="15"/>
        <v/>
      </c>
      <c r="AG61" t="str">
        <f t="shared" si="16"/>
        <v/>
      </c>
      <c r="AH61" t="str">
        <f t="shared" si="17"/>
        <v>単元11</v>
      </c>
      <c r="AI61" t="str">
        <f t="shared" si="18"/>
        <v/>
      </c>
      <c r="AJ61" t="str">
        <f t="shared" si="19"/>
        <v/>
      </c>
      <c r="AK61" t="str">
        <f t="shared" si="20"/>
        <v/>
      </c>
      <c r="AL61" t="str">
        <f t="shared" si="21"/>
        <v/>
      </c>
      <c r="AM61" t="str">
        <f t="shared" si="22"/>
        <v>単元11</v>
      </c>
      <c r="AN61" t="str">
        <f t="shared" si="23"/>
        <v>単元11</v>
      </c>
      <c r="AO61" t="str">
        <f t="shared" si="24"/>
        <v/>
      </c>
      <c r="AT61" s="24">
        <v>53</v>
      </c>
      <c r="AU61" s="42"/>
      <c r="AV61" s="3"/>
      <c r="AW61" s="3"/>
      <c r="AX61" s="3"/>
      <c r="AY61" s="3"/>
      <c r="AZ61" s="46"/>
    </row>
    <row r="62" spans="23:52" ht="18.95" customHeight="1" x14ac:dyDescent="0.15">
      <c r="W62" s="3">
        <v>54</v>
      </c>
      <c r="X62" s="7" t="str">
        <f>R12</f>
        <v>理科</v>
      </c>
      <c r="Y62" s="9"/>
      <c r="Z62" s="23" t="str">
        <f t="shared" si="14"/>
        <v>理科</v>
      </c>
      <c r="AA62" t="str">
        <f>IF($Z62=AA$8,COUNTIF($Z$9:$Z62,AA$8)+Q$22,"")</f>
        <v/>
      </c>
      <c r="AB62" t="str">
        <f>IF($Z62=AB$8,COUNTIF($Z$9:$Z62,AB$8)+R$22,"")</f>
        <v/>
      </c>
      <c r="AC62" t="str">
        <f>IF($Z62=AC$8,COUNTIF($Z$9:$Z62,AC$8)+S$22,"")</f>
        <v/>
      </c>
      <c r="AD62">
        <f>IF($Z62=AD$8,COUNTIF($Z$9:$Z62,AD$8)+T$22,"")</f>
        <v>11</v>
      </c>
      <c r="AE62" t="str">
        <f>IF($Z62=AE$8,COUNTIF($Z$9:$Z62,AE$8)+U$22,"")</f>
        <v/>
      </c>
      <c r="AF62" t="str">
        <f t="shared" si="15"/>
        <v/>
      </c>
      <c r="AG62" t="str">
        <f t="shared" si="16"/>
        <v/>
      </c>
      <c r="AH62" t="str">
        <f t="shared" si="17"/>
        <v/>
      </c>
      <c r="AI62" t="str">
        <f t="shared" si="18"/>
        <v>単元11</v>
      </c>
      <c r="AJ62" t="str">
        <f t="shared" si="19"/>
        <v/>
      </c>
      <c r="AK62" t="str">
        <f t="shared" si="20"/>
        <v/>
      </c>
      <c r="AL62" t="str">
        <f t="shared" si="21"/>
        <v/>
      </c>
      <c r="AM62" t="str">
        <f t="shared" si="22"/>
        <v/>
      </c>
      <c r="AN62" t="str">
        <f t="shared" si="23"/>
        <v>単元11</v>
      </c>
      <c r="AO62" t="str">
        <f t="shared" si="24"/>
        <v>単元11</v>
      </c>
      <c r="AT62" s="24">
        <v>54</v>
      </c>
      <c r="AU62" s="42"/>
      <c r="AV62" s="3"/>
      <c r="AW62" s="3"/>
      <c r="AX62" s="3"/>
      <c r="AY62" s="3"/>
      <c r="AZ62" s="46"/>
    </row>
    <row r="63" spans="23:52" ht="18.95" customHeight="1" x14ac:dyDescent="0.15">
      <c r="W63" s="3">
        <v>55</v>
      </c>
      <c r="X63" s="7" t="str">
        <f>R13</f>
        <v>英語</v>
      </c>
      <c r="Y63" s="9"/>
      <c r="Z63" s="23" t="str">
        <f t="shared" si="14"/>
        <v>英語</v>
      </c>
      <c r="AA63" t="str">
        <f>IF($Z63=AA$8,COUNTIF($Z$9:$Z63,AA$8)+Q$22,"")</f>
        <v/>
      </c>
      <c r="AB63" t="str">
        <f>IF($Z63=AB$8,COUNTIF($Z$9:$Z63,AB$8)+R$22,"")</f>
        <v/>
      </c>
      <c r="AC63" t="str">
        <f>IF($Z63=AC$8,COUNTIF($Z$9:$Z63,AC$8)+S$22,"")</f>
        <v/>
      </c>
      <c r="AD63" t="str">
        <f>IF($Z63=AD$8,COUNTIF($Z$9:$Z63,AD$8)+T$22,"")</f>
        <v/>
      </c>
      <c r="AE63">
        <f>IF($Z63=AE$8,COUNTIF($Z$9:$Z63,AE$8)+U$22,"")</f>
        <v>11</v>
      </c>
      <c r="AF63" t="str">
        <f t="shared" si="15"/>
        <v/>
      </c>
      <c r="AG63" t="str">
        <f t="shared" si="16"/>
        <v/>
      </c>
      <c r="AH63" t="str">
        <f t="shared" si="17"/>
        <v/>
      </c>
      <c r="AI63" t="str">
        <f t="shared" si="18"/>
        <v/>
      </c>
      <c r="AJ63" t="str">
        <f t="shared" si="19"/>
        <v>単元11</v>
      </c>
      <c r="AK63" t="str">
        <f t="shared" si="20"/>
        <v>単元12</v>
      </c>
      <c r="AL63" t="str">
        <f t="shared" si="21"/>
        <v/>
      </c>
      <c r="AM63" t="str">
        <f t="shared" si="22"/>
        <v/>
      </c>
      <c r="AN63" t="str">
        <f t="shared" si="23"/>
        <v/>
      </c>
      <c r="AO63" t="str">
        <f t="shared" si="24"/>
        <v>単元11</v>
      </c>
      <c r="AT63" s="24">
        <v>55</v>
      </c>
      <c r="AU63" s="42"/>
      <c r="AV63" s="3"/>
      <c r="AW63" s="3"/>
      <c r="AX63" s="3"/>
      <c r="AY63" s="3"/>
      <c r="AZ63" s="46"/>
    </row>
    <row r="64" spans="23:52" ht="18.95" customHeight="1" x14ac:dyDescent="0.15">
      <c r="W64" s="3">
        <v>56</v>
      </c>
      <c r="X64" s="7" t="str">
        <f>R9</f>
        <v>国語</v>
      </c>
      <c r="Y64" s="9"/>
      <c r="Z64" s="23" t="str">
        <f t="shared" si="14"/>
        <v>国語</v>
      </c>
      <c r="AA64">
        <f>IF($Z64=AA$8,COUNTIF($Z$9:$Z64,AA$8)+Q$22,"")</f>
        <v>12</v>
      </c>
      <c r="AB64" t="str">
        <f>IF($Z64=AB$8,COUNTIF($Z$9:$Z64,AB$8)+R$22,"")</f>
        <v/>
      </c>
      <c r="AC64" t="str">
        <f>IF($Z64=AC$8,COUNTIF($Z$9:$Z64,AC$8)+S$22,"")</f>
        <v/>
      </c>
      <c r="AD64" t="str">
        <f>IF($Z64=AD$8,COUNTIF($Z$9:$Z64,AD$8)+T$22,"")</f>
        <v/>
      </c>
      <c r="AE64" t="str">
        <f>IF($Z64=AE$8,COUNTIF($Z$9:$Z64,AE$8)+U$22,"")</f>
        <v/>
      </c>
      <c r="AF64" t="str">
        <f t="shared" si="15"/>
        <v>単元12</v>
      </c>
      <c r="AG64" t="str">
        <f t="shared" si="16"/>
        <v/>
      </c>
      <c r="AH64" t="str">
        <f t="shared" si="17"/>
        <v/>
      </c>
      <c r="AI64" t="str">
        <f t="shared" si="18"/>
        <v/>
      </c>
      <c r="AJ64" t="str">
        <f t="shared" si="19"/>
        <v/>
      </c>
      <c r="AK64" t="str">
        <f t="shared" si="20"/>
        <v>単元12</v>
      </c>
      <c r="AL64" t="str">
        <f t="shared" si="21"/>
        <v>単元12</v>
      </c>
      <c r="AM64" t="str">
        <f t="shared" si="22"/>
        <v/>
      </c>
      <c r="AN64" t="str">
        <f t="shared" si="23"/>
        <v/>
      </c>
      <c r="AO64" t="str">
        <f t="shared" si="24"/>
        <v/>
      </c>
      <c r="AT64" s="24">
        <v>56</v>
      </c>
      <c r="AU64" s="42"/>
      <c r="AV64" s="3"/>
      <c r="AW64" s="3"/>
      <c r="AX64" s="3"/>
      <c r="AY64" s="3"/>
      <c r="AZ64" s="46"/>
    </row>
    <row r="65" spans="23:52" ht="18.95" customHeight="1" x14ac:dyDescent="0.15">
      <c r="W65" s="3">
        <v>57</v>
      </c>
      <c r="X65" s="7" t="str">
        <f>R10</f>
        <v>社会</v>
      </c>
      <c r="Y65" s="9"/>
      <c r="Z65" s="23" t="str">
        <f t="shared" si="14"/>
        <v>社会</v>
      </c>
      <c r="AA65" t="str">
        <f>IF($Z65=AA$8,COUNTIF($Z$9:$Z65,AA$8)+Q$22,"")</f>
        <v/>
      </c>
      <c r="AB65">
        <f>IF($Z65=AB$8,COUNTIF($Z$9:$Z65,AB$8)+R$22,"")</f>
        <v>12</v>
      </c>
      <c r="AC65" t="str">
        <f>IF($Z65=AC$8,COUNTIF($Z$9:$Z65,AC$8)+S$22,"")</f>
        <v/>
      </c>
      <c r="AD65" t="str">
        <f>IF($Z65=AD$8,COUNTIF($Z$9:$Z65,AD$8)+T$22,"")</f>
        <v/>
      </c>
      <c r="AE65" t="str">
        <f>IF($Z65=AE$8,COUNTIF($Z$9:$Z65,AE$8)+U$22,"")</f>
        <v/>
      </c>
      <c r="AF65" t="str">
        <f t="shared" si="15"/>
        <v/>
      </c>
      <c r="AG65" t="str">
        <f t="shared" si="16"/>
        <v>単元12</v>
      </c>
      <c r="AH65" t="str">
        <f t="shared" si="17"/>
        <v/>
      </c>
      <c r="AI65" t="str">
        <f t="shared" si="18"/>
        <v/>
      </c>
      <c r="AJ65" t="str">
        <f t="shared" si="19"/>
        <v/>
      </c>
      <c r="AK65" t="str">
        <f t="shared" si="20"/>
        <v/>
      </c>
      <c r="AL65" t="str">
        <f t="shared" si="21"/>
        <v>単元12</v>
      </c>
      <c r="AM65" t="str">
        <f t="shared" si="22"/>
        <v>単元12</v>
      </c>
      <c r="AN65" t="str">
        <f t="shared" si="23"/>
        <v/>
      </c>
      <c r="AO65" t="str">
        <f t="shared" si="24"/>
        <v/>
      </c>
      <c r="AT65" s="24">
        <v>57</v>
      </c>
      <c r="AU65" s="42"/>
      <c r="AV65" s="3"/>
      <c r="AW65" s="3"/>
      <c r="AX65" s="3"/>
      <c r="AY65" s="3"/>
      <c r="AZ65" s="46"/>
    </row>
    <row r="66" spans="23:52" ht="18.95" customHeight="1" x14ac:dyDescent="0.15">
      <c r="W66" s="3">
        <v>58</v>
      </c>
      <c r="X66" s="7" t="str">
        <f>R11</f>
        <v>数学</v>
      </c>
      <c r="Y66" s="9"/>
      <c r="Z66" s="23" t="str">
        <f t="shared" si="14"/>
        <v>数学</v>
      </c>
      <c r="AA66" t="str">
        <f>IF($Z66=AA$8,COUNTIF($Z$9:$Z66,AA$8)+Q$22,"")</f>
        <v/>
      </c>
      <c r="AB66" t="str">
        <f>IF($Z66=AB$8,COUNTIF($Z$9:$Z66,AB$8)+R$22,"")</f>
        <v/>
      </c>
      <c r="AC66">
        <f>IF($Z66=AC$8,COUNTIF($Z$9:$Z66,AC$8)+S$22,"")</f>
        <v>12</v>
      </c>
      <c r="AD66" t="str">
        <f>IF($Z66=AD$8,COUNTIF($Z$9:$Z66,AD$8)+T$22,"")</f>
        <v/>
      </c>
      <c r="AE66" t="str">
        <f>IF($Z66=AE$8,COUNTIF($Z$9:$Z66,AE$8)+U$22,"")</f>
        <v/>
      </c>
      <c r="AF66" t="str">
        <f t="shared" si="15"/>
        <v/>
      </c>
      <c r="AG66" t="str">
        <f t="shared" si="16"/>
        <v/>
      </c>
      <c r="AH66" t="str">
        <f t="shared" si="17"/>
        <v>単元12</v>
      </c>
      <c r="AI66" t="str">
        <f t="shared" si="18"/>
        <v/>
      </c>
      <c r="AJ66" t="str">
        <f t="shared" si="19"/>
        <v/>
      </c>
      <c r="AK66" t="str">
        <f t="shared" si="20"/>
        <v/>
      </c>
      <c r="AL66" t="str">
        <f t="shared" si="21"/>
        <v/>
      </c>
      <c r="AM66" t="str">
        <f t="shared" si="22"/>
        <v>単元12</v>
      </c>
      <c r="AN66" t="str">
        <f t="shared" si="23"/>
        <v>単元12</v>
      </c>
      <c r="AO66" t="str">
        <f t="shared" si="24"/>
        <v/>
      </c>
      <c r="AT66" s="24">
        <v>58</v>
      </c>
      <c r="AU66" s="42"/>
      <c r="AV66" s="3"/>
      <c r="AW66" s="3"/>
      <c r="AX66" s="3"/>
      <c r="AY66" s="3"/>
      <c r="AZ66" s="46"/>
    </row>
    <row r="67" spans="23:52" ht="18.95" customHeight="1" x14ac:dyDescent="0.15">
      <c r="W67" s="3">
        <v>59</v>
      </c>
      <c r="X67" s="7" t="str">
        <f>R12</f>
        <v>理科</v>
      </c>
      <c r="Y67" s="9"/>
      <c r="Z67" s="23" t="str">
        <f t="shared" si="14"/>
        <v>理科</v>
      </c>
      <c r="AA67" t="str">
        <f>IF($Z67=AA$8,COUNTIF($Z$9:$Z67,AA$8)+Q$22,"")</f>
        <v/>
      </c>
      <c r="AB67" t="str">
        <f>IF($Z67=AB$8,COUNTIF($Z$9:$Z67,AB$8)+R$22,"")</f>
        <v/>
      </c>
      <c r="AC67" t="str">
        <f>IF($Z67=AC$8,COUNTIF($Z$9:$Z67,AC$8)+S$22,"")</f>
        <v/>
      </c>
      <c r="AD67">
        <f>IF($Z67=AD$8,COUNTIF($Z$9:$Z67,AD$8)+T$22,"")</f>
        <v>12</v>
      </c>
      <c r="AE67" t="str">
        <f>IF($Z67=AE$8,COUNTIF($Z$9:$Z67,AE$8)+U$22,"")</f>
        <v/>
      </c>
      <c r="AF67" t="str">
        <f t="shared" si="15"/>
        <v/>
      </c>
      <c r="AG67" t="str">
        <f t="shared" si="16"/>
        <v/>
      </c>
      <c r="AH67" t="str">
        <f t="shared" si="17"/>
        <v/>
      </c>
      <c r="AI67" t="str">
        <f t="shared" si="18"/>
        <v>単元12</v>
      </c>
      <c r="AJ67" t="str">
        <f t="shared" si="19"/>
        <v/>
      </c>
      <c r="AK67" t="str">
        <f t="shared" si="20"/>
        <v/>
      </c>
      <c r="AL67" t="str">
        <f t="shared" si="21"/>
        <v/>
      </c>
      <c r="AM67" t="str">
        <f t="shared" si="22"/>
        <v/>
      </c>
      <c r="AN67" t="str">
        <f t="shared" si="23"/>
        <v>単元12</v>
      </c>
      <c r="AO67" t="str">
        <f t="shared" si="24"/>
        <v>単元12</v>
      </c>
      <c r="AT67" s="24">
        <v>59</v>
      </c>
      <c r="AU67" s="42"/>
      <c r="AV67" s="3"/>
      <c r="AW67" s="3"/>
      <c r="AX67" s="3"/>
      <c r="AY67" s="3"/>
      <c r="AZ67" s="46"/>
    </row>
    <row r="68" spans="23:52" ht="18.95" customHeight="1" thickBot="1" x14ac:dyDescent="0.2">
      <c r="W68" s="3">
        <v>60</v>
      </c>
      <c r="X68" s="7" t="str">
        <f>R13</f>
        <v>英語</v>
      </c>
      <c r="Y68" s="10"/>
      <c r="Z68" s="23" t="str">
        <f t="shared" si="14"/>
        <v>英語</v>
      </c>
      <c r="AA68" t="str">
        <f>IF($Z68=AA$8,COUNTIF($Z$9:$Z68,AA$8)+Q$22,"")</f>
        <v/>
      </c>
      <c r="AB68" t="str">
        <f>IF($Z68=AB$8,COUNTIF($Z$9:$Z68,AB$8)+R$22,"")</f>
        <v/>
      </c>
      <c r="AC68" t="str">
        <f>IF($Z68=AC$8,COUNTIF($Z$9:$Z68,AC$8)+S$22,"")</f>
        <v/>
      </c>
      <c r="AD68" t="str">
        <f>IF($Z68=AD$8,COUNTIF($Z$9:$Z68,AD$8)+T$22,"")</f>
        <v/>
      </c>
      <c r="AE68">
        <f>IF($Z68=AE$8,COUNTIF($Z$9:$Z68,AE$8)+U$22,"")</f>
        <v>12</v>
      </c>
      <c r="AF68" t="str">
        <f t="shared" si="15"/>
        <v/>
      </c>
      <c r="AG68" t="str">
        <f t="shared" si="16"/>
        <v/>
      </c>
      <c r="AH68" t="str">
        <f t="shared" si="17"/>
        <v/>
      </c>
      <c r="AI68" t="str">
        <f t="shared" si="18"/>
        <v/>
      </c>
      <c r="AJ68" t="str">
        <f t="shared" si="19"/>
        <v>単元12</v>
      </c>
      <c r="AK68" t="str">
        <f t="shared" si="20"/>
        <v/>
      </c>
      <c r="AL68" t="str">
        <f t="shared" si="21"/>
        <v/>
      </c>
      <c r="AM68" t="str">
        <f t="shared" si="22"/>
        <v/>
      </c>
      <c r="AN68" t="str">
        <f t="shared" si="23"/>
        <v/>
      </c>
      <c r="AO68" t="str">
        <f t="shared" si="24"/>
        <v>単元12</v>
      </c>
      <c r="AT68" s="24">
        <v>60</v>
      </c>
      <c r="AU68" s="42"/>
      <c r="AV68" s="3"/>
      <c r="AW68" s="3"/>
      <c r="AX68" s="3"/>
      <c r="AY68" s="3"/>
      <c r="AZ68" s="46"/>
    </row>
    <row r="69" spans="23:52" ht="18.95" customHeight="1" x14ac:dyDescent="0.15">
      <c r="AK69" t="str">
        <f t="shared" si="13"/>
        <v/>
      </c>
      <c r="AL69" t="str">
        <f t="shared" si="13"/>
        <v/>
      </c>
      <c r="AM69" t="str">
        <f t="shared" si="13"/>
        <v/>
      </c>
      <c r="AN69" t="str">
        <f t="shared" si="13"/>
        <v/>
      </c>
      <c r="AO69" t="str">
        <f t="shared" si="13"/>
        <v/>
      </c>
      <c r="AT69" s="24">
        <v>61</v>
      </c>
      <c r="AU69" s="42"/>
      <c r="AV69" s="3"/>
      <c r="AW69" s="3"/>
      <c r="AX69" s="3"/>
      <c r="AY69" s="3"/>
      <c r="AZ69" s="46"/>
    </row>
    <row r="70" spans="23:52" ht="18.95" customHeight="1" x14ac:dyDescent="0.15">
      <c r="AT70" s="24">
        <v>62</v>
      </c>
      <c r="AU70" s="42"/>
      <c r="AV70" s="3"/>
      <c r="AW70" s="3"/>
      <c r="AX70" s="3"/>
      <c r="AY70" s="3"/>
      <c r="AZ70" s="46"/>
    </row>
    <row r="71" spans="23:52" ht="18.95" customHeight="1" x14ac:dyDescent="0.15">
      <c r="AT71" s="24">
        <v>63</v>
      </c>
      <c r="AU71" s="42"/>
      <c r="AV71" s="3"/>
      <c r="AW71" s="3"/>
      <c r="AX71" s="3"/>
      <c r="AY71" s="3"/>
      <c r="AZ71" s="46"/>
    </row>
    <row r="72" spans="23:52" ht="18.95" customHeight="1" x14ac:dyDescent="0.15">
      <c r="AT72" s="24">
        <v>64</v>
      </c>
      <c r="AU72" s="42"/>
      <c r="AV72" s="3"/>
      <c r="AW72" s="3"/>
      <c r="AX72" s="3"/>
      <c r="AY72" s="3"/>
      <c r="AZ72" s="46"/>
    </row>
    <row r="73" spans="23:52" ht="18.95" customHeight="1" x14ac:dyDescent="0.15">
      <c r="AT73" s="24">
        <v>65</v>
      </c>
      <c r="AU73" s="42"/>
      <c r="AV73" s="3"/>
      <c r="AW73" s="3"/>
      <c r="AX73" s="3"/>
      <c r="AY73" s="3"/>
      <c r="AZ73" s="46"/>
    </row>
    <row r="74" spans="23:52" ht="18.95" customHeight="1" x14ac:dyDescent="0.15">
      <c r="AT74" s="24">
        <v>66</v>
      </c>
      <c r="AU74" s="42"/>
      <c r="AV74" s="3"/>
      <c r="AW74" s="3"/>
      <c r="AX74" s="3"/>
      <c r="AY74" s="3"/>
      <c r="AZ74" s="46"/>
    </row>
    <row r="75" spans="23:52" ht="18.95" customHeight="1" x14ac:dyDescent="0.15">
      <c r="AT75" s="24">
        <v>67</v>
      </c>
      <c r="AU75" s="42"/>
      <c r="AV75" s="3"/>
      <c r="AW75" s="3"/>
      <c r="AX75" s="3"/>
      <c r="AY75" s="3"/>
      <c r="AZ75" s="46"/>
    </row>
    <row r="76" spans="23:52" ht="18.95" customHeight="1" x14ac:dyDescent="0.15">
      <c r="AT76" s="24">
        <v>68</v>
      </c>
      <c r="AU76" s="42"/>
      <c r="AV76" s="3"/>
      <c r="AW76" s="3"/>
      <c r="AX76" s="3"/>
      <c r="AY76" s="3"/>
      <c r="AZ76" s="46"/>
    </row>
    <row r="77" spans="23:52" ht="18.95" customHeight="1" x14ac:dyDescent="0.15">
      <c r="AT77" s="24">
        <v>69</v>
      </c>
      <c r="AU77" s="42"/>
      <c r="AV77" s="3"/>
      <c r="AW77" s="3"/>
      <c r="AX77" s="3"/>
      <c r="AY77" s="3"/>
      <c r="AZ77" s="46"/>
    </row>
    <row r="78" spans="23:52" ht="18.95" customHeight="1" x14ac:dyDescent="0.15">
      <c r="AT78" s="24">
        <v>70</v>
      </c>
      <c r="AU78" s="42"/>
      <c r="AV78" s="3"/>
      <c r="AW78" s="3"/>
      <c r="AX78" s="3"/>
      <c r="AY78" s="3"/>
      <c r="AZ78" s="46"/>
    </row>
    <row r="79" spans="23:52" ht="18.95" customHeight="1" x14ac:dyDescent="0.15">
      <c r="AT79" s="24">
        <v>71</v>
      </c>
      <c r="AU79" s="42"/>
      <c r="AV79" s="3"/>
      <c r="AW79" s="3"/>
      <c r="AX79" s="3"/>
      <c r="AY79" s="3"/>
      <c r="AZ79" s="46"/>
    </row>
    <row r="80" spans="23:52" ht="18.95" customHeight="1" x14ac:dyDescent="0.15">
      <c r="AT80" s="24">
        <v>72</v>
      </c>
      <c r="AU80" s="42"/>
      <c r="AV80" s="3"/>
      <c r="AW80" s="3"/>
      <c r="AX80" s="3"/>
      <c r="AY80" s="3"/>
      <c r="AZ80" s="46"/>
    </row>
    <row r="81" spans="46:52" ht="18.95" customHeight="1" x14ac:dyDescent="0.15">
      <c r="AT81" s="24">
        <v>73</v>
      </c>
      <c r="AU81" s="42"/>
      <c r="AV81" s="3"/>
      <c r="AW81" s="3"/>
      <c r="AX81" s="3"/>
      <c r="AY81" s="3"/>
      <c r="AZ81" s="46"/>
    </row>
    <row r="82" spans="46:52" ht="18.95" customHeight="1" x14ac:dyDescent="0.15">
      <c r="AT82" s="24">
        <v>74</v>
      </c>
      <c r="AU82" s="42"/>
      <c r="AV82" s="3"/>
      <c r="AW82" s="3"/>
      <c r="AX82" s="3"/>
      <c r="AY82" s="3"/>
      <c r="AZ82" s="46"/>
    </row>
    <row r="83" spans="46:52" ht="18.95" customHeight="1" x14ac:dyDescent="0.15">
      <c r="AT83" s="24">
        <v>75</v>
      </c>
      <c r="AU83" s="42"/>
      <c r="AV83" s="3"/>
      <c r="AW83" s="3"/>
      <c r="AX83" s="3"/>
      <c r="AY83" s="3"/>
      <c r="AZ83" s="46"/>
    </row>
    <row r="84" spans="46:52" ht="18.95" customHeight="1" x14ac:dyDescent="0.15">
      <c r="AT84" s="24">
        <v>76</v>
      </c>
      <c r="AU84" s="42"/>
      <c r="AV84" s="3"/>
      <c r="AW84" s="3"/>
      <c r="AX84" s="3"/>
      <c r="AY84" s="3"/>
      <c r="AZ84" s="46"/>
    </row>
    <row r="85" spans="46:52" ht="18.95" customHeight="1" x14ac:dyDescent="0.15">
      <c r="AT85" s="24">
        <v>77</v>
      </c>
      <c r="AU85" s="42"/>
      <c r="AV85" s="3"/>
      <c r="AW85" s="3"/>
      <c r="AX85" s="3"/>
      <c r="AY85" s="3"/>
      <c r="AZ85" s="46"/>
    </row>
    <row r="86" spans="46:52" ht="18.95" customHeight="1" x14ac:dyDescent="0.15">
      <c r="AT86" s="24">
        <v>78</v>
      </c>
      <c r="AU86" s="42"/>
      <c r="AV86" s="3"/>
      <c r="AW86" s="3"/>
      <c r="AX86" s="3"/>
      <c r="AY86" s="3"/>
      <c r="AZ86" s="46"/>
    </row>
    <row r="87" spans="46:52" ht="18.95" customHeight="1" x14ac:dyDescent="0.15">
      <c r="AT87" s="24">
        <v>79</v>
      </c>
      <c r="AU87" s="42"/>
      <c r="AV87" s="3"/>
      <c r="AW87" s="3"/>
      <c r="AX87" s="3"/>
      <c r="AY87" s="3"/>
      <c r="AZ87" s="46"/>
    </row>
    <row r="88" spans="46:52" ht="18.95" customHeight="1" x14ac:dyDescent="0.15">
      <c r="AT88" s="24">
        <v>80</v>
      </c>
      <c r="AU88" s="42"/>
      <c r="AV88" s="3"/>
      <c r="AW88" s="3"/>
      <c r="AX88" s="3"/>
      <c r="AY88" s="3"/>
      <c r="AZ88" s="46"/>
    </row>
    <row r="89" spans="46:52" ht="18.95" customHeight="1" x14ac:dyDescent="0.15">
      <c r="AT89" s="24">
        <v>81</v>
      </c>
      <c r="AU89" s="42"/>
      <c r="AV89" s="3"/>
      <c r="AW89" s="3"/>
      <c r="AX89" s="3"/>
      <c r="AY89" s="3"/>
      <c r="AZ89" s="46"/>
    </row>
    <row r="90" spans="46:52" ht="18.95" customHeight="1" x14ac:dyDescent="0.15">
      <c r="AT90" s="24">
        <v>82</v>
      </c>
      <c r="AU90" s="42"/>
      <c r="AV90" s="3"/>
      <c r="AW90" s="3"/>
      <c r="AX90" s="3"/>
      <c r="AY90" s="3"/>
      <c r="AZ90" s="46"/>
    </row>
    <row r="91" spans="46:52" ht="18.95" customHeight="1" x14ac:dyDescent="0.15">
      <c r="AT91" s="24">
        <v>83</v>
      </c>
      <c r="AU91" s="42"/>
      <c r="AV91" s="3"/>
      <c r="AW91" s="3"/>
      <c r="AX91" s="3"/>
      <c r="AY91" s="3"/>
      <c r="AZ91" s="46"/>
    </row>
    <row r="92" spans="46:52" ht="18.95" customHeight="1" x14ac:dyDescent="0.15">
      <c r="AT92" s="24">
        <v>84</v>
      </c>
      <c r="AU92" s="42"/>
      <c r="AV92" s="3"/>
      <c r="AW92" s="3"/>
      <c r="AX92" s="3"/>
      <c r="AY92" s="3"/>
      <c r="AZ92" s="46"/>
    </row>
    <row r="93" spans="46:52" ht="18.95" customHeight="1" x14ac:dyDescent="0.15">
      <c r="AT93" s="24">
        <v>85</v>
      </c>
      <c r="AU93" s="42"/>
      <c r="AV93" s="3"/>
      <c r="AW93" s="3"/>
      <c r="AX93" s="3"/>
      <c r="AY93" s="3"/>
      <c r="AZ93" s="46"/>
    </row>
    <row r="94" spans="46:52" ht="18.95" customHeight="1" x14ac:dyDescent="0.15">
      <c r="AT94" s="24">
        <v>86</v>
      </c>
      <c r="AU94" s="42"/>
      <c r="AV94" s="3"/>
      <c r="AW94" s="3"/>
      <c r="AX94" s="3"/>
      <c r="AY94" s="3"/>
      <c r="AZ94" s="46"/>
    </row>
    <row r="95" spans="46:52" ht="18.95" customHeight="1" x14ac:dyDescent="0.15">
      <c r="AT95" s="24">
        <v>87</v>
      </c>
      <c r="AU95" s="42"/>
      <c r="AV95" s="3"/>
      <c r="AW95" s="3"/>
      <c r="AX95" s="3"/>
      <c r="AY95" s="3"/>
      <c r="AZ95" s="46"/>
    </row>
    <row r="96" spans="46:52" ht="18.95" customHeight="1" x14ac:dyDescent="0.15">
      <c r="AT96" s="24">
        <v>88</v>
      </c>
      <c r="AU96" s="42"/>
      <c r="AV96" s="3"/>
      <c r="AW96" s="3"/>
      <c r="AX96" s="3"/>
      <c r="AY96" s="3"/>
      <c r="AZ96" s="46"/>
    </row>
    <row r="97" spans="46:52" ht="18.95" customHeight="1" x14ac:dyDescent="0.15">
      <c r="AT97" s="24">
        <v>89</v>
      </c>
      <c r="AU97" s="42"/>
      <c r="AV97" s="3"/>
      <c r="AW97" s="3"/>
      <c r="AX97" s="3"/>
      <c r="AY97" s="3"/>
      <c r="AZ97" s="46"/>
    </row>
    <row r="98" spans="46:52" ht="18.95" customHeight="1" x14ac:dyDescent="0.15">
      <c r="AT98" s="24">
        <v>90</v>
      </c>
      <c r="AU98" s="42"/>
      <c r="AV98" s="3"/>
      <c r="AW98" s="3"/>
      <c r="AX98" s="3"/>
      <c r="AY98" s="3"/>
      <c r="AZ98" s="46"/>
    </row>
    <row r="99" spans="46:52" ht="18.95" customHeight="1" x14ac:dyDescent="0.15">
      <c r="AT99" s="24">
        <v>91</v>
      </c>
      <c r="AU99" s="42"/>
      <c r="AV99" s="3"/>
      <c r="AW99" s="3"/>
      <c r="AX99" s="3"/>
      <c r="AY99" s="3"/>
      <c r="AZ99" s="46"/>
    </row>
    <row r="100" spans="46:52" ht="18.95" customHeight="1" x14ac:dyDescent="0.15">
      <c r="AT100" s="24">
        <v>92</v>
      </c>
      <c r="AU100" s="42"/>
      <c r="AV100" s="3"/>
      <c r="AW100" s="3"/>
      <c r="AX100" s="3"/>
      <c r="AY100" s="3"/>
      <c r="AZ100" s="46"/>
    </row>
    <row r="101" spans="46:52" ht="18.95" customHeight="1" x14ac:dyDescent="0.15">
      <c r="AT101" s="24">
        <v>93</v>
      </c>
      <c r="AU101" s="42"/>
      <c r="AV101" s="3"/>
      <c r="AW101" s="3"/>
      <c r="AX101" s="3"/>
      <c r="AY101" s="3"/>
      <c r="AZ101" s="46"/>
    </row>
    <row r="102" spans="46:52" ht="18.95" customHeight="1" x14ac:dyDescent="0.15">
      <c r="AT102" s="24">
        <v>94</v>
      </c>
      <c r="AU102" s="42"/>
      <c r="AV102" s="3"/>
      <c r="AW102" s="3"/>
      <c r="AX102" s="3"/>
      <c r="AY102" s="3"/>
      <c r="AZ102" s="46"/>
    </row>
    <row r="103" spans="46:52" ht="18.95" customHeight="1" x14ac:dyDescent="0.15">
      <c r="AT103" s="24">
        <v>95</v>
      </c>
      <c r="AU103" s="42"/>
      <c r="AV103" s="3"/>
      <c r="AW103" s="3"/>
      <c r="AX103" s="3"/>
      <c r="AY103" s="3"/>
      <c r="AZ103" s="46"/>
    </row>
    <row r="104" spans="46:52" ht="18.95" customHeight="1" x14ac:dyDescent="0.15">
      <c r="AT104" s="24">
        <v>96</v>
      </c>
      <c r="AU104" s="42"/>
      <c r="AV104" s="3"/>
      <c r="AW104" s="3"/>
      <c r="AX104" s="3"/>
      <c r="AY104" s="3"/>
      <c r="AZ104" s="46"/>
    </row>
    <row r="105" spans="46:52" ht="18.95" customHeight="1" x14ac:dyDescent="0.15">
      <c r="AT105" s="24">
        <v>97</v>
      </c>
      <c r="AU105" s="42"/>
      <c r="AV105" s="3"/>
      <c r="AW105" s="3"/>
      <c r="AX105" s="3"/>
      <c r="AY105" s="3"/>
      <c r="AZ105" s="46"/>
    </row>
    <row r="106" spans="46:52" ht="18.95" customHeight="1" x14ac:dyDescent="0.15">
      <c r="AT106" s="24">
        <v>98</v>
      </c>
      <c r="AU106" s="42"/>
      <c r="AV106" s="3"/>
      <c r="AW106" s="3"/>
      <c r="AX106" s="3"/>
      <c r="AY106" s="3"/>
      <c r="AZ106" s="46"/>
    </row>
    <row r="107" spans="46:52" ht="18.95" customHeight="1" x14ac:dyDescent="0.15">
      <c r="AT107" s="24">
        <v>99</v>
      </c>
      <c r="AU107" s="42"/>
      <c r="AV107" s="3"/>
      <c r="AW107" s="3"/>
      <c r="AX107" s="3"/>
      <c r="AY107" s="3"/>
      <c r="AZ107" s="46"/>
    </row>
    <row r="108" spans="46:52" ht="18.95" customHeight="1" thickBot="1" x14ac:dyDescent="0.2">
      <c r="AT108" s="24">
        <v>100</v>
      </c>
      <c r="AU108" s="47"/>
      <c r="AV108" s="48"/>
      <c r="AW108" s="48"/>
      <c r="AX108" s="48"/>
      <c r="AY108" s="48"/>
      <c r="AZ108" s="49"/>
    </row>
  </sheetData>
  <mergeCells count="5">
    <mergeCell ref="Q1:V1"/>
    <mergeCell ref="B2:C2"/>
    <mergeCell ref="B5:C5"/>
    <mergeCell ref="B4:C4"/>
    <mergeCell ref="E4:K4"/>
  </mergeCells>
  <phoneticPr fontId="3"/>
  <conditionalFormatting sqref="B6:C35">
    <cfRule type="expression" dxfId="46" priority="2" stopIfTrue="1">
      <formula>OR(WEEKDAY(B6)=1,WEEKDAY(B6)=7)</formula>
    </cfRule>
  </conditionalFormatting>
  <conditionalFormatting sqref="C4:C5">
    <cfRule type="cellIs" dxfId="45" priority="5" stopIfTrue="1" operator="equal">
      <formula>"土"</formula>
    </cfRule>
    <cfRule type="cellIs" dxfId="44" priority="6" stopIfTrue="1" operator="equal">
      <formula>"日"</formula>
    </cfRule>
  </conditionalFormatting>
  <dataValidations count="1">
    <dataValidation type="list" allowBlank="1" showInputMessage="1" showErrorMessage="1" sqref="R9:R13 Y9:Y68" xr:uid="{00000000-0002-0000-0C00-000000000000}">
      <formula1>"国語,社会,数学,理科,英語"</formula1>
    </dataValidation>
  </dataValidations>
  <pageMargins left="0.55118110236220474" right="0.55118110236220474" top="0.27559055118110237" bottom="0.31496062992125984" header="0.51181102362204722" footer="0.51181102362204722"/>
  <pageSetup paperSize="13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stopIfTrue="1" id="{E2CC29CA-1B73-4351-9D10-39AD9056B3CC}">
            <xm:f>VLOOKUP(B6,祝日一覧!$A:$A,1,FALSE)</xm:f>
            <x14:dxf>
              <fill>
                <patternFill>
                  <bgColor theme="0" tint="-0.24994659260841701"/>
                </patternFill>
              </fill>
            </x14:dxf>
          </x14:cfRule>
          <xm:sqref>B6:C35</xm:sqref>
        </x14:conditionalFormatting>
      </x14:conditionalFormatting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Z108"/>
  <sheetViews>
    <sheetView showGridLines="0" showRowColHeaders="0" zoomScale="70" zoomScaleNormal="70" workbookViewId="0">
      <selection activeCell="W32" sqref="W32"/>
    </sheetView>
  </sheetViews>
  <sheetFormatPr defaultRowHeight="13.5" x14ac:dyDescent="0.15"/>
  <cols>
    <col min="1" max="1" width="2.125" customWidth="1"/>
    <col min="2" max="3" width="3" customWidth="1"/>
    <col min="4" max="4" width="3.375" hidden="1" customWidth="1"/>
    <col min="5" max="5" width="24.375" customWidth="1"/>
    <col min="6" max="10" width="7.625" style="18" customWidth="1"/>
    <col min="12" max="12" width="2" hidden="1" customWidth="1"/>
    <col min="13" max="13" width="2.125" customWidth="1"/>
    <col min="14" max="14" width="6.875" style="20" customWidth="1"/>
    <col min="15" max="15" width="3.25" hidden="1" customWidth="1"/>
    <col min="16" max="16" width="5.375" customWidth="1"/>
    <col min="17" max="17" width="6" customWidth="1"/>
    <col min="18" max="18" width="6.625" customWidth="1"/>
    <col min="19" max="19" width="5.375" customWidth="1"/>
    <col min="20" max="21" width="6.375" customWidth="1"/>
    <col min="22" max="23" width="5.375" customWidth="1"/>
    <col min="24" max="24" width="5.375" hidden="1" customWidth="1"/>
    <col min="25" max="25" width="5.375" customWidth="1"/>
    <col min="26" max="41" width="5.375" hidden="1" customWidth="1"/>
    <col min="42" max="42" width="9.375" hidden="1" customWidth="1"/>
    <col min="43" max="44" width="5.375" hidden="1" customWidth="1"/>
    <col min="45" max="45" width="9.25" customWidth="1"/>
    <col min="46" max="46" width="7.5" style="21" customWidth="1"/>
    <col min="47" max="47" width="12.75" style="21" customWidth="1"/>
    <col min="48" max="52" width="9.375" style="6" bestFit="1" customWidth="1"/>
  </cols>
  <sheetData>
    <row r="1" spans="1:52" s="35" customFormat="1" ht="35.25" customHeight="1" x14ac:dyDescent="0.15">
      <c r="B1" s="38" t="s">
        <v>373</v>
      </c>
      <c r="C1" s="38"/>
      <c r="D1" s="38"/>
      <c r="E1" s="38"/>
      <c r="F1" s="38"/>
      <c r="G1" s="38"/>
      <c r="H1" s="38"/>
      <c r="I1" s="38"/>
      <c r="J1" s="38"/>
      <c r="K1" s="38"/>
      <c r="Q1" s="231"/>
      <c r="R1" s="228"/>
      <c r="S1" s="228"/>
      <c r="T1" s="228"/>
      <c r="U1" s="228"/>
      <c r="V1" s="228"/>
    </row>
    <row r="2" spans="1:52" s="1" customFormat="1" ht="37.5" customHeight="1" x14ac:dyDescent="0.15">
      <c r="B2" s="225"/>
      <c r="C2" s="225"/>
      <c r="D2" s="2"/>
      <c r="F2" s="96"/>
      <c r="G2" s="54"/>
      <c r="H2" s="96" t="s">
        <v>796</v>
      </c>
      <c r="I2" s="54"/>
      <c r="J2" s="54"/>
      <c r="K2" s="29"/>
      <c r="L2" s="29"/>
      <c r="M2" s="29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 s="37"/>
      <c r="AU2" s="21"/>
      <c r="AV2" s="19"/>
      <c r="AW2" s="19"/>
      <c r="AX2" s="19"/>
      <c r="AY2" s="19"/>
      <c r="AZ2" s="19"/>
    </row>
    <row r="3" spans="1:52" s="1" customFormat="1" ht="17.100000000000001" customHeight="1" x14ac:dyDescent="0.15">
      <c r="A3" s="202"/>
      <c r="B3" s="203"/>
      <c r="C3" s="203"/>
      <c r="D3" s="203"/>
      <c r="E3" s="202"/>
      <c r="F3" s="204"/>
      <c r="G3" s="205"/>
      <c r="H3" s="204"/>
      <c r="I3" s="205"/>
      <c r="J3" s="205"/>
      <c r="K3" s="206"/>
      <c r="L3" s="206"/>
      <c r="M3" s="206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 s="37"/>
      <c r="AU3" s="21"/>
      <c r="AV3" s="19"/>
      <c r="AW3" s="19"/>
      <c r="AX3" s="19"/>
      <c r="AY3" s="19"/>
      <c r="AZ3" s="19"/>
    </row>
    <row r="4" spans="1:52" s="1" customFormat="1" ht="33" customHeight="1" thickBot="1" x14ac:dyDescent="0.2">
      <c r="A4" s="202"/>
      <c r="B4" s="230">
        <f>見本①!$A$3+1</f>
        <v>2026</v>
      </c>
      <c r="C4" s="230"/>
      <c r="D4" s="109"/>
      <c r="E4" s="229" t="s">
        <v>85</v>
      </c>
      <c r="F4" s="229"/>
      <c r="G4" s="229"/>
      <c r="H4" s="229"/>
      <c r="I4" s="229"/>
      <c r="J4" s="229"/>
      <c r="K4" s="229"/>
      <c r="L4" s="31"/>
      <c r="M4" s="209"/>
      <c r="N4" s="38" t="s">
        <v>75</v>
      </c>
      <c r="P4" s="50"/>
      <c r="Q4" s="51"/>
      <c r="R4" s="51"/>
      <c r="S4" s="51"/>
      <c r="T4" s="51"/>
      <c r="U4" s="51"/>
      <c r="V4" s="51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 s="22"/>
      <c r="AU4" s="21"/>
      <c r="AV4" s="19"/>
      <c r="AW4" s="19"/>
      <c r="AX4" s="19"/>
      <c r="AY4" s="19"/>
      <c r="AZ4" s="19"/>
    </row>
    <row r="5" spans="1:52" ht="30.75" customHeight="1" x14ac:dyDescent="0.15">
      <c r="A5" s="207"/>
      <c r="B5" s="226">
        <v>5</v>
      </c>
      <c r="C5" s="226"/>
      <c r="D5" s="2"/>
      <c r="E5" s="28" t="s">
        <v>40</v>
      </c>
      <c r="F5" s="30" t="s">
        <v>65</v>
      </c>
      <c r="G5" s="30" t="s">
        <v>50</v>
      </c>
      <c r="H5" s="30" t="s">
        <v>47</v>
      </c>
      <c r="I5" s="30" t="s">
        <v>48</v>
      </c>
      <c r="J5" s="30" t="s">
        <v>49</v>
      </c>
      <c r="K5" s="28" t="s">
        <v>10</v>
      </c>
      <c r="M5" s="207"/>
      <c r="N5" s="32" t="s">
        <v>66</v>
      </c>
      <c r="AT5" s="22"/>
    </row>
    <row r="6" spans="1:52" ht="18.95" customHeight="1" x14ac:dyDescent="0.15">
      <c r="A6" s="207"/>
      <c r="B6" s="99">
        <f>DATE($B$4,$B$5,1)</f>
        <v>46143</v>
      </c>
      <c r="C6" s="98">
        <f>DATE($B$4,$B$5,1)</f>
        <v>46143</v>
      </c>
      <c r="D6" s="3" t="s">
        <v>51</v>
      </c>
      <c r="E6" s="3"/>
      <c r="F6" s="17" t="str">
        <f t="shared" ref="F6:F36" si="0">IF($N6=1,VLOOKUP($O6,$W$9:$AO$68,10),IF($N6=2,VLOOKUP($O5+1,$W$9:$AO$68,15),IF($N6="予備","予備","")))</f>
        <v>単元1</v>
      </c>
      <c r="G6" s="17" t="str">
        <f t="shared" ref="G6:G36" si="1">IF($N6=1,VLOOKUP($O6,$W$9:$AO$68,11),IF($N6=2,VLOOKUP($O5+1,$W$9:$AO$68,16),IF($N6="予備","予備","")))</f>
        <v/>
      </c>
      <c r="H6" s="17" t="str">
        <f t="shared" ref="H6:H36" si="2">IF($N6=1,VLOOKUP($O6,$W$9:$AO$68,12),IF($N6=2,VLOOKUP($O5+1,$W$9:$AO$68,17),IF($N6="予備","予備","")))</f>
        <v/>
      </c>
      <c r="I6" s="17" t="str">
        <f t="shared" ref="I6:I36" si="3">IF($N6=1,VLOOKUP($O6,$W$9:$AO$68,13),IF($N6=2,VLOOKUP($O5+1,$W$9:$AO$68,18),IF($N6="予備","予備","")))</f>
        <v/>
      </c>
      <c r="J6" s="17" t="str">
        <f t="shared" ref="J6:J36" si="4">IF($N6=1,VLOOKUP($O6,$W$9:$AO$68,14),IF($N6=2,VLOOKUP($O5+1,$W$9:$AO$68,19),IF($N6="予備","予備","")))</f>
        <v/>
      </c>
      <c r="K6" s="3"/>
      <c r="M6" s="207"/>
      <c r="N6" s="33">
        <v>1</v>
      </c>
      <c r="O6">
        <f>SUM($N$6:N6)</f>
        <v>1</v>
      </c>
      <c r="AT6" s="6"/>
    </row>
    <row r="7" spans="1:52" ht="18.95" customHeight="1" thickBot="1" x14ac:dyDescent="0.2">
      <c r="A7" s="207"/>
      <c r="B7" s="99">
        <f>B6+1</f>
        <v>46144</v>
      </c>
      <c r="C7" s="98">
        <f>C6+1</f>
        <v>46144</v>
      </c>
      <c r="D7" s="3" t="s">
        <v>52</v>
      </c>
      <c r="E7" s="3"/>
      <c r="F7" s="17" t="str">
        <f t="shared" si="0"/>
        <v/>
      </c>
      <c r="G7" s="17" t="str">
        <f t="shared" si="1"/>
        <v>単元1</v>
      </c>
      <c r="H7" s="17" t="str">
        <f t="shared" si="2"/>
        <v/>
      </c>
      <c r="I7" s="17" t="str">
        <f t="shared" si="3"/>
        <v/>
      </c>
      <c r="J7" s="17" t="str">
        <f t="shared" si="4"/>
        <v/>
      </c>
      <c r="K7" s="3"/>
      <c r="M7" s="207"/>
      <c r="N7" s="33">
        <v>1</v>
      </c>
      <c r="O7">
        <f>SUM($N$6:N7)</f>
        <v>2</v>
      </c>
      <c r="Q7" s="38" t="s">
        <v>73</v>
      </c>
      <c r="R7" s="51"/>
      <c r="S7" s="51"/>
      <c r="W7" s="52" t="s">
        <v>72</v>
      </c>
      <c r="X7" s="51" t="s">
        <v>69</v>
      </c>
      <c r="Y7" s="51"/>
      <c r="Z7" s="51"/>
      <c r="AA7" s="51" t="s">
        <v>77</v>
      </c>
      <c r="AB7" s="51"/>
      <c r="AC7" s="51"/>
      <c r="AD7" s="51"/>
      <c r="AE7" s="51"/>
      <c r="AF7" s="51" t="s">
        <v>70</v>
      </c>
      <c r="AG7" s="51"/>
      <c r="AH7" s="51"/>
      <c r="AI7" s="51"/>
      <c r="AJ7" s="51"/>
      <c r="AK7" s="51" t="s">
        <v>71</v>
      </c>
      <c r="AL7" s="51"/>
      <c r="AM7" s="51"/>
      <c r="AN7" s="51"/>
      <c r="AO7" s="51"/>
      <c r="AP7" s="51"/>
      <c r="AQ7" s="51"/>
      <c r="AR7" s="51"/>
      <c r="AS7" s="51"/>
      <c r="AT7" s="36" t="s">
        <v>111</v>
      </c>
    </row>
    <row r="8" spans="1:52" ht="18.95" customHeight="1" thickBot="1" x14ac:dyDescent="0.2">
      <c r="A8" s="207"/>
      <c r="B8" s="99">
        <f t="shared" ref="B8:C36" si="5">B7+1</f>
        <v>46145</v>
      </c>
      <c r="C8" s="98">
        <f t="shared" si="5"/>
        <v>46145</v>
      </c>
      <c r="D8" s="3" t="s">
        <v>53</v>
      </c>
      <c r="E8" s="3"/>
      <c r="F8" s="17" t="str">
        <f t="shared" si="0"/>
        <v/>
      </c>
      <c r="G8" s="17" t="str">
        <f t="shared" si="1"/>
        <v/>
      </c>
      <c r="H8" s="17" t="str">
        <f t="shared" si="2"/>
        <v>単元1</v>
      </c>
      <c r="I8" s="17" t="str">
        <f t="shared" si="3"/>
        <v/>
      </c>
      <c r="J8" s="17" t="str">
        <f t="shared" si="4"/>
        <v/>
      </c>
      <c r="K8" s="3"/>
      <c r="M8" s="207"/>
      <c r="N8" s="33">
        <v>1</v>
      </c>
      <c r="O8">
        <f>SUM($N$6:N8)</f>
        <v>3</v>
      </c>
      <c r="Q8" s="4" t="s">
        <v>67</v>
      </c>
      <c r="R8" s="5" t="s">
        <v>46</v>
      </c>
      <c r="W8" s="5" t="s">
        <v>67</v>
      </c>
      <c r="X8" s="5" t="s">
        <v>46</v>
      </c>
      <c r="Y8" s="5" t="s">
        <v>46</v>
      </c>
      <c r="Z8" s="5" t="s">
        <v>46</v>
      </c>
      <c r="AA8" s="15" t="s">
        <v>41</v>
      </c>
      <c r="AB8" s="15" t="s">
        <v>42</v>
      </c>
      <c r="AC8" s="15" t="s">
        <v>43</v>
      </c>
      <c r="AD8" s="15" t="s">
        <v>44</v>
      </c>
      <c r="AE8" s="15" t="s">
        <v>45</v>
      </c>
      <c r="AF8" s="14" t="s">
        <v>41</v>
      </c>
      <c r="AG8" s="15" t="s">
        <v>42</v>
      </c>
      <c r="AH8" s="15" t="s">
        <v>43</v>
      </c>
      <c r="AI8" s="15" t="s">
        <v>44</v>
      </c>
      <c r="AJ8" s="16" t="s">
        <v>45</v>
      </c>
      <c r="AK8" s="14" t="s">
        <v>41</v>
      </c>
      <c r="AL8" s="15" t="s">
        <v>42</v>
      </c>
      <c r="AM8" s="15" t="s">
        <v>43</v>
      </c>
      <c r="AN8" s="15" t="s">
        <v>44</v>
      </c>
      <c r="AO8" s="16" t="s">
        <v>45</v>
      </c>
      <c r="AT8" s="5" t="s">
        <v>77</v>
      </c>
      <c r="AU8" s="5" t="s">
        <v>81</v>
      </c>
      <c r="AV8" s="5" t="s">
        <v>41</v>
      </c>
      <c r="AW8" s="5" t="s">
        <v>50</v>
      </c>
      <c r="AX8" s="5" t="s">
        <v>47</v>
      </c>
      <c r="AY8" s="5" t="s">
        <v>48</v>
      </c>
      <c r="AZ8" s="5" t="s">
        <v>49</v>
      </c>
    </row>
    <row r="9" spans="1:52" ht="18.95" customHeight="1" x14ac:dyDescent="0.15">
      <c r="A9" s="207"/>
      <c r="B9" s="99">
        <f t="shared" si="5"/>
        <v>46146</v>
      </c>
      <c r="C9" s="98">
        <f t="shared" si="5"/>
        <v>46146</v>
      </c>
      <c r="D9" s="3" t="s">
        <v>54</v>
      </c>
      <c r="E9" s="3"/>
      <c r="F9" s="17" t="str">
        <f t="shared" si="0"/>
        <v/>
      </c>
      <c r="G9" s="17" t="str">
        <f t="shared" si="1"/>
        <v/>
      </c>
      <c r="H9" s="17" t="str">
        <f t="shared" si="2"/>
        <v/>
      </c>
      <c r="I9" s="17" t="str">
        <f t="shared" si="3"/>
        <v>単元1</v>
      </c>
      <c r="J9" s="17" t="str">
        <f t="shared" si="4"/>
        <v/>
      </c>
      <c r="K9" s="3"/>
      <c r="M9" s="207"/>
      <c r="N9" s="33">
        <v>1</v>
      </c>
      <c r="O9">
        <f>SUM($N$6:N9)</f>
        <v>4</v>
      </c>
      <c r="Q9" s="7">
        <v>1</v>
      </c>
      <c r="R9" s="8" t="s">
        <v>41</v>
      </c>
      <c r="W9" s="3">
        <v>1</v>
      </c>
      <c r="X9" s="7" t="str">
        <f>R9</f>
        <v>国語</v>
      </c>
      <c r="Y9" s="8"/>
      <c r="Z9" s="23" t="str">
        <f t="shared" ref="Z9:Z58" si="6">IF(Y9="",IF(X9=0,"",X9),Y9)</f>
        <v>国語</v>
      </c>
      <c r="AA9">
        <f>IF($Z9=AA$8,COUNTIF($Z$9:$Z9,AA$8)+Q$22,"")</f>
        <v>1</v>
      </c>
      <c r="AB9" t="str">
        <f>IF($Z9=AB$8,COUNTIF($Z$9:$Z9,AB$8)+R$22,"")</f>
        <v/>
      </c>
      <c r="AC9" t="str">
        <f>IF($Z9=AC$8,COUNTIF($Z$9:$Z9,AC$8)+S$22,"")</f>
        <v/>
      </c>
      <c r="AD9" t="str">
        <f>IF($Z9=AD$8,COUNTIF($Z$9:$Z9,AD$8)+T$22,"")</f>
        <v/>
      </c>
      <c r="AE9" t="str">
        <f>IF($Z9=AE$8,COUNTIF($Z$9:$Z9,AE$8)+U$22,"")</f>
        <v/>
      </c>
      <c r="AF9" t="str">
        <f t="shared" ref="AF9:AF58" si="7">IF(AA9="","",VLOOKUP(AA9,$AT$9:$AZ$58,3))</f>
        <v>単元1</v>
      </c>
      <c r="AG9" t="str">
        <f t="shared" ref="AG9:AG58" si="8">IF(AB9="","",VLOOKUP(AB9,$AT$9:$AZ$58,4))</f>
        <v/>
      </c>
      <c r="AH9" t="str">
        <f t="shared" ref="AH9:AH58" si="9">IF(AC9="","",VLOOKUP(AC9,$AT$9:$AZ$58,5))</f>
        <v/>
      </c>
      <c r="AI9" t="str">
        <f t="shared" ref="AI9:AI58" si="10">IF(AD9="","",VLOOKUP(AD9,$AT$9:$AZ$58,6))</f>
        <v/>
      </c>
      <c r="AJ9" t="str">
        <f t="shared" ref="AJ9:AJ58" si="11">IF(AE9="","",VLOOKUP(AE9,$AT$9:$AZ$58,7))</f>
        <v/>
      </c>
      <c r="AK9" t="str">
        <f t="shared" ref="AK9:AO40" si="12">IF(AF9=AF10,"",IF($Z9=$Z10,AF9&amp;","&amp;AF10,AF9&amp;AF10))</f>
        <v>単元1</v>
      </c>
      <c r="AL9" t="str">
        <f t="shared" si="12"/>
        <v>単元1</v>
      </c>
      <c r="AM9" t="str">
        <f t="shared" si="12"/>
        <v/>
      </c>
      <c r="AN9" t="str">
        <f t="shared" si="12"/>
        <v/>
      </c>
      <c r="AO9" t="str">
        <f t="shared" si="12"/>
        <v/>
      </c>
      <c r="AT9" s="24">
        <v>1</v>
      </c>
      <c r="AU9" s="39" t="s">
        <v>212</v>
      </c>
      <c r="AV9" s="104" t="s">
        <v>314</v>
      </c>
      <c r="AW9" s="40" t="s">
        <v>314</v>
      </c>
      <c r="AX9" s="40" t="s">
        <v>314</v>
      </c>
      <c r="AY9" s="40" t="s">
        <v>314</v>
      </c>
      <c r="AZ9" s="41" t="s">
        <v>314</v>
      </c>
    </row>
    <row r="10" spans="1:52" ht="18.95" customHeight="1" x14ac:dyDescent="0.15">
      <c r="A10" s="207"/>
      <c r="B10" s="99">
        <f t="shared" si="5"/>
        <v>46147</v>
      </c>
      <c r="C10" s="98">
        <f t="shared" si="5"/>
        <v>46147</v>
      </c>
      <c r="D10" s="3" t="s">
        <v>55</v>
      </c>
      <c r="E10" s="3"/>
      <c r="F10" s="17" t="str">
        <f t="shared" si="0"/>
        <v/>
      </c>
      <c r="G10" s="17" t="str">
        <f t="shared" si="1"/>
        <v/>
      </c>
      <c r="H10" s="17" t="str">
        <f t="shared" si="2"/>
        <v/>
      </c>
      <c r="I10" s="17" t="str">
        <f t="shared" si="3"/>
        <v/>
      </c>
      <c r="J10" s="17" t="str">
        <f t="shared" si="4"/>
        <v>単元1</v>
      </c>
      <c r="K10" s="3"/>
      <c r="M10" s="207"/>
      <c r="N10" s="33">
        <v>1</v>
      </c>
      <c r="O10">
        <f>SUM($N$6:N10)</f>
        <v>5</v>
      </c>
      <c r="Q10" s="7">
        <v>2</v>
      </c>
      <c r="R10" s="9" t="s">
        <v>50</v>
      </c>
      <c r="W10" s="3">
        <v>2</v>
      </c>
      <c r="X10" s="7" t="str">
        <f>R10</f>
        <v>社会</v>
      </c>
      <c r="Y10" s="9"/>
      <c r="Z10" s="23" t="str">
        <f t="shared" si="6"/>
        <v>社会</v>
      </c>
      <c r="AA10" t="str">
        <f>IF($Z10=AA$8,COUNTIF($Z$9:$Z10,AA$8)+Q$22,"")</f>
        <v/>
      </c>
      <c r="AB10">
        <f>IF($Z10=AB$8,COUNTIF($Z$9:$Z10,AB$8)+R$22,"")</f>
        <v>1</v>
      </c>
      <c r="AC10" t="str">
        <f>IF($Z10=AC$8,COUNTIF($Z$9:$Z10,AC$8)+S$22,"")</f>
        <v/>
      </c>
      <c r="AD10" t="str">
        <f>IF($Z10=AD$8,COUNTIF($Z$9:$Z10,AD$8)+T$22,"")</f>
        <v/>
      </c>
      <c r="AE10" t="str">
        <f>IF($Z10=AE$8,COUNTIF($Z$9:$Z10,AE$8)+U$22,"")</f>
        <v/>
      </c>
      <c r="AF10" t="str">
        <f t="shared" si="7"/>
        <v/>
      </c>
      <c r="AG10" t="str">
        <f t="shared" si="8"/>
        <v>単元1</v>
      </c>
      <c r="AH10" t="str">
        <f t="shared" si="9"/>
        <v/>
      </c>
      <c r="AI10" t="str">
        <f t="shared" si="10"/>
        <v/>
      </c>
      <c r="AJ10" t="str">
        <f t="shared" si="11"/>
        <v/>
      </c>
      <c r="AK10" t="str">
        <f t="shared" si="12"/>
        <v/>
      </c>
      <c r="AL10" t="str">
        <f t="shared" si="12"/>
        <v>単元1</v>
      </c>
      <c r="AM10" t="str">
        <f t="shared" si="12"/>
        <v>単元1</v>
      </c>
      <c r="AN10" t="str">
        <f t="shared" si="12"/>
        <v/>
      </c>
      <c r="AO10" t="str">
        <f t="shared" si="12"/>
        <v/>
      </c>
      <c r="AT10" s="24">
        <v>2</v>
      </c>
      <c r="AU10" s="42" t="s">
        <v>213</v>
      </c>
      <c r="AV10" s="25" t="s">
        <v>315</v>
      </c>
      <c r="AW10" s="25" t="s">
        <v>315</v>
      </c>
      <c r="AX10" s="25" t="s">
        <v>315</v>
      </c>
      <c r="AY10" s="25" t="s">
        <v>315</v>
      </c>
      <c r="AZ10" s="43" t="s">
        <v>315</v>
      </c>
    </row>
    <row r="11" spans="1:52" ht="18.95" customHeight="1" x14ac:dyDescent="0.15">
      <c r="A11" s="207"/>
      <c r="B11" s="99">
        <f t="shared" si="5"/>
        <v>46148</v>
      </c>
      <c r="C11" s="98">
        <f t="shared" si="5"/>
        <v>46148</v>
      </c>
      <c r="D11" s="3" t="s">
        <v>56</v>
      </c>
      <c r="E11" s="3"/>
      <c r="F11" s="17" t="str">
        <f t="shared" si="0"/>
        <v>単元2</v>
      </c>
      <c r="G11" s="17" t="str">
        <f t="shared" si="1"/>
        <v/>
      </c>
      <c r="H11" s="17" t="str">
        <f t="shared" si="2"/>
        <v/>
      </c>
      <c r="I11" s="17" t="str">
        <f t="shared" si="3"/>
        <v/>
      </c>
      <c r="J11" s="17" t="str">
        <f t="shared" si="4"/>
        <v/>
      </c>
      <c r="K11" s="3"/>
      <c r="M11" s="207"/>
      <c r="N11" s="33">
        <v>1</v>
      </c>
      <c r="O11">
        <f>SUM($N$6:N11)</f>
        <v>6</v>
      </c>
      <c r="Q11" s="7">
        <v>3</v>
      </c>
      <c r="R11" s="9" t="s">
        <v>47</v>
      </c>
      <c r="W11" s="3">
        <v>3</v>
      </c>
      <c r="X11" s="7" t="str">
        <f>R11</f>
        <v>数学</v>
      </c>
      <c r="Y11" s="9"/>
      <c r="Z11" s="23" t="str">
        <f t="shared" si="6"/>
        <v>数学</v>
      </c>
      <c r="AA11" t="str">
        <f>IF($Z11=AA$8,COUNTIF($Z$9:$Z11,AA$8)+Q$22,"")</f>
        <v/>
      </c>
      <c r="AB11" t="str">
        <f>IF($Z11=AB$8,COUNTIF($Z$9:$Z11,AB$8)+R$22,"")</f>
        <v/>
      </c>
      <c r="AC11">
        <f>IF($Z11=AC$8,COUNTIF($Z$9:$Z11,AC$8)+S$22,"")</f>
        <v>1</v>
      </c>
      <c r="AD11" t="str">
        <f>IF($Z11=AD$8,COUNTIF($Z$9:$Z11,AD$8)+T$22,"")</f>
        <v/>
      </c>
      <c r="AE11" t="str">
        <f>IF($Z11=AE$8,COUNTIF($Z$9:$Z11,AE$8)+U$22,"")</f>
        <v/>
      </c>
      <c r="AF11" t="str">
        <f t="shared" si="7"/>
        <v/>
      </c>
      <c r="AG11" t="str">
        <f t="shared" si="8"/>
        <v/>
      </c>
      <c r="AH11" t="str">
        <f t="shared" si="9"/>
        <v>単元1</v>
      </c>
      <c r="AI11" t="str">
        <f t="shared" si="10"/>
        <v/>
      </c>
      <c r="AJ11" t="str">
        <f t="shared" si="11"/>
        <v/>
      </c>
      <c r="AK11" t="str">
        <f t="shared" si="12"/>
        <v/>
      </c>
      <c r="AL11" t="str">
        <f t="shared" si="12"/>
        <v/>
      </c>
      <c r="AM11" t="str">
        <f t="shared" si="12"/>
        <v>単元1</v>
      </c>
      <c r="AN11" t="str">
        <f t="shared" si="12"/>
        <v>単元1</v>
      </c>
      <c r="AO11" t="str">
        <f t="shared" si="12"/>
        <v/>
      </c>
      <c r="AT11" s="24">
        <v>3</v>
      </c>
      <c r="AU11" s="42" t="s">
        <v>214</v>
      </c>
      <c r="AV11" s="25" t="s">
        <v>316</v>
      </c>
      <c r="AW11" s="25" t="s">
        <v>316</v>
      </c>
      <c r="AX11" s="25" t="s">
        <v>316</v>
      </c>
      <c r="AY11" s="25" t="s">
        <v>316</v>
      </c>
      <c r="AZ11" s="43" t="s">
        <v>316</v>
      </c>
    </row>
    <row r="12" spans="1:52" ht="18.95" customHeight="1" x14ac:dyDescent="0.15">
      <c r="A12" s="207"/>
      <c r="B12" s="99">
        <f t="shared" si="5"/>
        <v>46149</v>
      </c>
      <c r="C12" s="98">
        <f t="shared" si="5"/>
        <v>46149</v>
      </c>
      <c r="D12" s="3" t="s">
        <v>57</v>
      </c>
      <c r="E12" s="3"/>
      <c r="F12" s="17" t="str">
        <f t="shared" si="0"/>
        <v/>
      </c>
      <c r="G12" s="17" t="str">
        <f t="shared" si="1"/>
        <v>単元2</v>
      </c>
      <c r="H12" s="17" t="str">
        <f t="shared" si="2"/>
        <v/>
      </c>
      <c r="I12" s="17" t="str">
        <f t="shared" si="3"/>
        <v/>
      </c>
      <c r="J12" s="17" t="str">
        <f t="shared" si="4"/>
        <v/>
      </c>
      <c r="K12" s="3"/>
      <c r="M12" s="207"/>
      <c r="N12" s="33">
        <v>1</v>
      </c>
      <c r="O12">
        <f>SUM($N$6:N12)</f>
        <v>7</v>
      </c>
      <c r="Q12" s="7">
        <v>4</v>
      </c>
      <c r="R12" s="9" t="s">
        <v>48</v>
      </c>
      <c r="W12" s="3">
        <v>4</v>
      </c>
      <c r="X12" s="7" t="str">
        <f>R12</f>
        <v>理科</v>
      </c>
      <c r="Y12" s="9"/>
      <c r="Z12" s="23" t="str">
        <f t="shared" si="6"/>
        <v>理科</v>
      </c>
      <c r="AA12" t="str">
        <f>IF($Z12=AA$8,COUNTIF($Z$9:$Z12,AA$8)+Q$22,"")</f>
        <v/>
      </c>
      <c r="AB12" t="str">
        <f>IF($Z12=AB$8,COUNTIF($Z$9:$Z12,AB$8)+R$22,"")</f>
        <v/>
      </c>
      <c r="AC12" t="str">
        <f>IF($Z12=AC$8,COUNTIF($Z$9:$Z12,AC$8)+S$22,"")</f>
        <v/>
      </c>
      <c r="AD12">
        <f>IF($Z12=AD$8,COUNTIF($Z$9:$Z12,AD$8)+T$22,"")</f>
        <v>1</v>
      </c>
      <c r="AE12" t="str">
        <f>IF($Z12=AE$8,COUNTIF($Z$9:$Z12,AE$8)+U$22,"")</f>
        <v/>
      </c>
      <c r="AF12" t="str">
        <f t="shared" si="7"/>
        <v/>
      </c>
      <c r="AG12" t="str">
        <f t="shared" si="8"/>
        <v/>
      </c>
      <c r="AH12" t="str">
        <f t="shared" si="9"/>
        <v/>
      </c>
      <c r="AI12" t="str">
        <f t="shared" si="10"/>
        <v>単元1</v>
      </c>
      <c r="AJ12" t="str">
        <f t="shared" si="11"/>
        <v/>
      </c>
      <c r="AK12" t="str">
        <f t="shared" si="12"/>
        <v/>
      </c>
      <c r="AL12" t="str">
        <f t="shared" si="12"/>
        <v/>
      </c>
      <c r="AM12" t="str">
        <f t="shared" si="12"/>
        <v/>
      </c>
      <c r="AN12" t="str">
        <f t="shared" si="12"/>
        <v>単元1</v>
      </c>
      <c r="AO12" t="str">
        <f t="shared" si="12"/>
        <v>単元1</v>
      </c>
      <c r="AT12" s="24">
        <v>4</v>
      </c>
      <c r="AU12" s="42" t="s">
        <v>215</v>
      </c>
      <c r="AV12" s="25" t="s">
        <v>317</v>
      </c>
      <c r="AW12" s="25" t="s">
        <v>317</v>
      </c>
      <c r="AX12" s="25" t="s">
        <v>317</v>
      </c>
      <c r="AY12" s="25" t="s">
        <v>317</v>
      </c>
      <c r="AZ12" s="43" t="s">
        <v>317</v>
      </c>
    </row>
    <row r="13" spans="1:52" ht="18.95" customHeight="1" thickBot="1" x14ac:dyDescent="0.2">
      <c r="A13" s="207"/>
      <c r="B13" s="99">
        <f t="shared" si="5"/>
        <v>46150</v>
      </c>
      <c r="C13" s="98">
        <f t="shared" si="5"/>
        <v>46150</v>
      </c>
      <c r="D13" s="3" t="s">
        <v>58</v>
      </c>
      <c r="E13" s="3"/>
      <c r="F13" s="17" t="str">
        <f t="shared" si="0"/>
        <v/>
      </c>
      <c r="G13" s="17" t="str">
        <f t="shared" si="1"/>
        <v/>
      </c>
      <c r="H13" s="17" t="str">
        <f t="shared" si="2"/>
        <v>単元2</v>
      </c>
      <c r="I13" s="17" t="str">
        <f t="shared" si="3"/>
        <v/>
      </c>
      <c r="J13" s="17" t="str">
        <f t="shared" si="4"/>
        <v/>
      </c>
      <c r="K13" s="3"/>
      <c r="M13" s="207"/>
      <c r="N13" s="33">
        <v>1</v>
      </c>
      <c r="O13">
        <f>SUM($N$6:N13)</f>
        <v>8</v>
      </c>
      <c r="Q13" s="7">
        <v>5</v>
      </c>
      <c r="R13" s="10" t="s">
        <v>49</v>
      </c>
      <c r="W13" s="3">
        <v>5</v>
      </c>
      <c r="X13" s="7" t="str">
        <f>R13</f>
        <v>英語</v>
      </c>
      <c r="Y13" s="9"/>
      <c r="Z13" s="23" t="str">
        <f t="shared" si="6"/>
        <v>英語</v>
      </c>
      <c r="AA13" t="str">
        <f>IF($Z13=AA$8,COUNTIF($Z$9:$Z13,AA$8)+Q$22,"")</f>
        <v/>
      </c>
      <c r="AB13" t="str">
        <f>IF($Z13=AB$8,COUNTIF($Z$9:$Z13,AB$8)+R$22,"")</f>
        <v/>
      </c>
      <c r="AC13" t="str">
        <f>IF($Z13=AC$8,COUNTIF($Z$9:$Z13,AC$8)+S$22,"")</f>
        <v/>
      </c>
      <c r="AD13" t="str">
        <f>IF($Z13=AD$8,COUNTIF($Z$9:$Z13,AD$8)+T$22,"")</f>
        <v/>
      </c>
      <c r="AE13">
        <f>IF($Z13=AE$8,COUNTIF($Z$9:$Z13,AE$8)+U$22,"")</f>
        <v>1</v>
      </c>
      <c r="AF13" t="str">
        <f t="shared" si="7"/>
        <v/>
      </c>
      <c r="AG13" t="str">
        <f t="shared" si="8"/>
        <v/>
      </c>
      <c r="AH13" t="str">
        <f t="shared" si="9"/>
        <v/>
      </c>
      <c r="AI13" t="str">
        <f t="shared" si="10"/>
        <v/>
      </c>
      <c r="AJ13" t="str">
        <f t="shared" si="11"/>
        <v>単元1</v>
      </c>
      <c r="AK13" t="str">
        <f t="shared" si="12"/>
        <v>単元2</v>
      </c>
      <c r="AL13" t="str">
        <f t="shared" si="12"/>
        <v/>
      </c>
      <c r="AM13" t="str">
        <f t="shared" si="12"/>
        <v/>
      </c>
      <c r="AN13" t="str">
        <f t="shared" si="12"/>
        <v/>
      </c>
      <c r="AO13" t="str">
        <f t="shared" si="12"/>
        <v>単元1</v>
      </c>
      <c r="AT13" s="24">
        <v>5</v>
      </c>
      <c r="AU13" s="42" t="s">
        <v>216</v>
      </c>
      <c r="AV13" s="25" t="s">
        <v>318</v>
      </c>
      <c r="AW13" s="25" t="s">
        <v>318</v>
      </c>
      <c r="AX13" s="25" t="s">
        <v>318</v>
      </c>
      <c r="AY13" s="25" t="s">
        <v>318</v>
      </c>
      <c r="AZ13" s="43" t="s">
        <v>318</v>
      </c>
    </row>
    <row r="14" spans="1:52" ht="18.95" customHeight="1" x14ac:dyDescent="0.15">
      <c r="A14" s="207"/>
      <c r="B14" s="99">
        <f t="shared" si="5"/>
        <v>46151</v>
      </c>
      <c r="C14" s="98">
        <f t="shared" si="5"/>
        <v>46151</v>
      </c>
      <c r="D14" s="3" t="s">
        <v>59</v>
      </c>
      <c r="E14" s="3"/>
      <c r="F14" s="17" t="str">
        <f t="shared" si="0"/>
        <v/>
      </c>
      <c r="G14" s="17" t="str">
        <f t="shared" si="1"/>
        <v/>
      </c>
      <c r="H14" s="17" t="str">
        <f t="shared" si="2"/>
        <v/>
      </c>
      <c r="I14" s="17" t="str">
        <f t="shared" si="3"/>
        <v>単元2</v>
      </c>
      <c r="J14" s="17" t="str">
        <f t="shared" si="4"/>
        <v/>
      </c>
      <c r="K14" s="3"/>
      <c r="M14" s="207"/>
      <c r="N14" s="33">
        <v>1</v>
      </c>
      <c r="O14">
        <f>SUM($N$6:N14)</f>
        <v>9</v>
      </c>
      <c r="W14" s="3">
        <v>6</v>
      </c>
      <c r="X14" s="7" t="str">
        <f>R9</f>
        <v>国語</v>
      </c>
      <c r="Y14" s="9"/>
      <c r="Z14" s="23" t="str">
        <f t="shared" si="6"/>
        <v>国語</v>
      </c>
      <c r="AA14">
        <f>IF($Z14=AA$8,COUNTIF($Z$9:$Z14,AA$8)+Q$22,"")</f>
        <v>2</v>
      </c>
      <c r="AB14" t="str">
        <f>IF($Z14=AB$8,COUNTIF($Z$9:$Z14,AB$8)+R$22,"")</f>
        <v/>
      </c>
      <c r="AC14" t="str">
        <f>IF($Z14=AC$8,COUNTIF($Z$9:$Z14,AC$8)+S$22,"")</f>
        <v/>
      </c>
      <c r="AD14" t="str">
        <f>IF($Z14=AD$8,COUNTIF($Z$9:$Z14,AD$8)+T$22,"")</f>
        <v/>
      </c>
      <c r="AE14" t="str">
        <f>IF($Z14=AE$8,COUNTIF($Z$9:$Z14,AE$8)+U$22,"")</f>
        <v/>
      </c>
      <c r="AF14" t="str">
        <f t="shared" si="7"/>
        <v>単元2</v>
      </c>
      <c r="AG14" t="str">
        <f t="shared" si="8"/>
        <v/>
      </c>
      <c r="AH14" t="str">
        <f t="shared" si="9"/>
        <v/>
      </c>
      <c r="AI14" t="str">
        <f t="shared" si="10"/>
        <v/>
      </c>
      <c r="AJ14" t="str">
        <f t="shared" si="11"/>
        <v/>
      </c>
      <c r="AK14" t="str">
        <f t="shared" si="12"/>
        <v>単元2</v>
      </c>
      <c r="AL14" t="str">
        <f t="shared" si="12"/>
        <v>単元2</v>
      </c>
      <c r="AM14" t="str">
        <f t="shared" si="12"/>
        <v/>
      </c>
      <c r="AN14" t="str">
        <f t="shared" si="12"/>
        <v/>
      </c>
      <c r="AO14" t="str">
        <f t="shared" si="12"/>
        <v/>
      </c>
      <c r="AT14" s="24">
        <v>6</v>
      </c>
      <c r="AU14" s="42" t="s">
        <v>217</v>
      </c>
      <c r="AV14" s="25" t="s">
        <v>319</v>
      </c>
      <c r="AW14" s="25" t="s">
        <v>319</v>
      </c>
      <c r="AX14" s="25" t="s">
        <v>319</v>
      </c>
      <c r="AY14" s="25" t="s">
        <v>319</v>
      </c>
      <c r="AZ14" s="43" t="s">
        <v>319</v>
      </c>
    </row>
    <row r="15" spans="1:52" ht="18.95" customHeight="1" x14ac:dyDescent="0.15">
      <c r="A15" s="207"/>
      <c r="B15" s="99">
        <f t="shared" si="5"/>
        <v>46152</v>
      </c>
      <c r="C15" s="98">
        <f t="shared" si="5"/>
        <v>46152</v>
      </c>
      <c r="D15" s="3" t="s">
        <v>60</v>
      </c>
      <c r="E15" s="3"/>
      <c r="F15" s="17" t="str">
        <f t="shared" si="0"/>
        <v/>
      </c>
      <c r="G15" s="17" t="str">
        <f t="shared" si="1"/>
        <v/>
      </c>
      <c r="H15" s="17" t="str">
        <f t="shared" si="2"/>
        <v/>
      </c>
      <c r="I15" s="17" t="str">
        <f t="shared" si="3"/>
        <v/>
      </c>
      <c r="J15" s="17" t="str">
        <f t="shared" si="4"/>
        <v>単元2</v>
      </c>
      <c r="K15" s="3"/>
      <c r="M15" s="207"/>
      <c r="N15" s="33">
        <v>1</v>
      </c>
      <c r="O15">
        <f>SUM($N$6:N15)</f>
        <v>10</v>
      </c>
      <c r="W15" s="3">
        <v>7</v>
      </c>
      <c r="X15" s="7" t="str">
        <f>R10</f>
        <v>社会</v>
      </c>
      <c r="Y15" s="9"/>
      <c r="Z15" s="23" t="str">
        <f t="shared" si="6"/>
        <v>社会</v>
      </c>
      <c r="AA15" t="str">
        <f>IF($Z15=AA$8,COUNTIF($Z$9:$Z15,AA$8)+Q$22,"")</f>
        <v/>
      </c>
      <c r="AB15">
        <f>IF($Z15=AB$8,COUNTIF($Z$9:$Z15,AB$8)+R$22,"")</f>
        <v>2</v>
      </c>
      <c r="AC15" t="str">
        <f>IF($Z15=AC$8,COUNTIF($Z$9:$Z15,AC$8)+S$22,"")</f>
        <v/>
      </c>
      <c r="AD15" t="str">
        <f>IF($Z15=AD$8,COUNTIF($Z$9:$Z15,AD$8)+T$22,"")</f>
        <v/>
      </c>
      <c r="AE15" t="str">
        <f>IF($Z15=AE$8,COUNTIF($Z$9:$Z15,AE$8)+U$22,"")</f>
        <v/>
      </c>
      <c r="AF15" t="str">
        <f t="shared" si="7"/>
        <v/>
      </c>
      <c r="AG15" t="str">
        <f t="shared" si="8"/>
        <v>単元2</v>
      </c>
      <c r="AH15" t="str">
        <f t="shared" si="9"/>
        <v/>
      </c>
      <c r="AI15" t="str">
        <f t="shared" si="10"/>
        <v/>
      </c>
      <c r="AJ15" t="str">
        <f t="shared" si="11"/>
        <v/>
      </c>
      <c r="AK15" t="str">
        <f t="shared" si="12"/>
        <v/>
      </c>
      <c r="AL15" t="str">
        <f t="shared" si="12"/>
        <v>単元2</v>
      </c>
      <c r="AM15" t="str">
        <f t="shared" si="12"/>
        <v>単元2</v>
      </c>
      <c r="AN15" t="str">
        <f t="shared" si="12"/>
        <v/>
      </c>
      <c r="AO15" t="str">
        <f t="shared" si="12"/>
        <v/>
      </c>
      <c r="AT15" s="24">
        <v>7</v>
      </c>
      <c r="AU15" s="42" t="s">
        <v>218</v>
      </c>
      <c r="AV15" s="25" t="s">
        <v>320</v>
      </c>
      <c r="AW15" s="25" t="s">
        <v>320</v>
      </c>
      <c r="AX15" s="25" t="s">
        <v>320</v>
      </c>
      <c r="AY15" s="25" t="s">
        <v>320</v>
      </c>
      <c r="AZ15" s="43" t="s">
        <v>320</v>
      </c>
    </row>
    <row r="16" spans="1:52" ht="18.95" customHeight="1" x14ac:dyDescent="0.15">
      <c r="A16" s="207"/>
      <c r="B16" s="99">
        <f t="shared" si="5"/>
        <v>46153</v>
      </c>
      <c r="C16" s="98">
        <f t="shared" si="5"/>
        <v>46153</v>
      </c>
      <c r="D16" s="3" t="s">
        <v>61</v>
      </c>
      <c r="E16" s="3"/>
      <c r="F16" s="17" t="str">
        <f t="shared" si="0"/>
        <v>単元3</v>
      </c>
      <c r="G16" s="17" t="str">
        <f t="shared" si="1"/>
        <v/>
      </c>
      <c r="H16" s="17" t="str">
        <f t="shared" si="2"/>
        <v/>
      </c>
      <c r="I16" s="17" t="str">
        <f t="shared" si="3"/>
        <v/>
      </c>
      <c r="J16" s="17" t="str">
        <f t="shared" si="4"/>
        <v/>
      </c>
      <c r="K16" s="3"/>
      <c r="M16" s="207"/>
      <c r="N16" s="33">
        <v>1</v>
      </c>
      <c r="O16">
        <f>SUM($N$6:N16)</f>
        <v>11</v>
      </c>
      <c r="W16" s="3">
        <v>8</v>
      </c>
      <c r="X16" s="7" t="str">
        <f>R11</f>
        <v>数学</v>
      </c>
      <c r="Y16" s="9"/>
      <c r="Z16" s="23" t="str">
        <f t="shared" si="6"/>
        <v>数学</v>
      </c>
      <c r="AA16" t="str">
        <f>IF($Z16=AA$8,COUNTIF($Z$9:$Z16,AA$8)+Q$22,"")</f>
        <v/>
      </c>
      <c r="AB16" t="str">
        <f>IF($Z16=AB$8,COUNTIF($Z$9:$Z16,AB$8)+R$22,"")</f>
        <v/>
      </c>
      <c r="AC16">
        <f>IF($Z16=AC$8,COUNTIF($Z$9:$Z16,AC$8)+S$22,"")</f>
        <v>2</v>
      </c>
      <c r="AD16" t="str">
        <f>IF($Z16=AD$8,COUNTIF($Z$9:$Z16,AD$8)+T$22,"")</f>
        <v/>
      </c>
      <c r="AE16" t="str">
        <f>IF($Z16=AE$8,COUNTIF($Z$9:$Z16,AE$8)+U$22,"")</f>
        <v/>
      </c>
      <c r="AF16" t="str">
        <f t="shared" si="7"/>
        <v/>
      </c>
      <c r="AG16" t="str">
        <f t="shared" si="8"/>
        <v/>
      </c>
      <c r="AH16" t="str">
        <f t="shared" si="9"/>
        <v>単元2</v>
      </c>
      <c r="AI16" t="str">
        <f t="shared" si="10"/>
        <v/>
      </c>
      <c r="AJ16" t="str">
        <f t="shared" si="11"/>
        <v/>
      </c>
      <c r="AK16" t="str">
        <f t="shared" si="12"/>
        <v/>
      </c>
      <c r="AL16" t="str">
        <f t="shared" si="12"/>
        <v/>
      </c>
      <c r="AM16" t="str">
        <f t="shared" si="12"/>
        <v>単元2</v>
      </c>
      <c r="AN16" t="str">
        <f t="shared" si="12"/>
        <v>単元2</v>
      </c>
      <c r="AO16" t="str">
        <f t="shared" si="12"/>
        <v/>
      </c>
      <c r="AT16" s="24">
        <v>8</v>
      </c>
      <c r="AU16" s="42" t="s">
        <v>219</v>
      </c>
      <c r="AV16" s="25" t="s">
        <v>321</v>
      </c>
      <c r="AW16" s="25" t="s">
        <v>321</v>
      </c>
      <c r="AX16" s="25" t="s">
        <v>321</v>
      </c>
      <c r="AY16" s="25" t="s">
        <v>321</v>
      </c>
      <c r="AZ16" s="43" t="s">
        <v>321</v>
      </c>
    </row>
    <row r="17" spans="1:52" ht="18.95" customHeight="1" x14ac:dyDescent="0.15">
      <c r="A17" s="207"/>
      <c r="B17" s="99">
        <f t="shared" si="5"/>
        <v>46154</v>
      </c>
      <c r="C17" s="98">
        <f t="shared" si="5"/>
        <v>46154</v>
      </c>
      <c r="D17" s="3" t="s">
        <v>62</v>
      </c>
      <c r="E17" s="3"/>
      <c r="F17" s="17" t="str">
        <f t="shared" si="0"/>
        <v/>
      </c>
      <c r="G17" s="17" t="str">
        <f t="shared" si="1"/>
        <v>単元3</v>
      </c>
      <c r="H17" s="17" t="str">
        <f t="shared" si="2"/>
        <v/>
      </c>
      <c r="I17" s="17" t="str">
        <f t="shared" si="3"/>
        <v/>
      </c>
      <c r="J17" s="17" t="str">
        <f t="shared" si="4"/>
        <v/>
      </c>
      <c r="K17" s="3"/>
      <c r="M17" s="207"/>
      <c r="N17" s="33">
        <v>1</v>
      </c>
      <c r="O17">
        <f>SUM($N$6:N17)</f>
        <v>12</v>
      </c>
      <c r="W17" s="3">
        <v>9</v>
      </c>
      <c r="X17" s="7" t="str">
        <f>R12</f>
        <v>理科</v>
      </c>
      <c r="Y17" s="9"/>
      <c r="Z17" s="23" t="str">
        <f t="shared" si="6"/>
        <v>理科</v>
      </c>
      <c r="AA17" t="str">
        <f>IF($Z17=AA$8,COUNTIF($Z$9:$Z17,AA$8)+Q$22,"")</f>
        <v/>
      </c>
      <c r="AB17" t="str">
        <f>IF($Z17=AB$8,COUNTIF($Z$9:$Z17,AB$8)+R$22,"")</f>
        <v/>
      </c>
      <c r="AC17" t="str">
        <f>IF($Z17=AC$8,COUNTIF($Z$9:$Z17,AC$8)+S$22,"")</f>
        <v/>
      </c>
      <c r="AD17">
        <f>IF($Z17=AD$8,COUNTIF($Z$9:$Z17,AD$8)+T$22,"")</f>
        <v>2</v>
      </c>
      <c r="AE17" t="str">
        <f>IF($Z17=AE$8,COUNTIF($Z$9:$Z17,AE$8)+U$22,"")</f>
        <v/>
      </c>
      <c r="AF17" t="str">
        <f t="shared" si="7"/>
        <v/>
      </c>
      <c r="AG17" t="str">
        <f t="shared" si="8"/>
        <v/>
      </c>
      <c r="AH17" t="str">
        <f t="shared" si="9"/>
        <v/>
      </c>
      <c r="AI17" t="str">
        <f t="shared" si="10"/>
        <v>単元2</v>
      </c>
      <c r="AJ17" t="str">
        <f t="shared" si="11"/>
        <v/>
      </c>
      <c r="AK17" t="str">
        <f t="shared" si="12"/>
        <v/>
      </c>
      <c r="AL17" t="str">
        <f t="shared" si="12"/>
        <v/>
      </c>
      <c r="AM17" t="str">
        <f t="shared" si="12"/>
        <v/>
      </c>
      <c r="AN17" t="str">
        <f t="shared" si="12"/>
        <v>単元2</v>
      </c>
      <c r="AO17" t="str">
        <f t="shared" si="12"/>
        <v>単元2</v>
      </c>
      <c r="AT17" s="24">
        <v>9</v>
      </c>
      <c r="AU17" s="42" t="s">
        <v>220</v>
      </c>
      <c r="AV17" s="25" t="s">
        <v>322</v>
      </c>
      <c r="AW17" s="25" t="s">
        <v>322</v>
      </c>
      <c r="AX17" s="25" t="s">
        <v>322</v>
      </c>
      <c r="AY17" s="25" t="s">
        <v>322</v>
      </c>
      <c r="AZ17" s="43" t="s">
        <v>322</v>
      </c>
    </row>
    <row r="18" spans="1:52" ht="18.95" customHeight="1" x14ac:dyDescent="0.15">
      <c r="A18" s="207"/>
      <c r="B18" s="99">
        <f t="shared" si="5"/>
        <v>46155</v>
      </c>
      <c r="C18" s="98">
        <f t="shared" si="5"/>
        <v>46155</v>
      </c>
      <c r="D18" s="3" t="s">
        <v>63</v>
      </c>
      <c r="E18" s="3"/>
      <c r="F18" s="17" t="str">
        <f t="shared" si="0"/>
        <v/>
      </c>
      <c r="G18" s="17" t="str">
        <f t="shared" si="1"/>
        <v/>
      </c>
      <c r="H18" s="17" t="str">
        <f t="shared" si="2"/>
        <v>単元3</v>
      </c>
      <c r="I18" s="17" t="str">
        <f t="shared" si="3"/>
        <v/>
      </c>
      <c r="J18" s="17" t="str">
        <f t="shared" si="4"/>
        <v/>
      </c>
      <c r="K18" s="3"/>
      <c r="M18" s="207"/>
      <c r="N18" s="33">
        <v>1</v>
      </c>
      <c r="O18">
        <f>SUM($N$6:N18)</f>
        <v>13</v>
      </c>
      <c r="W18" s="3">
        <v>10</v>
      </c>
      <c r="X18" s="7" t="str">
        <f>R13</f>
        <v>英語</v>
      </c>
      <c r="Y18" s="9"/>
      <c r="Z18" s="23" t="str">
        <f t="shared" si="6"/>
        <v>英語</v>
      </c>
      <c r="AA18" t="str">
        <f>IF($Z18=AA$8,COUNTIF($Z$9:$Z18,AA$8)+Q$22,"")</f>
        <v/>
      </c>
      <c r="AB18" t="str">
        <f>IF($Z18=AB$8,COUNTIF($Z$9:$Z18,AB$8)+R$22,"")</f>
        <v/>
      </c>
      <c r="AC18" t="str">
        <f>IF($Z18=AC$8,COUNTIF($Z$9:$Z18,AC$8)+S$22,"")</f>
        <v/>
      </c>
      <c r="AD18" t="str">
        <f>IF($Z18=AD$8,COUNTIF($Z$9:$Z18,AD$8)+T$22,"")</f>
        <v/>
      </c>
      <c r="AE18">
        <f>IF($Z18=AE$8,COUNTIF($Z$9:$Z18,AE$8)+U$22,"")</f>
        <v>2</v>
      </c>
      <c r="AF18" t="str">
        <f t="shared" si="7"/>
        <v/>
      </c>
      <c r="AG18" t="str">
        <f t="shared" si="8"/>
        <v/>
      </c>
      <c r="AH18" t="str">
        <f t="shared" si="9"/>
        <v/>
      </c>
      <c r="AI18" t="str">
        <f t="shared" si="10"/>
        <v/>
      </c>
      <c r="AJ18" t="str">
        <f t="shared" si="11"/>
        <v>単元2</v>
      </c>
      <c r="AK18" t="str">
        <f t="shared" si="12"/>
        <v>単元3</v>
      </c>
      <c r="AL18" t="str">
        <f t="shared" si="12"/>
        <v/>
      </c>
      <c r="AM18" t="str">
        <f t="shared" si="12"/>
        <v/>
      </c>
      <c r="AN18" t="str">
        <f t="shared" si="12"/>
        <v/>
      </c>
      <c r="AO18" t="str">
        <f t="shared" si="12"/>
        <v>単元2</v>
      </c>
      <c r="AT18" s="24">
        <v>10</v>
      </c>
      <c r="AU18" s="42" t="s">
        <v>221</v>
      </c>
      <c r="AV18" s="25" t="s">
        <v>323</v>
      </c>
      <c r="AW18" s="25" t="s">
        <v>323</v>
      </c>
      <c r="AX18" s="25" t="s">
        <v>323</v>
      </c>
      <c r="AY18" s="25" t="s">
        <v>323</v>
      </c>
      <c r="AZ18" s="43" t="s">
        <v>323</v>
      </c>
    </row>
    <row r="19" spans="1:52" ht="18.95" customHeight="1" x14ac:dyDescent="0.15">
      <c r="A19" s="207"/>
      <c r="B19" s="99">
        <f t="shared" si="5"/>
        <v>46156</v>
      </c>
      <c r="C19" s="98">
        <f t="shared" si="5"/>
        <v>46156</v>
      </c>
      <c r="D19" s="3" t="s">
        <v>64</v>
      </c>
      <c r="E19" s="3"/>
      <c r="F19" s="17" t="str">
        <f t="shared" si="0"/>
        <v/>
      </c>
      <c r="G19" s="17" t="str">
        <f t="shared" si="1"/>
        <v/>
      </c>
      <c r="H19" s="17" t="str">
        <f t="shared" si="2"/>
        <v/>
      </c>
      <c r="I19" s="17" t="str">
        <f t="shared" si="3"/>
        <v>単元3</v>
      </c>
      <c r="J19" s="17" t="str">
        <f t="shared" si="4"/>
        <v/>
      </c>
      <c r="K19" s="3"/>
      <c r="M19" s="207"/>
      <c r="N19" s="33">
        <v>1</v>
      </c>
      <c r="O19">
        <f>SUM($N$6:N19)</f>
        <v>14</v>
      </c>
      <c r="W19" s="3">
        <v>11</v>
      </c>
      <c r="X19" s="7" t="str">
        <f>R9</f>
        <v>国語</v>
      </c>
      <c r="Y19" s="9"/>
      <c r="Z19" s="23" t="str">
        <f t="shared" si="6"/>
        <v>国語</v>
      </c>
      <c r="AA19">
        <f>IF($Z19=AA$8,COUNTIF($Z$9:$Z19,AA$8)+Q$22,"")</f>
        <v>3</v>
      </c>
      <c r="AB19" t="str">
        <f>IF($Z19=AB$8,COUNTIF($Z$9:$Z19,AB$8)+R$22,"")</f>
        <v/>
      </c>
      <c r="AC19" t="str">
        <f>IF($Z19=AC$8,COUNTIF($Z$9:$Z19,AC$8)+S$22,"")</f>
        <v/>
      </c>
      <c r="AD19" t="str">
        <f>IF($Z19=AD$8,COUNTIF($Z$9:$Z19,AD$8)+T$22,"")</f>
        <v/>
      </c>
      <c r="AE19" t="str">
        <f>IF($Z19=AE$8,COUNTIF($Z$9:$Z19,AE$8)+U$22,"")</f>
        <v/>
      </c>
      <c r="AF19" t="str">
        <f t="shared" si="7"/>
        <v>単元3</v>
      </c>
      <c r="AG19" t="str">
        <f t="shared" si="8"/>
        <v/>
      </c>
      <c r="AH19" t="str">
        <f t="shared" si="9"/>
        <v/>
      </c>
      <c r="AI19" t="str">
        <f t="shared" si="10"/>
        <v/>
      </c>
      <c r="AJ19" t="str">
        <f t="shared" si="11"/>
        <v/>
      </c>
      <c r="AK19" t="str">
        <f t="shared" si="12"/>
        <v>単元3</v>
      </c>
      <c r="AL19" t="str">
        <f t="shared" si="12"/>
        <v>単元3</v>
      </c>
      <c r="AM19" t="str">
        <f t="shared" si="12"/>
        <v/>
      </c>
      <c r="AN19" t="str">
        <f t="shared" si="12"/>
        <v/>
      </c>
      <c r="AO19" t="str">
        <f t="shared" si="12"/>
        <v/>
      </c>
      <c r="AT19" s="24">
        <v>11</v>
      </c>
      <c r="AU19" s="42" t="s">
        <v>222</v>
      </c>
      <c r="AV19" s="25" t="s">
        <v>324</v>
      </c>
      <c r="AW19" s="25" t="s">
        <v>324</v>
      </c>
      <c r="AX19" s="25" t="s">
        <v>324</v>
      </c>
      <c r="AY19" s="25" t="s">
        <v>324</v>
      </c>
      <c r="AZ19" s="43" t="s">
        <v>324</v>
      </c>
    </row>
    <row r="20" spans="1:52" ht="18.95" customHeight="1" x14ac:dyDescent="0.15">
      <c r="A20" s="207"/>
      <c r="B20" s="99">
        <f t="shared" si="5"/>
        <v>46157</v>
      </c>
      <c r="C20" s="98">
        <f t="shared" si="5"/>
        <v>46157</v>
      </c>
      <c r="D20" s="3" t="s">
        <v>51</v>
      </c>
      <c r="E20" s="3"/>
      <c r="F20" s="17" t="str">
        <f t="shared" si="0"/>
        <v/>
      </c>
      <c r="G20" s="17" t="str">
        <f t="shared" si="1"/>
        <v/>
      </c>
      <c r="H20" s="17" t="str">
        <f t="shared" si="2"/>
        <v/>
      </c>
      <c r="I20" s="17" t="str">
        <f t="shared" si="3"/>
        <v/>
      </c>
      <c r="J20" s="17" t="str">
        <f t="shared" si="4"/>
        <v>単元3</v>
      </c>
      <c r="K20" s="3"/>
      <c r="M20" s="207"/>
      <c r="N20" s="33">
        <v>1</v>
      </c>
      <c r="O20">
        <f>SUM($N$6:N20)</f>
        <v>15</v>
      </c>
      <c r="Q20" s="52" t="s">
        <v>76</v>
      </c>
      <c r="R20" s="51"/>
      <c r="S20" s="51"/>
      <c r="W20" s="3">
        <v>12</v>
      </c>
      <c r="X20" s="7" t="str">
        <f>R10</f>
        <v>社会</v>
      </c>
      <c r="Y20" s="9"/>
      <c r="Z20" s="23" t="str">
        <f t="shared" si="6"/>
        <v>社会</v>
      </c>
      <c r="AA20" t="str">
        <f>IF($Z20=AA$8,COUNTIF($Z$9:$Z20,AA$8)+Q$22,"")</f>
        <v/>
      </c>
      <c r="AB20">
        <f>IF($Z20=AB$8,COUNTIF($Z$9:$Z20,AB$8)+R$22,"")</f>
        <v>3</v>
      </c>
      <c r="AC20" t="str">
        <f>IF($Z20=AC$8,COUNTIF($Z$9:$Z20,AC$8)+S$22,"")</f>
        <v/>
      </c>
      <c r="AD20" t="str">
        <f>IF($Z20=AD$8,COUNTIF($Z$9:$Z20,AD$8)+T$22,"")</f>
        <v/>
      </c>
      <c r="AE20" t="str">
        <f>IF($Z20=AE$8,COUNTIF($Z$9:$Z20,AE$8)+U$22,"")</f>
        <v/>
      </c>
      <c r="AF20" t="str">
        <f t="shared" si="7"/>
        <v/>
      </c>
      <c r="AG20" t="str">
        <f t="shared" si="8"/>
        <v>単元3</v>
      </c>
      <c r="AH20" t="str">
        <f t="shared" si="9"/>
        <v/>
      </c>
      <c r="AI20" t="str">
        <f t="shared" si="10"/>
        <v/>
      </c>
      <c r="AJ20" t="str">
        <f t="shared" si="11"/>
        <v/>
      </c>
      <c r="AK20" t="str">
        <f t="shared" si="12"/>
        <v/>
      </c>
      <c r="AL20" t="str">
        <f t="shared" si="12"/>
        <v>単元3</v>
      </c>
      <c r="AM20" t="str">
        <f t="shared" si="12"/>
        <v>単元3</v>
      </c>
      <c r="AN20" t="str">
        <f t="shared" si="12"/>
        <v/>
      </c>
      <c r="AO20" t="str">
        <f t="shared" si="12"/>
        <v/>
      </c>
      <c r="AT20" s="24">
        <v>12</v>
      </c>
      <c r="AU20" s="42" t="s">
        <v>223</v>
      </c>
      <c r="AV20" s="25" t="s">
        <v>325</v>
      </c>
      <c r="AW20" s="25" t="s">
        <v>325</v>
      </c>
      <c r="AX20" s="25" t="s">
        <v>325</v>
      </c>
      <c r="AY20" s="25" t="s">
        <v>325</v>
      </c>
      <c r="AZ20" s="43" t="s">
        <v>325</v>
      </c>
    </row>
    <row r="21" spans="1:52" ht="18.95" customHeight="1" thickBot="1" x14ac:dyDescent="0.2">
      <c r="A21" s="207"/>
      <c r="B21" s="99">
        <f t="shared" si="5"/>
        <v>46158</v>
      </c>
      <c r="C21" s="98">
        <f t="shared" si="5"/>
        <v>46158</v>
      </c>
      <c r="D21" s="3" t="s">
        <v>52</v>
      </c>
      <c r="E21" s="3"/>
      <c r="F21" s="17" t="str">
        <f t="shared" si="0"/>
        <v>単元4</v>
      </c>
      <c r="G21" s="17" t="str">
        <f t="shared" si="1"/>
        <v/>
      </c>
      <c r="H21" s="17" t="str">
        <f t="shared" si="2"/>
        <v/>
      </c>
      <c r="I21" s="17" t="str">
        <f t="shared" si="3"/>
        <v/>
      </c>
      <c r="J21" s="17" t="str">
        <f t="shared" si="4"/>
        <v/>
      </c>
      <c r="K21" s="3"/>
      <c r="M21" s="207"/>
      <c r="N21" s="33">
        <v>1</v>
      </c>
      <c r="O21">
        <f>SUM($N$6:N21)</f>
        <v>16</v>
      </c>
      <c r="Q21" t="s">
        <v>41</v>
      </c>
      <c r="R21" t="s">
        <v>104</v>
      </c>
      <c r="S21" t="s">
        <v>105</v>
      </c>
      <c r="T21" t="s">
        <v>48</v>
      </c>
      <c r="U21" t="s">
        <v>49</v>
      </c>
      <c r="W21" s="3">
        <v>13</v>
      </c>
      <c r="X21" s="7" t="str">
        <f>R11</f>
        <v>数学</v>
      </c>
      <c r="Y21" s="9"/>
      <c r="Z21" s="23" t="str">
        <f t="shared" si="6"/>
        <v>数学</v>
      </c>
      <c r="AA21" t="str">
        <f>IF($Z21=AA$8,COUNTIF($Z$9:$Z21,AA$8)+Q$22,"")</f>
        <v/>
      </c>
      <c r="AB21" t="str">
        <f>IF($Z21=AB$8,COUNTIF($Z$9:$Z21,AB$8)+R$22,"")</f>
        <v/>
      </c>
      <c r="AC21">
        <f>IF($Z21=AC$8,COUNTIF($Z$9:$Z21,AC$8)+S$22,"")</f>
        <v>3</v>
      </c>
      <c r="AD21" t="str">
        <f>IF($Z21=AD$8,COUNTIF($Z$9:$Z21,AD$8)+T$22,"")</f>
        <v/>
      </c>
      <c r="AE21" t="str">
        <f>IF($Z21=AE$8,COUNTIF($Z$9:$Z21,AE$8)+U$22,"")</f>
        <v/>
      </c>
      <c r="AF21" t="str">
        <f t="shared" si="7"/>
        <v/>
      </c>
      <c r="AG21" t="str">
        <f t="shared" si="8"/>
        <v/>
      </c>
      <c r="AH21" t="str">
        <f t="shared" si="9"/>
        <v>単元3</v>
      </c>
      <c r="AI21" t="str">
        <f t="shared" si="10"/>
        <v/>
      </c>
      <c r="AJ21" t="str">
        <f t="shared" si="11"/>
        <v/>
      </c>
      <c r="AK21" t="str">
        <f t="shared" si="12"/>
        <v/>
      </c>
      <c r="AL21" t="str">
        <f t="shared" si="12"/>
        <v/>
      </c>
      <c r="AM21" t="str">
        <f t="shared" si="12"/>
        <v>単元3</v>
      </c>
      <c r="AN21" t="str">
        <f t="shared" si="12"/>
        <v>単元3</v>
      </c>
      <c r="AO21" t="str">
        <f t="shared" si="12"/>
        <v/>
      </c>
      <c r="AT21" s="24">
        <v>13</v>
      </c>
      <c r="AU21" s="42" t="s">
        <v>224</v>
      </c>
      <c r="AV21" s="25" t="s">
        <v>326</v>
      </c>
      <c r="AW21" s="25" t="s">
        <v>326</v>
      </c>
      <c r="AX21" s="25" t="s">
        <v>326</v>
      </c>
      <c r="AY21" s="25" t="s">
        <v>326</v>
      </c>
      <c r="AZ21" s="43" t="s">
        <v>326</v>
      </c>
    </row>
    <row r="22" spans="1:52" ht="18.95" customHeight="1" thickBot="1" x14ac:dyDescent="0.2">
      <c r="A22" s="207"/>
      <c r="B22" s="99">
        <f t="shared" si="5"/>
        <v>46159</v>
      </c>
      <c r="C22" s="98">
        <f t="shared" si="5"/>
        <v>46159</v>
      </c>
      <c r="D22" s="3" t="s">
        <v>53</v>
      </c>
      <c r="E22" s="3"/>
      <c r="F22" s="17" t="str">
        <f t="shared" si="0"/>
        <v/>
      </c>
      <c r="G22" s="17" t="str">
        <f t="shared" si="1"/>
        <v>単元4</v>
      </c>
      <c r="H22" s="17" t="str">
        <f t="shared" si="2"/>
        <v/>
      </c>
      <c r="I22" s="17" t="str">
        <f t="shared" si="3"/>
        <v/>
      </c>
      <c r="J22" s="17" t="str">
        <f t="shared" si="4"/>
        <v/>
      </c>
      <c r="K22" s="3"/>
      <c r="M22" s="207"/>
      <c r="N22" s="33">
        <v>1</v>
      </c>
      <c r="O22">
        <f>SUM($N$6:N22)</f>
        <v>17</v>
      </c>
      <c r="Q22" s="11"/>
      <c r="R22" s="12"/>
      <c r="S22" s="12"/>
      <c r="T22" s="12"/>
      <c r="U22" s="13"/>
      <c r="W22" s="3">
        <v>14</v>
      </c>
      <c r="X22" s="7" t="str">
        <f>R12</f>
        <v>理科</v>
      </c>
      <c r="Y22" s="9"/>
      <c r="Z22" s="23" t="str">
        <f t="shared" si="6"/>
        <v>理科</v>
      </c>
      <c r="AA22" t="str">
        <f>IF($Z22=AA$8,COUNTIF($Z$9:$Z22,AA$8)+Q$22,"")</f>
        <v/>
      </c>
      <c r="AB22" t="str">
        <f>IF($Z22=AB$8,COUNTIF($Z$9:$Z22,AB$8)+R$22,"")</f>
        <v/>
      </c>
      <c r="AC22" t="str">
        <f>IF($Z22=AC$8,COUNTIF($Z$9:$Z22,AC$8)+S$22,"")</f>
        <v/>
      </c>
      <c r="AD22">
        <f>IF($Z22=AD$8,COUNTIF($Z$9:$Z22,AD$8)+T$22,"")</f>
        <v>3</v>
      </c>
      <c r="AE22" t="str">
        <f>IF($Z22=AE$8,COUNTIF($Z$9:$Z22,AE$8)+U$22,"")</f>
        <v/>
      </c>
      <c r="AF22" t="str">
        <f t="shared" si="7"/>
        <v/>
      </c>
      <c r="AG22" t="str">
        <f t="shared" si="8"/>
        <v/>
      </c>
      <c r="AH22" t="str">
        <f t="shared" si="9"/>
        <v/>
      </c>
      <c r="AI22" t="str">
        <f t="shared" si="10"/>
        <v>単元3</v>
      </c>
      <c r="AJ22" t="str">
        <f t="shared" si="11"/>
        <v/>
      </c>
      <c r="AK22" t="str">
        <f t="shared" si="12"/>
        <v/>
      </c>
      <c r="AL22" t="str">
        <f t="shared" si="12"/>
        <v/>
      </c>
      <c r="AM22" t="str">
        <f t="shared" si="12"/>
        <v/>
      </c>
      <c r="AN22" t="str">
        <f t="shared" si="12"/>
        <v>単元3</v>
      </c>
      <c r="AO22" t="str">
        <f t="shared" si="12"/>
        <v>単元3</v>
      </c>
      <c r="AT22" s="24">
        <v>14</v>
      </c>
      <c r="AU22" s="42" t="s">
        <v>225</v>
      </c>
      <c r="AV22" s="26" t="s">
        <v>327</v>
      </c>
      <c r="AW22" s="26" t="s">
        <v>327</v>
      </c>
      <c r="AX22" s="26" t="s">
        <v>327</v>
      </c>
      <c r="AY22" s="26" t="s">
        <v>327</v>
      </c>
      <c r="AZ22" s="44" t="s">
        <v>327</v>
      </c>
    </row>
    <row r="23" spans="1:52" ht="18.95" customHeight="1" x14ac:dyDescent="0.15">
      <c r="A23" s="207"/>
      <c r="B23" s="99">
        <f t="shared" si="5"/>
        <v>46160</v>
      </c>
      <c r="C23" s="98">
        <f t="shared" si="5"/>
        <v>46160</v>
      </c>
      <c r="D23" s="3" t="s">
        <v>54</v>
      </c>
      <c r="E23" s="3"/>
      <c r="F23" s="17" t="str">
        <f t="shared" si="0"/>
        <v/>
      </c>
      <c r="G23" s="17" t="str">
        <f t="shared" si="1"/>
        <v/>
      </c>
      <c r="H23" s="17" t="str">
        <f t="shared" si="2"/>
        <v>単元4</v>
      </c>
      <c r="I23" s="17" t="str">
        <f t="shared" si="3"/>
        <v/>
      </c>
      <c r="J23" s="17" t="str">
        <f t="shared" si="4"/>
        <v/>
      </c>
      <c r="K23" s="3"/>
      <c r="M23" s="207"/>
      <c r="N23" s="33">
        <v>1</v>
      </c>
      <c r="O23">
        <f>SUM($N$6:N23)</f>
        <v>18</v>
      </c>
      <c r="W23" s="3">
        <v>15</v>
      </c>
      <c r="X23" s="7" t="str">
        <f>R13</f>
        <v>英語</v>
      </c>
      <c r="Y23" s="9"/>
      <c r="Z23" s="23" t="str">
        <f t="shared" si="6"/>
        <v>英語</v>
      </c>
      <c r="AA23" t="str">
        <f>IF($Z23=AA$8,COUNTIF($Z$9:$Z23,AA$8)+Q$22,"")</f>
        <v/>
      </c>
      <c r="AB23" t="str">
        <f>IF($Z23=AB$8,COUNTIF($Z$9:$Z23,AB$8)+R$22,"")</f>
        <v/>
      </c>
      <c r="AC23" t="str">
        <f>IF($Z23=AC$8,COUNTIF($Z$9:$Z23,AC$8)+S$22,"")</f>
        <v/>
      </c>
      <c r="AD23" t="str">
        <f>IF($Z23=AD$8,COUNTIF($Z$9:$Z23,AD$8)+T$22,"")</f>
        <v/>
      </c>
      <c r="AE23">
        <f>IF($Z23=AE$8,COUNTIF($Z$9:$Z23,AE$8)+U$22,"")</f>
        <v>3</v>
      </c>
      <c r="AF23" t="str">
        <f t="shared" si="7"/>
        <v/>
      </c>
      <c r="AG23" t="str">
        <f t="shared" si="8"/>
        <v/>
      </c>
      <c r="AH23" t="str">
        <f t="shared" si="9"/>
        <v/>
      </c>
      <c r="AI23" t="str">
        <f t="shared" si="10"/>
        <v/>
      </c>
      <c r="AJ23" t="str">
        <f t="shared" si="11"/>
        <v>単元3</v>
      </c>
      <c r="AK23" t="str">
        <f t="shared" si="12"/>
        <v>単元4</v>
      </c>
      <c r="AL23" t="str">
        <f t="shared" si="12"/>
        <v/>
      </c>
      <c r="AM23" t="str">
        <f t="shared" si="12"/>
        <v/>
      </c>
      <c r="AN23" t="str">
        <f t="shared" si="12"/>
        <v/>
      </c>
      <c r="AO23" t="str">
        <f t="shared" si="12"/>
        <v>単元3</v>
      </c>
      <c r="AT23" s="24">
        <v>15</v>
      </c>
      <c r="AU23" s="42" t="s">
        <v>226</v>
      </c>
      <c r="AV23" s="25" t="s">
        <v>328</v>
      </c>
      <c r="AW23" s="25" t="s">
        <v>328</v>
      </c>
      <c r="AX23" s="25" t="s">
        <v>328</v>
      </c>
      <c r="AY23" s="25" t="s">
        <v>328</v>
      </c>
      <c r="AZ23" s="43" t="s">
        <v>328</v>
      </c>
    </row>
    <row r="24" spans="1:52" ht="18.95" customHeight="1" x14ac:dyDescent="0.15">
      <c r="A24" s="207"/>
      <c r="B24" s="99">
        <f t="shared" si="5"/>
        <v>46161</v>
      </c>
      <c r="C24" s="98">
        <f t="shared" si="5"/>
        <v>46161</v>
      </c>
      <c r="D24" s="3" t="s">
        <v>55</v>
      </c>
      <c r="E24" s="3"/>
      <c r="F24" s="17" t="str">
        <f t="shared" si="0"/>
        <v/>
      </c>
      <c r="G24" s="17" t="str">
        <f t="shared" si="1"/>
        <v/>
      </c>
      <c r="H24" s="17" t="str">
        <f t="shared" si="2"/>
        <v/>
      </c>
      <c r="I24" s="17" t="str">
        <f t="shared" si="3"/>
        <v>単元4</v>
      </c>
      <c r="J24" s="17" t="str">
        <f t="shared" si="4"/>
        <v/>
      </c>
      <c r="K24" s="3"/>
      <c r="M24" s="207"/>
      <c r="N24" s="33">
        <v>1</v>
      </c>
      <c r="O24">
        <f>SUM($N$6:N24)</f>
        <v>19</v>
      </c>
      <c r="W24" s="3">
        <v>16</v>
      </c>
      <c r="X24" s="7" t="str">
        <f>R9</f>
        <v>国語</v>
      </c>
      <c r="Y24" s="9"/>
      <c r="Z24" s="23" t="str">
        <f t="shared" si="6"/>
        <v>国語</v>
      </c>
      <c r="AA24">
        <f>IF($Z24=AA$8,COUNTIF($Z$9:$Z24,AA$8)+Q$22,"")</f>
        <v>4</v>
      </c>
      <c r="AB24" t="str">
        <f>IF($Z24=AB$8,COUNTIF($Z$9:$Z24,AB$8)+R$22,"")</f>
        <v/>
      </c>
      <c r="AC24" t="str">
        <f>IF($Z24=AC$8,COUNTIF($Z$9:$Z24,AC$8)+S$22,"")</f>
        <v/>
      </c>
      <c r="AD24" t="str">
        <f>IF($Z24=AD$8,COUNTIF($Z$9:$Z24,AD$8)+T$22,"")</f>
        <v/>
      </c>
      <c r="AE24" t="str">
        <f>IF($Z24=AE$8,COUNTIF($Z$9:$Z24,AE$8)+U$22,"")</f>
        <v/>
      </c>
      <c r="AF24" t="str">
        <f t="shared" si="7"/>
        <v>単元4</v>
      </c>
      <c r="AG24" t="str">
        <f t="shared" si="8"/>
        <v/>
      </c>
      <c r="AH24" t="str">
        <f t="shared" si="9"/>
        <v/>
      </c>
      <c r="AI24" t="str">
        <f t="shared" si="10"/>
        <v/>
      </c>
      <c r="AJ24" t="str">
        <f t="shared" si="11"/>
        <v/>
      </c>
      <c r="AK24" t="str">
        <f t="shared" si="12"/>
        <v>単元4</v>
      </c>
      <c r="AL24" t="str">
        <f t="shared" si="12"/>
        <v>単元4</v>
      </c>
      <c r="AM24" t="str">
        <f t="shared" si="12"/>
        <v/>
      </c>
      <c r="AN24" t="str">
        <f t="shared" si="12"/>
        <v/>
      </c>
      <c r="AO24" t="str">
        <f t="shared" si="12"/>
        <v/>
      </c>
      <c r="AT24" s="24">
        <v>16</v>
      </c>
      <c r="AU24" s="42" t="s">
        <v>227</v>
      </c>
      <c r="AV24" s="25" t="s">
        <v>329</v>
      </c>
      <c r="AW24" s="25" t="s">
        <v>329</v>
      </c>
      <c r="AX24" s="25" t="s">
        <v>329</v>
      </c>
      <c r="AY24" s="25" t="s">
        <v>329</v>
      </c>
      <c r="AZ24" s="43" t="s">
        <v>329</v>
      </c>
    </row>
    <row r="25" spans="1:52" ht="18.95" customHeight="1" x14ac:dyDescent="0.15">
      <c r="A25" s="207"/>
      <c r="B25" s="99">
        <f t="shared" si="5"/>
        <v>46162</v>
      </c>
      <c r="C25" s="98">
        <f t="shared" si="5"/>
        <v>46162</v>
      </c>
      <c r="D25" s="3" t="s">
        <v>56</v>
      </c>
      <c r="E25" s="3"/>
      <c r="F25" s="17" t="str">
        <f t="shared" si="0"/>
        <v/>
      </c>
      <c r="G25" s="17" t="str">
        <f t="shared" si="1"/>
        <v/>
      </c>
      <c r="H25" s="17" t="str">
        <f t="shared" si="2"/>
        <v/>
      </c>
      <c r="I25" s="17" t="str">
        <f t="shared" si="3"/>
        <v/>
      </c>
      <c r="J25" s="17" t="str">
        <f t="shared" si="4"/>
        <v>単元4</v>
      </c>
      <c r="K25" s="3"/>
      <c r="M25" s="207"/>
      <c r="N25" s="33">
        <v>1</v>
      </c>
      <c r="O25">
        <f>SUM($N$6:N25)</f>
        <v>20</v>
      </c>
      <c r="W25" s="3">
        <v>17</v>
      </c>
      <c r="X25" s="7" t="str">
        <f>R10</f>
        <v>社会</v>
      </c>
      <c r="Y25" s="9"/>
      <c r="Z25" s="23" t="str">
        <f t="shared" si="6"/>
        <v>社会</v>
      </c>
      <c r="AA25" t="str">
        <f>IF($Z25=AA$8,COUNTIF($Z$9:$Z25,AA$8)+Q$22,"")</f>
        <v/>
      </c>
      <c r="AB25">
        <f>IF($Z25=AB$8,COUNTIF($Z$9:$Z25,AB$8)+R$22,"")</f>
        <v>4</v>
      </c>
      <c r="AC25" t="str">
        <f>IF($Z25=AC$8,COUNTIF($Z$9:$Z25,AC$8)+S$22,"")</f>
        <v/>
      </c>
      <c r="AD25" t="str">
        <f>IF($Z25=AD$8,COUNTIF($Z$9:$Z25,AD$8)+T$22,"")</f>
        <v/>
      </c>
      <c r="AE25" t="str">
        <f>IF($Z25=AE$8,COUNTIF($Z$9:$Z25,AE$8)+U$22,"")</f>
        <v/>
      </c>
      <c r="AF25" t="str">
        <f t="shared" si="7"/>
        <v/>
      </c>
      <c r="AG25" t="str">
        <f t="shared" si="8"/>
        <v>単元4</v>
      </c>
      <c r="AH25" t="str">
        <f t="shared" si="9"/>
        <v/>
      </c>
      <c r="AI25" t="str">
        <f t="shared" si="10"/>
        <v/>
      </c>
      <c r="AJ25" t="str">
        <f t="shared" si="11"/>
        <v/>
      </c>
      <c r="AK25" t="str">
        <f t="shared" si="12"/>
        <v/>
      </c>
      <c r="AL25" t="str">
        <f t="shared" si="12"/>
        <v>単元4</v>
      </c>
      <c r="AM25" t="str">
        <f t="shared" si="12"/>
        <v>単元4</v>
      </c>
      <c r="AN25" t="str">
        <f t="shared" si="12"/>
        <v/>
      </c>
      <c r="AO25" t="str">
        <f t="shared" si="12"/>
        <v/>
      </c>
      <c r="AT25" s="24">
        <v>17</v>
      </c>
      <c r="AU25" s="42" t="s">
        <v>228</v>
      </c>
      <c r="AV25" s="25" t="s">
        <v>330</v>
      </c>
      <c r="AW25" s="25" t="s">
        <v>330</v>
      </c>
      <c r="AX25" s="25" t="s">
        <v>330</v>
      </c>
      <c r="AY25" s="25" t="s">
        <v>330</v>
      </c>
      <c r="AZ25" s="43" t="s">
        <v>330</v>
      </c>
    </row>
    <row r="26" spans="1:52" ht="18.95" customHeight="1" x14ac:dyDescent="0.15">
      <c r="A26" s="207"/>
      <c r="B26" s="99">
        <f t="shared" si="5"/>
        <v>46163</v>
      </c>
      <c r="C26" s="98">
        <f t="shared" si="5"/>
        <v>46163</v>
      </c>
      <c r="D26" s="3" t="s">
        <v>57</v>
      </c>
      <c r="E26" s="3"/>
      <c r="F26" s="17" t="str">
        <f t="shared" si="0"/>
        <v>単元5</v>
      </c>
      <c r="G26" s="17" t="str">
        <f t="shared" si="1"/>
        <v/>
      </c>
      <c r="H26" s="17" t="str">
        <f t="shared" si="2"/>
        <v/>
      </c>
      <c r="I26" s="17" t="str">
        <f t="shared" si="3"/>
        <v/>
      </c>
      <c r="J26" s="17" t="str">
        <f t="shared" si="4"/>
        <v/>
      </c>
      <c r="K26" s="3"/>
      <c r="M26" s="207"/>
      <c r="N26" s="33">
        <v>1</v>
      </c>
      <c r="O26">
        <f>SUM($N$6:N26)</f>
        <v>21</v>
      </c>
      <c r="W26" s="3">
        <v>18</v>
      </c>
      <c r="X26" s="7" t="str">
        <f>R11</f>
        <v>数学</v>
      </c>
      <c r="Y26" s="9"/>
      <c r="Z26" s="23" t="str">
        <f t="shared" si="6"/>
        <v>数学</v>
      </c>
      <c r="AA26" t="str">
        <f>IF($Z26=AA$8,COUNTIF($Z$9:$Z26,AA$8)+Q$22,"")</f>
        <v/>
      </c>
      <c r="AB26" t="str">
        <f>IF($Z26=AB$8,COUNTIF($Z$9:$Z26,AB$8)+R$22,"")</f>
        <v/>
      </c>
      <c r="AC26">
        <f>IF($Z26=AC$8,COUNTIF($Z$9:$Z26,AC$8)+S$22,"")</f>
        <v>4</v>
      </c>
      <c r="AD26" t="str">
        <f>IF($Z26=AD$8,COUNTIF($Z$9:$Z26,AD$8)+T$22,"")</f>
        <v/>
      </c>
      <c r="AE26" t="str">
        <f>IF($Z26=AE$8,COUNTIF($Z$9:$Z26,AE$8)+U$22,"")</f>
        <v/>
      </c>
      <c r="AF26" t="str">
        <f t="shared" si="7"/>
        <v/>
      </c>
      <c r="AG26" t="str">
        <f t="shared" si="8"/>
        <v/>
      </c>
      <c r="AH26" t="str">
        <f t="shared" si="9"/>
        <v>単元4</v>
      </c>
      <c r="AI26" t="str">
        <f t="shared" si="10"/>
        <v/>
      </c>
      <c r="AJ26" t="str">
        <f t="shared" si="11"/>
        <v/>
      </c>
      <c r="AK26" t="str">
        <f t="shared" si="12"/>
        <v/>
      </c>
      <c r="AL26" t="str">
        <f t="shared" si="12"/>
        <v/>
      </c>
      <c r="AM26" t="str">
        <f t="shared" si="12"/>
        <v>単元4</v>
      </c>
      <c r="AN26" t="str">
        <f t="shared" si="12"/>
        <v>単元4</v>
      </c>
      <c r="AO26" t="str">
        <f t="shared" si="12"/>
        <v/>
      </c>
      <c r="AT26" s="24">
        <v>18</v>
      </c>
      <c r="AU26" s="42" t="s">
        <v>229</v>
      </c>
      <c r="AV26" s="25" t="s">
        <v>331</v>
      </c>
      <c r="AW26" s="25" t="s">
        <v>331</v>
      </c>
      <c r="AX26" s="25" t="s">
        <v>331</v>
      </c>
      <c r="AY26" s="25" t="s">
        <v>331</v>
      </c>
      <c r="AZ26" s="43" t="s">
        <v>331</v>
      </c>
    </row>
    <row r="27" spans="1:52" ht="18.95" customHeight="1" x14ac:dyDescent="0.15">
      <c r="A27" s="207"/>
      <c r="B27" s="99">
        <f t="shared" si="5"/>
        <v>46164</v>
      </c>
      <c r="C27" s="98">
        <f t="shared" si="5"/>
        <v>46164</v>
      </c>
      <c r="D27" s="3" t="s">
        <v>58</v>
      </c>
      <c r="E27" s="3"/>
      <c r="F27" s="17" t="str">
        <f t="shared" si="0"/>
        <v/>
      </c>
      <c r="G27" s="17" t="str">
        <f t="shared" si="1"/>
        <v>単元5</v>
      </c>
      <c r="H27" s="17" t="str">
        <f t="shared" si="2"/>
        <v/>
      </c>
      <c r="I27" s="17" t="str">
        <f t="shared" si="3"/>
        <v/>
      </c>
      <c r="J27" s="17" t="str">
        <f t="shared" si="4"/>
        <v/>
      </c>
      <c r="K27" s="3"/>
      <c r="M27" s="207"/>
      <c r="N27" s="33">
        <v>1</v>
      </c>
      <c r="O27">
        <f>SUM($N$6:N27)</f>
        <v>22</v>
      </c>
      <c r="W27" s="3">
        <v>19</v>
      </c>
      <c r="X27" s="7" t="str">
        <f>R12</f>
        <v>理科</v>
      </c>
      <c r="Y27" s="9"/>
      <c r="Z27" s="23" t="str">
        <f t="shared" si="6"/>
        <v>理科</v>
      </c>
      <c r="AA27" t="str">
        <f>IF($Z27=AA$8,COUNTIF($Z$9:$Z27,AA$8)+Q$22,"")</f>
        <v/>
      </c>
      <c r="AB27" t="str">
        <f>IF($Z27=AB$8,COUNTIF($Z$9:$Z27,AB$8)+R$22,"")</f>
        <v/>
      </c>
      <c r="AC27" t="str">
        <f>IF($Z27=AC$8,COUNTIF($Z$9:$Z27,AC$8)+S$22,"")</f>
        <v/>
      </c>
      <c r="AD27">
        <f>IF($Z27=AD$8,COUNTIF($Z$9:$Z27,AD$8)+T$22,"")</f>
        <v>4</v>
      </c>
      <c r="AE27" t="str">
        <f>IF($Z27=AE$8,COUNTIF($Z$9:$Z27,AE$8)+U$22,"")</f>
        <v/>
      </c>
      <c r="AF27" t="str">
        <f t="shared" si="7"/>
        <v/>
      </c>
      <c r="AG27" t="str">
        <f t="shared" si="8"/>
        <v/>
      </c>
      <c r="AH27" t="str">
        <f t="shared" si="9"/>
        <v/>
      </c>
      <c r="AI27" t="str">
        <f t="shared" si="10"/>
        <v>単元4</v>
      </c>
      <c r="AJ27" t="str">
        <f t="shared" si="11"/>
        <v/>
      </c>
      <c r="AK27" t="str">
        <f t="shared" si="12"/>
        <v/>
      </c>
      <c r="AL27" t="str">
        <f t="shared" si="12"/>
        <v/>
      </c>
      <c r="AM27" t="str">
        <f t="shared" si="12"/>
        <v/>
      </c>
      <c r="AN27" t="str">
        <f t="shared" si="12"/>
        <v>単元4</v>
      </c>
      <c r="AO27" t="str">
        <f t="shared" si="12"/>
        <v>単元4</v>
      </c>
      <c r="AT27" s="24">
        <v>19</v>
      </c>
      <c r="AU27" s="42" t="s">
        <v>230</v>
      </c>
      <c r="AV27" s="25" t="s">
        <v>332</v>
      </c>
      <c r="AW27" s="25" t="s">
        <v>332</v>
      </c>
      <c r="AX27" s="25" t="s">
        <v>332</v>
      </c>
      <c r="AY27" s="25" t="s">
        <v>332</v>
      </c>
      <c r="AZ27" s="43" t="s">
        <v>332</v>
      </c>
    </row>
    <row r="28" spans="1:52" ht="18.95" customHeight="1" x14ac:dyDescent="0.15">
      <c r="A28" s="207"/>
      <c r="B28" s="99">
        <f t="shared" si="5"/>
        <v>46165</v>
      </c>
      <c r="C28" s="98">
        <f t="shared" si="5"/>
        <v>46165</v>
      </c>
      <c r="D28" s="3" t="s">
        <v>59</v>
      </c>
      <c r="E28" s="3"/>
      <c r="F28" s="17" t="str">
        <f t="shared" si="0"/>
        <v/>
      </c>
      <c r="G28" s="17" t="str">
        <f t="shared" si="1"/>
        <v/>
      </c>
      <c r="H28" s="17" t="str">
        <f t="shared" si="2"/>
        <v>単元5</v>
      </c>
      <c r="I28" s="17" t="str">
        <f t="shared" si="3"/>
        <v/>
      </c>
      <c r="J28" s="17" t="str">
        <f t="shared" si="4"/>
        <v/>
      </c>
      <c r="K28" s="3"/>
      <c r="M28" s="207"/>
      <c r="N28" s="33">
        <v>1</v>
      </c>
      <c r="O28">
        <f>SUM($N$6:N28)</f>
        <v>23</v>
      </c>
      <c r="W28" s="3">
        <v>20</v>
      </c>
      <c r="X28" s="7" t="str">
        <f>R13</f>
        <v>英語</v>
      </c>
      <c r="Y28" s="9"/>
      <c r="Z28" s="23" t="str">
        <f t="shared" si="6"/>
        <v>英語</v>
      </c>
      <c r="AA28" t="str">
        <f>IF($Z28=AA$8,COUNTIF($Z$9:$Z28,AA$8)+Q$22,"")</f>
        <v/>
      </c>
      <c r="AB28" t="str">
        <f>IF($Z28=AB$8,COUNTIF($Z$9:$Z28,AB$8)+R$22,"")</f>
        <v/>
      </c>
      <c r="AC28" t="str">
        <f>IF($Z28=AC$8,COUNTIF($Z$9:$Z28,AC$8)+S$22,"")</f>
        <v/>
      </c>
      <c r="AD28" t="str">
        <f>IF($Z28=AD$8,COUNTIF($Z$9:$Z28,AD$8)+T$22,"")</f>
        <v/>
      </c>
      <c r="AE28">
        <f>IF($Z28=AE$8,COUNTIF($Z$9:$Z28,AE$8)+U$22,"")</f>
        <v>4</v>
      </c>
      <c r="AF28" t="str">
        <f t="shared" si="7"/>
        <v/>
      </c>
      <c r="AG28" t="str">
        <f t="shared" si="8"/>
        <v/>
      </c>
      <c r="AH28" t="str">
        <f t="shared" si="9"/>
        <v/>
      </c>
      <c r="AI28" t="str">
        <f t="shared" si="10"/>
        <v/>
      </c>
      <c r="AJ28" t="str">
        <f t="shared" si="11"/>
        <v>単元4</v>
      </c>
      <c r="AK28" t="str">
        <f t="shared" si="12"/>
        <v>単元5</v>
      </c>
      <c r="AL28" t="str">
        <f t="shared" si="12"/>
        <v/>
      </c>
      <c r="AM28" t="str">
        <f t="shared" si="12"/>
        <v/>
      </c>
      <c r="AN28" t="str">
        <f t="shared" si="12"/>
        <v/>
      </c>
      <c r="AO28" t="str">
        <f t="shared" si="12"/>
        <v>単元4</v>
      </c>
      <c r="AT28" s="24">
        <v>20</v>
      </c>
      <c r="AU28" s="42" t="s">
        <v>231</v>
      </c>
      <c r="AV28" s="26" t="s">
        <v>333</v>
      </c>
      <c r="AW28" s="26" t="s">
        <v>333</v>
      </c>
      <c r="AX28" s="26" t="s">
        <v>333</v>
      </c>
      <c r="AY28" s="26" t="s">
        <v>333</v>
      </c>
      <c r="AZ28" s="44" t="s">
        <v>333</v>
      </c>
    </row>
    <row r="29" spans="1:52" ht="18.95" customHeight="1" x14ac:dyDescent="0.15">
      <c r="A29" s="207"/>
      <c r="B29" s="99">
        <f t="shared" si="5"/>
        <v>46166</v>
      </c>
      <c r="C29" s="98">
        <f t="shared" si="5"/>
        <v>46166</v>
      </c>
      <c r="D29" s="3" t="s">
        <v>60</v>
      </c>
      <c r="E29" s="3"/>
      <c r="F29" s="17" t="str">
        <f t="shared" si="0"/>
        <v/>
      </c>
      <c r="G29" s="17" t="str">
        <f t="shared" si="1"/>
        <v/>
      </c>
      <c r="H29" s="17" t="str">
        <f t="shared" si="2"/>
        <v/>
      </c>
      <c r="I29" s="17" t="str">
        <f t="shared" si="3"/>
        <v>単元5</v>
      </c>
      <c r="J29" s="17" t="str">
        <f t="shared" si="4"/>
        <v/>
      </c>
      <c r="K29" s="3"/>
      <c r="M29" s="207"/>
      <c r="N29" s="33">
        <v>1</v>
      </c>
      <c r="O29">
        <f>SUM($N$6:N29)</f>
        <v>24</v>
      </c>
      <c r="W29" s="3">
        <v>21</v>
      </c>
      <c r="X29" s="7" t="str">
        <f>R9</f>
        <v>国語</v>
      </c>
      <c r="Y29" s="9"/>
      <c r="Z29" s="23" t="str">
        <f t="shared" si="6"/>
        <v>国語</v>
      </c>
      <c r="AA29">
        <f>IF($Z29=AA$8,COUNTIF($Z$9:$Z29,AA$8)+Q$22,"")</f>
        <v>5</v>
      </c>
      <c r="AB29" t="str">
        <f>IF($Z29=AB$8,COUNTIF($Z$9:$Z29,AB$8)+R$22,"")</f>
        <v/>
      </c>
      <c r="AC29" t="str">
        <f>IF($Z29=AC$8,COUNTIF($Z$9:$Z29,AC$8)+S$22,"")</f>
        <v/>
      </c>
      <c r="AD29" t="str">
        <f>IF($Z29=AD$8,COUNTIF($Z$9:$Z29,AD$8)+T$22,"")</f>
        <v/>
      </c>
      <c r="AE29" t="str">
        <f>IF($Z29=AE$8,COUNTIF($Z$9:$Z29,AE$8)+U$22,"")</f>
        <v/>
      </c>
      <c r="AF29" t="str">
        <f t="shared" si="7"/>
        <v>単元5</v>
      </c>
      <c r="AG29" t="str">
        <f t="shared" si="8"/>
        <v/>
      </c>
      <c r="AH29" t="str">
        <f t="shared" si="9"/>
        <v/>
      </c>
      <c r="AI29" t="str">
        <f t="shared" si="10"/>
        <v/>
      </c>
      <c r="AJ29" t="str">
        <f t="shared" si="11"/>
        <v/>
      </c>
      <c r="AK29" t="str">
        <f t="shared" si="12"/>
        <v>単元5</v>
      </c>
      <c r="AL29" t="str">
        <f t="shared" si="12"/>
        <v>単元5</v>
      </c>
      <c r="AM29" t="str">
        <f t="shared" si="12"/>
        <v/>
      </c>
      <c r="AN29" t="str">
        <f t="shared" si="12"/>
        <v/>
      </c>
      <c r="AO29" t="str">
        <f t="shared" si="12"/>
        <v/>
      </c>
      <c r="AT29" s="24">
        <v>21</v>
      </c>
      <c r="AU29" s="42" t="s">
        <v>232</v>
      </c>
      <c r="AV29" s="25" t="s">
        <v>334</v>
      </c>
      <c r="AW29" s="25" t="s">
        <v>334</v>
      </c>
      <c r="AX29" s="25" t="s">
        <v>334</v>
      </c>
      <c r="AY29" s="25" t="s">
        <v>334</v>
      </c>
      <c r="AZ29" s="43" t="s">
        <v>334</v>
      </c>
    </row>
    <row r="30" spans="1:52" ht="18.95" customHeight="1" x14ac:dyDescent="0.15">
      <c r="A30" s="207"/>
      <c r="B30" s="99">
        <f t="shared" si="5"/>
        <v>46167</v>
      </c>
      <c r="C30" s="98">
        <f t="shared" si="5"/>
        <v>46167</v>
      </c>
      <c r="D30" s="3" t="s">
        <v>61</v>
      </c>
      <c r="E30" s="3"/>
      <c r="F30" s="17" t="str">
        <f t="shared" si="0"/>
        <v/>
      </c>
      <c r="G30" s="17" t="str">
        <f t="shared" si="1"/>
        <v/>
      </c>
      <c r="H30" s="17" t="str">
        <f t="shared" si="2"/>
        <v/>
      </c>
      <c r="I30" s="17" t="str">
        <f t="shared" si="3"/>
        <v/>
      </c>
      <c r="J30" s="17" t="str">
        <f t="shared" si="4"/>
        <v>単元5</v>
      </c>
      <c r="K30" s="3"/>
      <c r="M30" s="207"/>
      <c r="N30" s="33">
        <v>1</v>
      </c>
      <c r="O30">
        <f>SUM($N$6:N30)</f>
        <v>25</v>
      </c>
      <c r="W30" s="3">
        <v>22</v>
      </c>
      <c r="X30" s="7" t="str">
        <f>R10</f>
        <v>社会</v>
      </c>
      <c r="Y30" s="9"/>
      <c r="Z30" s="23" t="str">
        <f t="shared" si="6"/>
        <v>社会</v>
      </c>
      <c r="AA30" t="str">
        <f>IF($Z30=AA$8,COUNTIF($Z$9:$Z30,AA$8)+Q$22,"")</f>
        <v/>
      </c>
      <c r="AB30">
        <f>IF($Z30=AB$8,COUNTIF($Z$9:$Z30,AB$8)+R$22,"")</f>
        <v>5</v>
      </c>
      <c r="AC30" t="str">
        <f>IF($Z30=AC$8,COUNTIF($Z$9:$Z30,AC$8)+S$22,"")</f>
        <v/>
      </c>
      <c r="AD30" t="str">
        <f>IF($Z30=AD$8,COUNTIF($Z$9:$Z30,AD$8)+T$22,"")</f>
        <v/>
      </c>
      <c r="AE30" t="str">
        <f>IF($Z30=AE$8,COUNTIF($Z$9:$Z30,AE$8)+U$22,"")</f>
        <v/>
      </c>
      <c r="AF30" t="str">
        <f t="shared" si="7"/>
        <v/>
      </c>
      <c r="AG30" t="str">
        <f t="shared" si="8"/>
        <v>単元5</v>
      </c>
      <c r="AH30" t="str">
        <f t="shared" si="9"/>
        <v/>
      </c>
      <c r="AI30" t="str">
        <f t="shared" si="10"/>
        <v/>
      </c>
      <c r="AJ30" t="str">
        <f t="shared" si="11"/>
        <v/>
      </c>
      <c r="AK30" t="str">
        <f t="shared" si="12"/>
        <v/>
      </c>
      <c r="AL30" t="str">
        <f t="shared" si="12"/>
        <v>単元5</v>
      </c>
      <c r="AM30" t="str">
        <f t="shared" si="12"/>
        <v>単元5</v>
      </c>
      <c r="AN30" t="str">
        <f t="shared" si="12"/>
        <v/>
      </c>
      <c r="AO30" t="str">
        <f t="shared" si="12"/>
        <v/>
      </c>
      <c r="AT30" s="24">
        <v>22</v>
      </c>
      <c r="AU30" s="42" t="s">
        <v>233</v>
      </c>
      <c r="AV30" s="25" t="s">
        <v>335</v>
      </c>
      <c r="AW30" s="25" t="s">
        <v>335</v>
      </c>
      <c r="AX30" s="25" t="s">
        <v>335</v>
      </c>
      <c r="AY30" s="25" t="s">
        <v>335</v>
      </c>
      <c r="AZ30" s="43" t="s">
        <v>335</v>
      </c>
    </row>
    <row r="31" spans="1:52" ht="18.95" customHeight="1" x14ac:dyDescent="0.15">
      <c r="A31" s="207"/>
      <c r="B31" s="99">
        <f t="shared" si="5"/>
        <v>46168</v>
      </c>
      <c r="C31" s="98">
        <f t="shared" si="5"/>
        <v>46168</v>
      </c>
      <c r="D31" s="3" t="s">
        <v>62</v>
      </c>
      <c r="E31" s="3"/>
      <c r="F31" s="17" t="str">
        <f t="shared" si="0"/>
        <v>単元6</v>
      </c>
      <c r="G31" s="17" t="str">
        <f t="shared" si="1"/>
        <v/>
      </c>
      <c r="H31" s="17" t="str">
        <f t="shared" si="2"/>
        <v/>
      </c>
      <c r="I31" s="17" t="str">
        <f t="shared" si="3"/>
        <v/>
      </c>
      <c r="J31" s="17" t="str">
        <f t="shared" si="4"/>
        <v/>
      </c>
      <c r="K31" s="3"/>
      <c r="M31" s="207"/>
      <c r="N31" s="33">
        <v>1</v>
      </c>
      <c r="O31">
        <f>SUM($N$6:N31)</f>
        <v>26</v>
      </c>
      <c r="W31" s="3">
        <v>23</v>
      </c>
      <c r="X31" s="7" t="str">
        <f>R11</f>
        <v>数学</v>
      </c>
      <c r="Y31" s="9"/>
      <c r="Z31" s="23" t="str">
        <f t="shared" si="6"/>
        <v>数学</v>
      </c>
      <c r="AA31" t="str">
        <f>IF($Z31=AA$8,COUNTIF($Z$9:$Z31,AA$8)+Q$22,"")</f>
        <v/>
      </c>
      <c r="AB31" t="str">
        <f>IF($Z31=AB$8,COUNTIF($Z$9:$Z31,AB$8)+R$22,"")</f>
        <v/>
      </c>
      <c r="AC31">
        <f>IF($Z31=AC$8,COUNTIF($Z$9:$Z31,AC$8)+S$22,"")</f>
        <v>5</v>
      </c>
      <c r="AD31" t="str">
        <f>IF($Z31=AD$8,COUNTIF($Z$9:$Z31,AD$8)+T$22,"")</f>
        <v/>
      </c>
      <c r="AE31" t="str">
        <f>IF($Z31=AE$8,COUNTIF($Z$9:$Z31,AE$8)+U$22,"")</f>
        <v/>
      </c>
      <c r="AF31" t="str">
        <f t="shared" si="7"/>
        <v/>
      </c>
      <c r="AG31" t="str">
        <f t="shared" si="8"/>
        <v/>
      </c>
      <c r="AH31" t="str">
        <f t="shared" si="9"/>
        <v>単元5</v>
      </c>
      <c r="AI31" t="str">
        <f t="shared" si="10"/>
        <v/>
      </c>
      <c r="AJ31" t="str">
        <f t="shared" si="11"/>
        <v/>
      </c>
      <c r="AK31" t="str">
        <f t="shared" si="12"/>
        <v/>
      </c>
      <c r="AL31" t="str">
        <f t="shared" si="12"/>
        <v/>
      </c>
      <c r="AM31" t="str">
        <f t="shared" si="12"/>
        <v>単元5</v>
      </c>
      <c r="AN31" t="str">
        <f t="shared" si="12"/>
        <v>単元5</v>
      </c>
      <c r="AO31" t="str">
        <f t="shared" si="12"/>
        <v/>
      </c>
      <c r="AT31" s="24">
        <v>23</v>
      </c>
      <c r="AU31" s="42" t="s">
        <v>234</v>
      </c>
      <c r="AV31" s="25" t="s">
        <v>336</v>
      </c>
      <c r="AW31" s="25" t="s">
        <v>336</v>
      </c>
      <c r="AX31" s="25" t="s">
        <v>336</v>
      </c>
      <c r="AY31" s="25" t="s">
        <v>336</v>
      </c>
      <c r="AZ31" s="43" t="s">
        <v>336</v>
      </c>
    </row>
    <row r="32" spans="1:52" ht="18.95" customHeight="1" x14ac:dyDescent="0.15">
      <c r="A32" s="207"/>
      <c r="B32" s="99">
        <f t="shared" si="5"/>
        <v>46169</v>
      </c>
      <c r="C32" s="98">
        <f t="shared" si="5"/>
        <v>46169</v>
      </c>
      <c r="D32" s="3" t="s">
        <v>63</v>
      </c>
      <c r="E32" s="3"/>
      <c r="F32" s="17" t="str">
        <f t="shared" si="0"/>
        <v/>
      </c>
      <c r="G32" s="17" t="str">
        <f t="shared" si="1"/>
        <v>単元6</v>
      </c>
      <c r="H32" s="17" t="str">
        <f t="shared" si="2"/>
        <v/>
      </c>
      <c r="I32" s="17" t="str">
        <f t="shared" si="3"/>
        <v/>
      </c>
      <c r="J32" s="17" t="str">
        <f t="shared" si="4"/>
        <v/>
      </c>
      <c r="K32" s="3"/>
      <c r="M32" s="207"/>
      <c r="N32" s="33">
        <v>1</v>
      </c>
      <c r="O32">
        <f>SUM($N$6:N32)</f>
        <v>27</v>
      </c>
      <c r="W32" s="3">
        <v>24</v>
      </c>
      <c r="X32" s="7" t="str">
        <f>R12</f>
        <v>理科</v>
      </c>
      <c r="Y32" s="9"/>
      <c r="Z32" s="23" t="str">
        <f t="shared" si="6"/>
        <v>理科</v>
      </c>
      <c r="AA32" t="str">
        <f>IF($Z32=AA$8,COUNTIF($Z$9:$Z32,AA$8)+Q$22,"")</f>
        <v/>
      </c>
      <c r="AB32" t="str">
        <f>IF($Z32=AB$8,COUNTIF($Z$9:$Z32,AB$8)+R$22,"")</f>
        <v/>
      </c>
      <c r="AC32" t="str">
        <f>IF($Z32=AC$8,COUNTIF($Z$9:$Z32,AC$8)+S$22,"")</f>
        <v/>
      </c>
      <c r="AD32">
        <f>IF($Z32=AD$8,COUNTIF($Z$9:$Z32,AD$8)+T$22,"")</f>
        <v>5</v>
      </c>
      <c r="AE32" t="str">
        <f>IF($Z32=AE$8,COUNTIF($Z$9:$Z32,AE$8)+U$22,"")</f>
        <v/>
      </c>
      <c r="AF32" t="str">
        <f t="shared" si="7"/>
        <v/>
      </c>
      <c r="AG32" t="str">
        <f t="shared" si="8"/>
        <v/>
      </c>
      <c r="AH32" t="str">
        <f t="shared" si="9"/>
        <v/>
      </c>
      <c r="AI32" t="str">
        <f t="shared" si="10"/>
        <v>単元5</v>
      </c>
      <c r="AJ32" t="str">
        <f t="shared" si="11"/>
        <v/>
      </c>
      <c r="AK32" t="str">
        <f t="shared" si="12"/>
        <v/>
      </c>
      <c r="AL32" t="str">
        <f t="shared" si="12"/>
        <v/>
      </c>
      <c r="AM32" t="str">
        <f t="shared" si="12"/>
        <v/>
      </c>
      <c r="AN32" t="str">
        <f t="shared" si="12"/>
        <v>単元5</v>
      </c>
      <c r="AO32" t="str">
        <f t="shared" si="12"/>
        <v>単元5</v>
      </c>
      <c r="AT32" s="24">
        <v>24</v>
      </c>
      <c r="AU32" s="42" t="s">
        <v>235</v>
      </c>
      <c r="AV32" s="25" t="s">
        <v>337</v>
      </c>
      <c r="AW32" s="25" t="s">
        <v>337</v>
      </c>
      <c r="AX32" s="25" t="s">
        <v>337</v>
      </c>
      <c r="AY32" s="25" t="s">
        <v>337</v>
      </c>
      <c r="AZ32" s="43" t="s">
        <v>337</v>
      </c>
    </row>
    <row r="33" spans="1:52" ht="18.95" customHeight="1" x14ac:dyDescent="0.15">
      <c r="A33" s="207"/>
      <c r="B33" s="99">
        <f t="shared" si="5"/>
        <v>46170</v>
      </c>
      <c r="C33" s="98">
        <f t="shared" si="5"/>
        <v>46170</v>
      </c>
      <c r="D33" s="3" t="s">
        <v>64</v>
      </c>
      <c r="E33" s="3"/>
      <c r="F33" s="17" t="str">
        <f t="shared" si="0"/>
        <v/>
      </c>
      <c r="G33" s="17" t="str">
        <f t="shared" si="1"/>
        <v/>
      </c>
      <c r="H33" s="17" t="str">
        <f t="shared" si="2"/>
        <v>単元6</v>
      </c>
      <c r="I33" s="17" t="str">
        <f t="shared" si="3"/>
        <v/>
      </c>
      <c r="J33" s="17" t="str">
        <f t="shared" si="4"/>
        <v/>
      </c>
      <c r="K33" s="3"/>
      <c r="M33" s="207"/>
      <c r="N33" s="33">
        <v>1</v>
      </c>
      <c r="O33">
        <f>SUM($N$6:N33)</f>
        <v>28</v>
      </c>
      <c r="Q33" s="6"/>
      <c r="W33" s="3">
        <v>25</v>
      </c>
      <c r="X33" s="7" t="str">
        <f>R13</f>
        <v>英語</v>
      </c>
      <c r="Y33" s="9"/>
      <c r="Z33" s="23" t="str">
        <f t="shared" si="6"/>
        <v>英語</v>
      </c>
      <c r="AA33" t="str">
        <f>IF($Z33=AA$8,COUNTIF($Z$9:$Z33,AA$8)+Q$22,"")</f>
        <v/>
      </c>
      <c r="AB33" t="str">
        <f>IF($Z33=AB$8,COUNTIF($Z$9:$Z33,AB$8)+R$22,"")</f>
        <v/>
      </c>
      <c r="AC33" t="str">
        <f>IF($Z33=AC$8,COUNTIF($Z$9:$Z33,AC$8)+S$22,"")</f>
        <v/>
      </c>
      <c r="AD33" t="str">
        <f>IF($Z33=AD$8,COUNTIF($Z$9:$Z33,AD$8)+T$22,"")</f>
        <v/>
      </c>
      <c r="AE33">
        <f>IF($Z33=AE$8,COUNTIF($Z$9:$Z33,AE$8)+U$22,"")</f>
        <v>5</v>
      </c>
      <c r="AF33" t="str">
        <f t="shared" si="7"/>
        <v/>
      </c>
      <c r="AG33" t="str">
        <f t="shared" si="8"/>
        <v/>
      </c>
      <c r="AH33" t="str">
        <f t="shared" si="9"/>
        <v/>
      </c>
      <c r="AI33" t="str">
        <f t="shared" si="10"/>
        <v/>
      </c>
      <c r="AJ33" t="str">
        <f t="shared" si="11"/>
        <v>単元5</v>
      </c>
      <c r="AK33" t="str">
        <f t="shared" si="12"/>
        <v>単元6</v>
      </c>
      <c r="AL33" t="str">
        <f t="shared" si="12"/>
        <v/>
      </c>
      <c r="AM33" t="str">
        <f t="shared" si="12"/>
        <v/>
      </c>
      <c r="AN33" t="str">
        <f t="shared" si="12"/>
        <v/>
      </c>
      <c r="AO33" t="str">
        <f t="shared" si="12"/>
        <v>単元5</v>
      </c>
      <c r="AT33" s="24">
        <v>25</v>
      </c>
      <c r="AU33" s="42" t="s">
        <v>236</v>
      </c>
      <c r="AV33" s="26" t="s">
        <v>338</v>
      </c>
      <c r="AW33" s="26" t="s">
        <v>338</v>
      </c>
      <c r="AX33" s="26" t="s">
        <v>338</v>
      </c>
      <c r="AY33" s="26" t="s">
        <v>338</v>
      </c>
      <c r="AZ33" s="44" t="s">
        <v>338</v>
      </c>
    </row>
    <row r="34" spans="1:52" ht="18.95" customHeight="1" x14ac:dyDescent="0.15">
      <c r="A34" s="207"/>
      <c r="B34" s="99">
        <f t="shared" si="5"/>
        <v>46171</v>
      </c>
      <c r="C34" s="98">
        <f t="shared" si="5"/>
        <v>46171</v>
      </c>
      <c r="D34" s="3" t="s">
        <v>51</v>
      </c>
      <c r="E34" s="3"/>
      <c r="F34" s="17" t="str">
        <f t="shared" si="0"/>
        <v/>
      </c>
      <c r="G34" s="17" t="str">
        <f t="shared" si="1"/>
        <v/>
      </c>
      <c r="H34" s="17" t="str">
        <f t="shared" si="2"/>
        <v/>
      </c>
      <c r="I34" s="17" t="str">
        <f t="shared" si="3"/>
        <v>単元6</v>
      </c>
      <c r="J34" s="17" t="str">
        <f t="shared" si="4"/>
        <v/>
      </c>
      <c r="K34" s="3"/>
      <c r="M34" s="207"/>
      <c r="N34" s="33">
        <v>1</v>
      </c>
      <c r="O34">
        <f>SUM($N$6:N34)</f>
        <v>29</v>
      </c>
      <c r="W34" s="3">
        <v>26</v>
      </c>
      <c r="X34" s="7" t="str">
        <f>R9</f>
        <v>国語</v>
      </c>
      <c r="Y34" s="9"/>
      <c r="Z34" s="23" t="str">
        <f t="shared" si="6"/>
        <v>国語</v>
      </c>
      <c r="AA34">
        <f>IF($Z34=AA$8,COUNTIF($Z$9:$Z34,AA$8)+Q$22,"")</f>
        <v>6</v>
      </c>
      <c r="AB34" t="str">
        <f>IF($Z34=AB$8,COUNTIF($Z$9:$Z34,AB$8)+R$22,"")</f>
        <v/>
      </c>
      <c r="AC34" t="str">
        <f>IF($Z34=AC$8,COUNTIF($Z$9:$Z34,AC$8)+S$22,"")</f>
        <v/>
      </c>
      <c r="AD34" t="str">
        <f>IF($Z34=AD$8,COUNTIF($Z$9:$Z34,AD$8)+T$22,"")</f>
        <v/>
      </c>
      <c r="AE34" t="str">
        <f>IF($Z34=AE$8,COUNTIF($Z$9:$Z34,AE$8)+U$22,"")</f>
        <v/>
      </c>
      <c r="AF34" t="str">
        <f t="shared" si="7"/>
        <v>単元6</v>
      </c>
      <c r="AG34" t="str">
        <f t="shared" si="8"/>
        <v/>
      </c>
      <c r="AH34" t="str">
        <f t="shared" si="9"/>
        <v/>
      </c>
      <c r="AI34" t="str">
        <f t="shared" si="10"/>
        <v/>
      </c>
      <c r="AJ34" t="str">
        <f t="shared" si="11"/>
        <v/>
      </c>
      <c r="AK34" t="str">
        <f t="shared" si="12"/>
        <v>単元6</v>
      </c>
      <c r="AL34" t="str">
        <f t="shared" si="12"/>
        <v>単元6</v>
      </c>
      <c r="AM34" t="str">
        <f t="shared" si="12"/>
        <v/>
      </c>
      <c r="AN34" t="str">
        <f t="shared" si="12"/>
        <v/>
      </c>
      <c r="AO34" t="str">
        <f t="shared" si="12"/>
        <v/>
      </c>
      <c r="AT34" s="24">
        <v>26</v>
      </c>
      <c r="AU34" s="42" t="s">
        <v>237</v>
      </c>
      <c r="AV34" s="26" t="s">
        <v>339</v>
      </c>
      <c r="AW34" s="26" t="s">
        <v>339</v>
      </c>
      <c r="AX34" s="26" t="s">
        <v>339</v>
      </c>
      <c r="AY34" s="26" t="s">
        <v>339</v>
      </c>
      <c r="AZ34" s="44" t="s">
        <v>339</v>
      </c>
    </row>
    <row r="35" spans="1:52" ht="18.95" customHeight="1" x14ac:dyDescent="0.15">
      <c r="A35" s="207"/>
      <c r="B35" s="99">
        <f t="shared" si="5"/>
        <v>46172</v>
      </c>
      <c r="C35" s="98">
        <f t="shared" si="5"/>
        <v>46172</v>
      </c>
      <c r="D35" s="3" t="s">
        <v>52</v>
      </c>
      <c r="E35" s="3"/>
      <c r="F35" s="17" t="str">
        <f t="shared" si="0"/>
        <v/>
      </c>
      <c r="G35" s="17" t="str">
        <f t="shared" si="1"/>
        <v/>
      </c>
      <c r="H35" s="17" t="str">
        <f t="shared" si="2"/>
        <v/>
      </c>
      <c r="I35" s="17" t="str">
        <f t="shared" si="3"/>
        <v/>
      </c>
      <c r="J35" s="17" t="str">
        <f t="shared" si="4"/>
        <v>単元6</v>
      </c>
      <c r="K35" s="3"/>
      <c r="M35" s="207"/>
      <c r="N35" s="33">
        <v>1</v>
      </c>
      <c r="O35">
        <f>SUM($N$6:N35)</f>
        <v>30</v>
      </c>
      <c r="W35" s="3">
        <v>27</v>
      </c>
      <c r="X35" s="7" t="str">
        <f>R10</f>
        <v>社会</v>
      </c>
      <c r="Y35" s="9"/>
      <c r="Z35" s="23" t="str">
        <f t="shared" si="6"/>
        <v>社会</v>
      </c>
      <c r="AA35" t="str">
        <f>IF($Z35=AA$8,COUNTIF($Z$9:$Z35,AA$8)+Q$22,"")</f>
        <v/>
      </c>
      <c r="AB35">
        <f>IF($Z35=AB$8,COUNTIF($Z$9:$Z35,AB$8)+R$22,"")</f>
        <v>6</v>
      </c>
      <c r="AC35" t="str">
        <f>IF($Z35=AC$8,COUNTIF($Z$9:$Z35,AC$8)+S$22,"")</f>
        <v/>
      </c>
      <c r="AD35" t="str">
        <f>IF($Z35=AD$8,COUNTIF($Z$9:$Z35,AD$8)+T$22,"")</f>
        <v/>
      </c>
      <c r="AE35" t="str">
        <f>IF($Z35=AE$8,COUNTIF($Z$9:$Z35,AE$8)+U$22,"")</f>
        <v/>
      </c>
      <c r="AF35" t="str">
        <f t="shared" si="7"/>
        <v/>
      </c>
      <c r="AG35" t="str">
        <f t="shared" si="8"/>
        <v>単元6</v>
      </c>
      <c r="AH35" t="str">
        <f t="shared" si="9"/>
        <v/>
      </c>
      <c r="AI35" t="str">
        <f t="shared" si="10"/>
        <v/>
      </c>
      <c r="AJ35" t="str">
        <f t="shared" si="11"/>
        <v/>
      </c>
      <c r="AK35" t="str">
        <f t="shared" si="12"/>
        <v/>
      </c>
      <c r="AL35" t="str">
        <f t="shared" si="12"/>
        <v>単元6</v>
      </c>
      <c r="AM35" t="str">
        <f t="shared" si="12"/>
        <v>単元6</v>
      </c>
      <c r="AN35" t="str">
        <f t="shared" si="12"/>
        <v/>
      </c>
      <c r="AO35" t="str">
        <f t="shared" si="12"/>
        <v/>
      </c>
      <c r="AT35" s="24">
        <v>27</v>
      </c>
      <c r="AU35" s="42" t="s">
        <v>238</v>
      </c>
      <c r="AV35" s="26" t="s">
        <v>340</v>
      </c>
      <c r="AW35" s="26" t="s">
        <v>340</v>
      </c>
      <c r="AX35" s="26" t="s">
        <v>340</v>
      </c>
      <c r="AY35" s="26" t="s">
        <v>340</v>
      </c>
      <c r="AZ35" s="44" t="s">
        <v>340</v>
      </c>
    </row>
    <row r="36" spans="1:52" ht="18.95" customHeight="1" thickBot="1" x14ac:dyDescent="0.2">
      <c r="A36" s="207"/>
      <c r="B36" s="99">
        <f t="shared" si="5"/>
        <v>46173</v>
      </c>
      <c r="C36" s="98">
        <f t="shared" si="5"/>
        <v>46173</v>
      </c>
      <c r="D36" s="3" t="s">
        <v>53</v>
      </c>
      <c r="E36" s="3"/>
      <c r="F36" s="17" t="str">
        <f t="shared" si="0"/>
        <v>単元7</v>
      </c>
      <c r="G36" s="17" t="str">
        <f t="shared" si="1"/>
        <v/>
      </c>
      <c r="H36" s="17" t="str">
        <f t="shared" si="2"/>
        <v/>
      </c>
      <c r="I36" s="17" t="str">
        <f t="shared" si="3"/>
        <v/>
      </c>
      <c r="J36" s="17" t="str">
        <f t="shared" si="4"/>
        <v/>
      </c>
      <c r="K36" s="3"/>
      <c r="M36" s="207"/>
      <c r="N36" s="34">
        <v>1</v>
      </c>
      <c r="O36">
        <f>SUM($N$6:N36)</f>
        <v>31</v>
      </c>
      <c r="W36" s="3">
        <v>28</v>
      </c>
      <c r="X36" s="7" t="str">
        <f>R11</f>
        <v>数学</v>
      </c>
      <c r="Y36" s="9"/>
      <c r="Z36" s="23" t="str">
        <f t="shared" si="6"/>
        <v>数学</v>
      </c>
      <c r="AA36" t="str">
        <f>IF($Z36=AA$8,COUNTIF($Z$9:$Z36,AA$8)+Q$22,"")</f>
        <v/>
      </c>
      <c r="AB36" t="str">
        <f>IF($Z36=AB$8,COUNTIF($Z$9:$Z36,AB$8)+R$22,"")</f>
        <v/>
      </c>
      <c r="AC36">
        <f>IF($Z36=AC$8,COUNTIF($Z$9:$Z36,AC$8)+S$22,"")</f>
        <v>6</v>
      </c>
      <c r="AD36" t="str">
        <f>IF($Z36=AD$8,COUNTIF($Z$9:$Z36,AD$8)+T$22,"")</f>
        <v/>
      </c>
      <c r="AE36" t="str">
        <f>IF($Z36=AE$8,COUNTIF($Z$9:$Z36,AE$8)+U$22,"")</f>
        <v/>
      </c>
      <c r="AF36" t="str">
        <f t="shared" si="7"/>
        <v/>
      </c>
      <c r="AG36" t="str">
        <f t="shared" si="8"/>
        <v/>
      </c>
      <c r="AH36" t="str">
        <f t="shared" si="9"/>
        <v>単元6</v>
      </c>
      <c r="AI36" t="str">
        <f t="shared" si="10"/>
        <v/>
      </c>
      <c r="AJ36" t="str">
        <f t="shared" si="11"/>
        <v/>
      </c>
      <c r="AK36" t="str">
        <f t="shared" si="12"/>
        <v/>
      </c>
      <c r="AL36" t="str">
        <f t="shared" si="12"/>
        <v/>
      </c>
      <c r="AM36" t="str">
        <f t="shared" si="12"/>
        <v>単元6</v>
      </c>
      <c r="AN36" t="str">
        <f t="shared" si="12"/>
        <v>単元6</v>
      </c>
      <c r="AO36" t="str">
        <f t="shared" si="12"/>
        <v/>
      </c>
      <c r="AT36" s="24">
        <v>28</v>
      </c>
      <c r="AU36" s="42" t="s">
        <v>239</v>
      </c>
      <c r="AV36" s="25" t="s">
        <v>341</v>
      </c>
      <c r="AW36" s="25" t="s">
        <v>341</v>
      </c>
      <c r="AX36" s="25" t="s">
        <v>341</v>
      </c>
      <c r="AY36" s="25" t="s">
        <v>341</v>
      </c>
      <c r="AZ36" s="43" t="s">
        <v>341</v>
      </c>
    </row>
    <row r="37" spans="1:52" ht="24.95" customHeight="1" x14ac:dyDescent="0.15">
      <c r="A37" s="207"/>
      <c r="M37" s="207"/>
      <c r="W37" s="3">
        <v>29</v>
      </c>
      <c r="X37" s="7" t="str">
        <f>R12</f>
        <v>理科</v>
      </c>
      <c r="Y37" s="9"/>
      <c r="Z37" s="23" t="str">
        <f t="shared" si="6"/>
        <v>理科</v>
      </c>
      <c r="AA37" t="str">
        <f>IF($Z37=AA$8,COUNTIF($Z$9:$Z37,AA$8)+Q$22,"")</f>
        <v/>
      </c>
      <c r="AB37" t="str">
        <f>IF($Z37=AB$8,COUNTIF($Z$9:$Z37,AB$8)+R$22,"")</f>
        <v/>
      </c>
      <c r="AC37" t="str">
        <f>IF($Z37=AC$8,COUNTIF($Z$9:$Z37,AC$8)+S$22,"")</f>
        <v/>
      </c>
      <c r="AD37">
        <f>IF($Z37=AD$8,COUNTIF($Z$9:$Z37,AD$8)+T$22,"")</f>
        <v>6</v>
      </c>
      <c r="AE37" t="str">
        <f>IF($Z37=AE$8,COUNTIF($Z$9:$Z37,AE$8)+U$22,"")</f>
        <v/>
      </c>
      <c r="AF37" t="str">
        <f t="shared" si="7"/>
        <v/>
      </c>
      <c r="AG37" t="str">
        <f t="shared" si="8"/>
        <v/>
      </c>
      <c r="AH37" t="str">
        <f t="shared" si="9"/>
        <v/>
      </c>
      <c r="AI37" t="str">
        <f t="shared" si="10"/>
        <v>単元6</v>
      </c>
      <c r="AJ37" t="str">
        <f t="shared" si="11"/>
        <v/>
      </c>
      <c r="AK37" t="str">
        <f t="shared" si="12"/>
        <v/>
      </c>
      <c r="AL37" t="str">
        <f t="shared" si="12"/>
        <v/>
      </c>
      <c r="AM37" t="str">
        <f t="shared" si="12"/>
        <v/>
      </c>
      <c r="AN37" t="str">
        <f t="shared" si="12"/>
        <v>単元6</v>
      </c>
      <c r="AO37" t="str">
        <f t="shared" si="12"/>
        <v>単元6</v>
      </c>
      <c r="AT37" s="24">
        <v>29</v>
      </c>
      <c r="AU37" s="42" t="s">
        <v>240</v>
      </c>
      <c r="AV37" s="27" t="s">
        <v>342</v>
      </c>
      <c r="AW37" s="27" t="s">
        <v>342</v>
      </c>
      <c r="AX37" s="25" t="s">
        <v>342</v>
      </c>
      <c r="AY37" s="27" t="s">
        <v>342</v>
      </c>
      <c r="AZ37" s="43" t="s">
        <v>342</v>
      </c>
    </row>
    <row r="38" spans="1:52" ht="24.95" customHeight="1" x14ac:dyDescent="0.15">
      <c r="A38" s="207"/>
      <c r="M38" s="207"/>
      <c r="N38" s="6" t="s">
        <v>84</v>
      </c>
      <c r="W38" s="3">
        <v>30</v>
      </c>
      <c r="X38" s="7" t="str">
        <f>R13</f>
        <v>英語</v>
      </c>
      <c r="Y38" s="9"/>
      <c r="Z38" s="23" t="str">
        <f t="shared" si="6"/>
        <v>英語</v>
      </c>
      <c r="AA38" t="str">
        <f>IF($Z38=AA$8,COUNTIF($Z$9:$Z38,AA$8)+Q$22,"")</f>
        <v/>
      </c>
      <c r="AB38" t="str">
        <f>IF($Z38=AB$8,COUNTIF($Z$9:$Z38,AB$8)+R$22,"")</f>
        <v/>
      </c>
      <c r="AC38" t="str">
        <f>IF($Z38=AC$8,COUNTIF($Z$9:$Z38,AC$8)+S$22,"")</f>
        <v/>
      </c>
      <c r="AD38" t="str">
        <f>IF($Z38=AD$8,COUNTIF($Z$9:$Z38,AD$8)+T$22,"")</f>
        <v/>
      </c>
      <c r="AE38">
        <f>IF($Z38=AE$8,COUNTIF($Z$9:$Z38,AE$8)+U$22,"")</f>
        <v>6</v>
      </c>
      <c r="AF38" t="str">
        <f t="shared" si="7"/>
        <v/>
      </c>
      <c r="AG38" t="str">
        <f t="shared" si="8"/>
        <v/>
      </c>
      <c r="AH38" t="str">
        <f t="shared" si="9"/>
        <v/>
      </c>
      <c r="AI38" t="str">
        <f t="shared" si="10"/>
        <v/>
      </c>
      <c r="AJ38" t="str">
        <f t="shared" si="11"/>
        <v>単元6</v>
      </c>
      <c r="AK38" t="str">
        <f t="shared" si="12"/>
        <v>単元7</v>
      </c>
      <c r="AL38" t="str">
        <f t="shared" si="12"/>
        <v/>
      </c>
      <c r="AM38" t="str">
        <f t="shared" si="12"/>
        <v/>
      </c>
      <c r="AN38" t="str">
        <f t="shared" si="12"/>
        <v/>
      </c>
      <c r="AO38" t="str">
        <f t="shared" si="12"/>
        <v>単元6</v>
      </c>
      <c r="AT38" s="24">
        <v>30</v>
      </c>
      <c r="AU38" s="42" t="s">
        <v>241</v>
      </c>
      <c r="AV38" s="27" t="s">
        <v>343</v>
      </c>
      <c r="AW38" s="27" t="s">
        <v>343</v>
      </c>
      <c r="AX38" s="25" t="s">
        <v>343</v>
      </c>
      <c r="AY38" s="27" t="s">
        <v>343</v>
      </c>
      <c r="AZ38" s="43" t="s">
        <v>343</v>
      </c>
    </row>
    <row r="39" spans="1:52" ht="24.95" customHeight="1" x14ac:dyDescent="0.15">
      <c r="A39" s="207"/>
      <c r="M39" s="207"/>
      <c r="W39" s="3">
        <v>31</v>
      </c>
      <c r="X39" s="7" t="str">
        <f>R9</f>
        <v>国語</v>
      </c>
      <c r="Y39" s="9"/>
      <c r="Z39" s="23" t="str">
        <f t="shared" si="6"/>
        <v>国語</v>
      </c>
      <c r="AA39">
        <f>IF($Z39=AA$8,COUNTIF($Z$9:$Z39,AA$8)+Q$22,"")</f>
        <v>7</v>
      </c>
      <c r="AB39" t="str">
        <f>IF($Z39=AB$8,COUNTIF($Z$9:$Z39,AB$8)+R$22,"")</f>
        <v/>
      </c>
      <c r="AC39" t="str">
        <f>IF($Z39=AC$8,COUNTIF($Z$9:$Z39,AC$8)+S$22,"")</f>
        <v/>
      </c>
      <c r="AD39" t="str">
        <f>IF($Z39=AD$8,COUNTIF($Z$9:$Z39,AD$8)+T$22,"")</f>
        <v/>
      </c>
      <c r="AE39" t="str">
        <f>IF($Z39=AE$8,COUNTIF($Z$9:$Z39,AE$8)+U$22,"")</f>
        <v/>
      </c>
      <c r="AF39" t="str">
        <f t="shared" si="7"/>
        <v>単元7</v>
      </c>
      <c r="AG39" t="str">
        <f t="shared" si="8"/>
        <v/>
      </c>
      <c r="AH39" t="str">
        <f t="shared" si="9"/>
        <v/>
      </c>
      <c r="AI39" t="str">
        <f t="shared" si="10"/>
        <v/>
      </c>
      <c r="AJ39" t="str">
        <f t="shared" si="11"/>
        <v/>
      </c>
      <c r="AK39" t="str">
        <f t="shared" si="12"/>
        <v>単元7</v>
      </c>
      <c r="AL39" t="str">
        <f t="shared" si="12"/>
        <v>単元7</v>
      </c>
      <c r="AM39" t="str">
        <f t="shared" si="12"/>
        <v/>
      </c>
      <c r="AN39" t="str">
        <f t="shared" si="12"/>
        <v/>
      </c>
      <c r="AO39" t="str">
        <f t="shared" si="12"/>
        <v/>
      </c>
      <c r="AT39" s="24">
        <v>31</v>
      </c>
      <c r="AU39" s="105" t="s">
        <v>344</v>
      </c>
      <c r="AV39" s="27" t="s">
        <v>242</v>
      </c>
      <c r="AW39" s="27" t="s">
        <v>242</v>
      </c>
      <c r="AX39" s="27" t="s">
        <v>242</v>
      </c>
      <c r="AY39" s="26" t="s">
        <v>242</v>
      </c>
      <c r="AZ39" s="43" t="s">
        <v>242</v>
      </c>
    </row>
    <row r="40" spans="1:52" ht="17.25" customHeight="1" x14ac:dyDescent="0.15">
      <c r="A40" s="207"/>
      <c r="B40" s="207"/>
      <c r="C40" s="207"/>
      <c r="D40" s="207"/>
      <c r="E40" s="207"/>
      <c r="F40" s="208"/>
      <c r="G40" s="208"/>
      <c r="H40" s="208"/>
      <c r="I40" s="208"/>
      <c r="J40" s="208"/>
      <c r="K40" s="207"/>
      <c r="L40" s="207"/>
      <c r="M40" s="207"/>
      <c r="W40" s="3">
        <v>32</v>
      </c>
      <c r="X40" s="7" t="str">
        <f>R10</f>
        <v>社会</v>
      </c>
      <c r="Y40" s="9"/>
      <c r="Z40" s="23" t="str">
        <f t="shared" si="6"/>
        <v>社会</v>
      </c>
      <c r="AA40" t="str">
        <f>IF($Z40=AA$8,COUNTIF($Z$9:$Z40,AA$8)+Q$22,"")</f>
        <v/>
      </c>
      <c r="AB40">
        <f>IF($Z40=AB$8,COUNTIF($Z$9:$Z40,AB$8)+R$22,"")</f>
        <v>7</v>
      </c>
      <c r="AC40" t="str">
        <f>IF($Z40=AC$8,COUNTIF($Z$9:$Z40,AC$8)+S$22,"")</f>
        <v/>
      </c>
      <c r="AD40" t="str">
        <f>IF($Z40=AD$8,COUNTIF($Z$9:$Z40,AD$8)+T$22,"")</f>
        <v/>
      </c>
      <c r="AE40" t="str">
        <f>IF($Z40=AE$8,COUNTIF($Z$9:$Z40,AE$8)+U$22,"")</f>
        <v/>
      </c>
      <c r="AF40" t="str">
        <f t="shared" si="7"/>
        <v/>
      </c>
      <c r="AG40" t="str">
        <f t="shared" si="8"/>
        <v>単元7</v>
      </c>
      <c r="AH40" t="str">
        <f t="shared" si="9"/>
        <v/>
      </c>
      <c r="AI40" t="str">
        <f t="shared" si="10"/>
        <v/>
      </c>
      <c r="AJ40" t="str">
        <f t="shared" si="11"/>
        <v/>
      </c>
      <c r="AK40" t="str">
        <f t="shared" si="12"/>
        <v/>
      </c>
      <c r="AL40" t="str">
        <f t="shared" si="12"/>
        <v>単元7</v>
      </c>
      <c r="AM40" t="str">
        <f t="shared" si="12"/>
        <v>単元7</v>
      </c>
      <c r="AN40" t="str">
        <f t="shared" si="12"/>
        <v/>
      </c>
      <c r="AO40" t="str">
        <f t="shared" si="12"/>
        <v/>
      </c>
      <c r="AT40" s="24">
        <v>32</v>
      </c>
      <c r="AU40" s="105" t="s">
        <v>345</v>
      </c>
      <c r="AV40" s="27" t="s">
        <v>243</v>
      </c>
      <c r="AW40" s="27" t="s">
        <v>243</v>
      </c>
      <c r="AX40" s="27" t="s">
        <v>243</v>
      </c>
      <c r="AY40" s="26" t="s">
        <v>243</v>
      </c>
      <c r="AZ40" s="45" t="s">
        <v>243</v>
      </c>
    </row>
    <row r="41" spans="1:52" ht="18.95" customHeight="1" x14ac:dyDescent="0.15">
      <c r="W41" s="3">
        <v>33</v>
      </c>
      <c r="X41" s="7" t="str">
        <f>R11</f>
        <v>数学</v>
      </c>
      <c r="Y41" s="9"/>
      <c r="Z41" s="23" t="str">
        <f t="shared" si="6"/>
        <v>数学</v>
      </c>
      <c r="AA41" t="str">
        <f>IF($Z41=AA$8,COUNTIF($Z$9:$Z41,AA$8)+Q$22,"")</f>
        <v/>
      </c>
      <c r="AB41" t="str">
        <f>IF($Z41=AB$8,COUNTIF($Z$9:$Z41,AB$8)+R$22,"")</f>
        <v/>
      </c>
      <c r="AC41">
        <f>IF($Z41=AC$8,COUNTIF($Z$9:$Z41,AC$8)+S$22,"")</f>
        <v>7</v>
      </c>
      <c r="AD41" t="str">
        <f>IF($Z41=AD$8,COUNTIF($Z$9:$Z41,AD$8)+T$22,"")</f>
        <v/>
      </c>
      <c r="AE41" t="str">
        <f>IF($Z41=AE$8,COUNTIF($Z$9:$Z41,AE$8)+U$22,"")</f>
        <v/>
      </c>
      <c r="AF41" t="str">
        <f t="shared" si="7"/>
        <v/>
      </c>
      <c r="AG41" t="str">
        <f t="shared" si="8"/>
        <v/>
      </c>
      <c r="AH41" t="str">
        <f t="shared" si="9"/>
        <v>単元7</v>
      </c>
      <c r="AI41" t="str">
        <f t="shared" si="10"/>
        <v/>
      </c>
      <c r="AJ41" t="str">
        <f t="shared" si="11"/>
        <v/>
      </c>
      <c r="AK41" t="str">
        <f t="shared" ref="AK41:AO69" si="13">IF(AF41=AF42,"",IF($Z41=$Z42,AF41&amp;","&amp;AF42,AF41&amp;AF42))</f>
        <v/>
      </c>
      <c r="AL41" t="str">
        <f t="shared" si="13"/>
        <v/>
      </c>
      <c r="AM41" t="str">
        <f t="shared" si="13"/>
        <v>単元7</v>
      </c>
      <c r="AN41" t="str">
        <f t="shared" si="13"/>
        <v>単元7</v>
      </c>
      <c r="AO41" t="str">
        <f t="shared" si="13"/>
        <v/>
      </c>
      <c r="AT41" s="24">
        <v>33</v>
      </c>
      <c r="AU41" s="105" t="s">
        <v>346</v>
      </c>
      <c r="AV41" s="27" t="s">
        <v>244</v>
      </c>
      <c r="AW41" s="27" t="s">
        <v>244</v>
      </c>
      <c r="AX41" s="27" t="s">
        <v>244</v>
      </c>
      <c r="AY41" s="26" t="s">
        <v>244</v>
      </c>
      <c r="AZ41" s="45" t="s">
        <v>244</v>
      </c>
    </row>
    <row r="42" spans="1:52" ht="18.95" customHeight="1" x14ac:dyDescent="0.15">
      <c r="W42" s="3">
        <v>34</v>
      </c>
      <c r="X42" s="7" t="str">
        <f>R12</f>
        <v>理科</v>
      </c>
      <c r="Y42" s="9"/>
      <c r="Z42" s="23" t="str">
        <f t="shared" si="6"/>
        <v>理科</v>
      </c>
      <c r="AA42" t="str">
        <f>IF($Z42=AA$8,COUNTIF($Z$9:$Z42,AA$8)+Q$22,"")</f>
        <v/>
      </c>
      <c r="AB42" t="str">
        <f>IF($Z42=AB$8,COUNTIF($Z$9:$Z42,AB$8)+R$22,"")</f>
        <v/>
      </c>
      <c r="AC42" t="str">
        <f>IF($Z42=AC$8,COUNTIF($Z$9:$Z42,AC$8)+S$22,"")</f>
        <v/>
      </c>
      <c r="AD42">
        <f>IF($Z42=AD$8,COUNTIF($Z$9:$Z42,AD$8)+T$22,"")</f>
        <v>7</v>
      </c>
      <c r="AE42" t="str">
        <f>IF($Z42=AE$8,COUNTIF($Z$9:$Z42,AE$8)+U$22,"")</f>
        <v/>
      </c>
      <c r="AF42" t="str">
        <f t="shared" si="7"/>
        <v/>
      </c>
      <c r="AG42" t="str">
        <f t="shared" si="8"/>
        <v/>
      </c>
      <c r="AH42" t="str">
        <f t="shared" si="9"/>
        <v/>
      </c>
      <c r="AI42" t="str">
        <f t="shared" si="10"/>
        <v>単元7</v>
      </c>
      <c r="AJ42" t="str">
        <f t="shared" si="11"/>
        <v/>
      </c>
      <c r="AK42" t="str">
        <f t="shared" si="13"/>
        <v/>
      </c>
      <c r="AL42" t="str">
        <f t="shared" si="13"/>
        <v/>
      </c>
      <c r="AM42" t="str">
        <f t="shared" si="13"/>
        <v/>
      </c>
      <c r="AN42" t="str">
        <f t="shared" si="13"/>
        <v>単元7</v>
      </c>
      <c r="AO42" t="str">
        <f t="shared" si="13"/>
        <v>単元7</v>
      </c>
      <c r="AT42" s="24">
        <v>34</v>
      </c>
      <c r="AU42" s="105" t="s">
        <v>347</v>
      </c>
      <c r="AV42" s="26" t="s">
        <v>245</v>
      </c>
      <c r="AW42" s="26" t="s">
        <v>245</v>
      </c>
      <c r="AX42" s="26" t="s">
        <v>245</v>
      </c>
      <c r="AY42" s="26" t="s">
        <v>245</v>
      </c>
      <c r="AZ42" s="44" t="s">
        <v>245</v>
      </c>
    </row>
    <row r="43" spans="1:52" ht="18.95" customHeight="1" x14ac:dyDescent="0.15">
      <c r="W43" s="3">
        <v>35</v>
      </c>
      <c r="X43" s="7" t="str">
        <f>R13</f>
        <v>英語</v>
      </c>
      <c r="Y43" s="9"/>
      <c r="Z43" s="23" t="str">
        <f t="shared" si="6"/>
        <v>英語</v>
      </c>
      <c r="AA43" t="str">
        <f>IF($Z43=AA$8,COUNTIF($Z$9:$Z43,AA$8)+Q$22,"")</f>
        <v/>
      </c>
      <c r="AB43" t="str">
        <f>IF($Z43=AB$8,COUNTIF($Z$9:$Z43,AB$8)+R$22,"")</f>
        <v/>
      </c>
      <c r="AC43" t="str">
        <f>IF($Z43=AC$8,COUNTIF($Z$9:$Z43,AC$8)+S$22,"")</f>
        <v/>
      </c>
      <c r="AD43" t="str">
        <f>IF($Z43=AD$8,COUNTIF($Z$9:$Z43,AD$8)+T$22,"")</f>
        <v/>
      </c>
      <c r="AE43">
        <f>IF($Z43=AE$8,COUNTIF($Z$9:$Z43,AE$8)+U$22,"")</f>
        <v>7</v>
      </c>
      <c r="AF43" t="str">
        <f t="shared" si="7"/>
        <v/>
      </c>
      <c r="AG43" t="str">
        <f t="shared" si="8"/>
        <v/>
      </c>
      <c r="AH43" t="str">
        <f t="shared" si="9"/>
        <v/>
      </c>
      <c r="AI43" t="str">
        <f t="shared" si="10"/>
        <v/>
      </c>
      <c r="AJ43" t="str">
        <f t="shared" si="11"/>
        <v>単元7</v>
      </c>
      <c r="AK43" t="str">
        <f t="shared" si="13"/>
        <v>単元8</v>
      </c>
      <c r="AL43" t="str">
        <f t="shared" si="13"/>
        <v/>
      </c>
      <c r="AM43" t="str">
        <f t="shared" si="13"/>
        <v/>
      </c>
      <c r="AN43" t="str">
        <f t="shared" si="13"/>
        <v/>
      </c>
      <c r="AO43" t="str">
        <f t="shared" si="13"/>
        <v>単元7</v>
      </c>
      <c r="AT43" s="24">
        <v>35</v>
      </c>
      <c r="AU43" s="105" t="s">
        <v>348</v>
      </c>
      <c r="AV43" s="26" t="s">
        <v>246</v>
      </c>
      <c r="AW43" s="26" t="s">
        <v>246</v>
      </c>
      <c r="AX43" s="26" t="s">
        <v>246</v>
      </c>
      <c r="AY43" s="26" t="s">
        <v>246</v>
      </c>
      <c r="AZ43" s="44" t="s">
        <v>246</v>
      </c>
    </row>
    <row r="44" spans="1:52" ht="18.95" customHeight="1" x14ac:dyDescent="0.15">
      <c r="W44" s="3">
        <v>36</v>
      </c>
      <c r="X44" s="7" t="str">
        <f>R9</f>
        <v>国語</v>
      </c>
      <c r="Y44" s="9"/>
      <c r="Z44" s="23" t="str">
        <f t="shared" si="6"/>
        <v>国語</v>
      </c>
      <c r="AA44">
        <f>IF($Z44=AA$8,COUNTIF($Z$9:$Z44,AA$8)+Q$22,"")</f>
        <v>8</v>
      </c>
      <c r="AB44" t="str">
        <f>IF($Z44=AB$8,COUNTIF($Z$9:$Z44,AB$8)+R$22,"")</f>
        <v/>
      </c>
      <c r="AC44" t="str">
        <f>IF($Z44=AC$8,COUNTIF($Z$9:$Z44,AC$8)+S$22,"")</f>
        <v/>
      </c>
      <c r="AD44" t="str">
        <f>IF($Z44=AD$8,COUNTIF($Z$9:$Z44,AD$8)+T$22,"")</f>
        <v/>
      </c>
      <c r="AE44" t="str">
        <f>IF($Z44=AE$8,COUNTIF($Z$9:$Z44,AE$8)+U$22,"")</f>
        <v/>
      </c>
      <c r="AF44" t="str">
        <f t="shared" si="7"/>
        <v>単元8</v>
      </c>
      <c r="AG44" t="str">
        <f t="shared" si="8"/>
        <v/>
      </c>
      <c r="AH44" t="str">
        <f t="shared" si="9"/>
        <v/>
      </c>
      <c r="AI44" t="str">
        <f t="shared" si="10"/>
        <v/>
      </c>
      <c r="AJ44" t="str">
        <f t="shared" si="11"/>
        <v/>
      </c>
      <c r="AK44" t="str">
        <f t="shared" si="13"/>
        <v>単元8</v>
      </c>
      <c r="AL44" t="str">
        <f t="shared" si="13"/>
        <v>単元8</v>
      </c>
      <c r="AM44" t="str">
        <f t="shared" si="13"/>
        <v/>
      </c>
      <c r="AN44" t="str">
        <f t="shared" si="13"/>
        <v/>
      </c>
      <c r="AO44" t="str">
        <f t="shared" si="13"/>
        <v/>
      </c>
      <c r="AT44" s="24">
        <v>36</v>
      </c>
      <c r="AU44" s="105" t="s">
        <v>349</v>
      </c>
      <c r="AV44" s="26" t="s">
        <v>247</v>
      </c>
      <c r="AW44" s="26" t="s">
        <v>247</v>
      </c>
      <c r="AX44" s="26" t="s">
        <v>247</v>
      </c>
      <c r="AY44" s="26" t="s">
        <v>247</v>
      </c>
      <c r="AZ44" s="44" t="s">
        <v>247</v>
      </c>
    </row>
    <row r="45" spans="1:52" ht="18.95" customHeight="1" x14ac:dyDescent="0.15">
      <c r="W45" s="3">
        <v>37</v>
      </c>
      <c r="X45" s="7" t="str">
        <f>R10</f>
        <v>社会</v>
      </c>
      <c r="Y45" s="9"/>
      <c r="Z45" s="23" t="str">
        <f t="shared" si="6"/>
        <v>社会</v>
      </c>
      <c r="AA45" t="str">
        <f>IF($Z45=AA$8,COUNTIF($Z$9:$Z45,AA$8)+Q$22,"")</f>
        <v/>
      </c>
      <c r="AB45">
        <f>IF($Z45=AB$8,COUNTIF($Z$9:$Z45,AB$8)+R$22,"")</f>
        <v>8</v>
      </c>
      <c r="AC45" t="str">
        <f>IF($Z45=AC$8,COUNTIF($Z$9:$Z45,AC$8)+S$22,"")</f>
        <v/>
      </c>
      <c r="AD45" t="str">
        <f>IF($Z45=AD$8,COUNTIF($Z$9:$Z45,AD$8)+T$22,"")</f>
        <v/>
      </c>
      <c r="AE45" t="str">
        <f>IF($Z45=AE$8,COUNTIF($Z$9:$Z45,AE$8)+U$22,"")</f>
        <v/>
      </c>
      <c r="AF45" t="str">
        <f t="shared" si="7"/>
        <v/>
      </c>
      <c r="AG45" t="str">
        <f t="shared" si="8"/>
        <v>単元8</v>
      </c>
      <c r="AH45" t="str">
        <f t="shared" si="9"/>
        <v/>
      </c>
      <c r="AI45" t="str">
        <f t="shared" si="10"/>
        <v/>
      </c>
      <c r="AJ45" t="str">
        <f t="shared" si="11"/>
        <v/>
      </c>
      <c r="AK45" t="str">
        <f t="shared" si="13"/>
        <v/>
      </c>
      <c r="AL45" t="str">
        <f t="shared" si="13"/>
        <v>単元8</v>
      </c>
      <c r="AM45" t="str">
        <f t="shared" si="13"/>
        <v>単元8</v>
      </c>
      <c r="AN45" t="str">
        <f t="shared" si="13"/>
        <v/>
      </c>
      <c r="AO45" t="str">
        <f t="shared" si="13"/>
        <v/>
      </c>
      <c r="AT45" s="24">
        <v>37</v>
      </c>
      <c r="AU45" s="105" t="s">
        <v>350</v>
      </c>
      <c r="AV45" s="26" t="s">
        <v>248</v>
      </c>
      <c r="AW45" s="26" t="s">
        <v>248</v>
      </c>
      <c r="AX45" s="26" t="s">
        <v>248</v>
      </c>
      <c r="AY45" s="26" t="s">
        <v>248</v>
      </c>
      <c r="AZ45" s="44" t="s">
        <v>248</v>
      </c>
    </row>
    <row r="46" spans="1:52" ht="18.95" customHeight="1" x14ac:dyDescent="0.15">
      <c r="W46" s="3">
        <v>38</v>
      </c>
      <c r="X46" s="7" t="str">
        <f>R11</f>
        <v>数学</v>
      </c>
      <c r="Y46" s="9"/>
      <c r="Z46" s="23" t="str">
        <f t="shared" si="6"/>
        <v>数学</v>
      </c>
      <c r="AA46" t="str">
        <f>IF($Z46=AA$8,COUNTIF($Z$9:$Z46,AA$8)+Q$22,"")</f>
        <v/>
      </c>
      <c r="AB46" t="str">
        <f>IF($Z46=AB$8,COUNTIF($Z$9:$Z46,AB$8)+R$22,"")</f>
        <v/>
      </c>
      <c r="AC46">
        <f>IF($Z46=AC$8,COUNTIF($Z$9:$Z46,AC$8)+S$22,"")</f>
        <v>8</v>
      </c>
      <c r="AD46" t="str">
        <f>IF($Z46=AD$8,COUNTIF($Z$9:$Z46,AD$8)+T$22,"")</f>
        <v/>
      </c>
      <c r="AE46" t="str">
        <f>IF($Z46=AE$8,COUNTIF($Z$9:$Z46,AE$8)+U$22,"")</f>
        <v/>
      </c>
      <c r="AF46" t="str">
        <f t="shared" si="7"/>
        <v/>
      </c>
      <c r="AG46" t="str">
        <f t="shared" si="8"/>
        <v/>
      </c>
      <c r="AH46" t="str">
        <f t="shared" si="9"/>
        <v>単元8</v>
      </c>
      <c r="AI46" t="str">
        <f t="shared" si="10"/>
        <v/>
      </c>
      <c r="AJ46" t="str">
        <f t="shared" si="11"/>
        <v/>
      </c>
      <c r="AK46" t="str">
        <f t="shared" si="13"/>
        <v/>
      </c>
      <c r="AL46" t="str">
        <f t="shared" si="13"/>
        <v/>
      </c>
      <c r="AM46" t="str">
        <f t="shared" si="13"/>
        <v>単元8</v>
      </c>
      <c r="AN46" t="str">
        <f t="shared" si="13"/>
        <v>単元8</v>
      </c>
      <c r="AO46" t="str">
        <f t="shared" si="13"/>
        <v/>
      </c>
      <c r="AT46" s="24">
        <v>38</v>
      </c>
      <c r="AU46" s="105" t="s">
        <v>351</v>
      </c>
      <c r="AV46" s="26" t="s">
        <v>249</v>
      </c>
      <c r="AW46" s="26" t="s">
        <v>249</v>
      </c>
      <c r="AX46" s="26" t="s">
        <v>249</v>
      </c>
      <c r="AY46" s="26" t="s">
        <v>249</v>
      </c>
      <c r="AZ46" s="44" t="s">
        <v>249</v>
      </c>
    </row>
    <row r="47" spans="1:52" ht="18.95" customHeight="1" x14ac:dyDescent="0.15">
      <c r="W47" s="3">
        <v>39</v>
      </c>
      <c r="X47" s="7" t="str">
        <f>R12</f>
        <v>理科</v>
      </c>
      <c r="Y47" s="9"/>
      <c r="Z47" s="23" t="str">
        <f t="shared" si="6"/>
        <v>理科</v>
      </c>
      <c r="AA47" t="str">
        <f>IF($Z47=AA$8,COUNTIF($Z$9:$Z47,AA$8)+Q$22,"")</f>
        <v/>
      </c>
      <c r="AB47" t="str">
        <f>IF($Z47=AB$8,COUNTIF($Z$9:$Z47,AB$8)+R$22,"")</f>
        <v/>
      </c>
      <c r="AC47" t="str">
        <f>IF($Z47=AC$8,COUNTIF($Z$9:$Z47,AC$8)+S$22,"")</f>
        <v/>
      </c>
      <c r="AD47">
        <f>IF($Z47=AD$8,COUNTIF($Z$9:$Z47,AD$8)+T$22,"")</f>
        <v>8</v>
      </c>
      <c r="AE47" t="str">
        <f>IF($Z47=AE$8,COUNTIF($Z$9:$Z47,AE$8)+U$22,"")</f>
        <v/>
      </c>
      <c r="AF47" t="str">
        <f t="shared" si="7"/>
        <v/>
      </c>
      <c r="AG47" t="str">
        <f t="shared" si="8"/>
        <v/>
      </c>
      <c r="AH47" t="str">
        <f t="shared" si="9"/>
        <v/>
      </c>
      <c r="AI47" t="str">
        <f t="shared" si="10"/>
        <v>単元8</v>
      </c>
      <c r="AJ47" t="str">
        <f t="shared" si="11"/>
        <v/>
      </c>
      <c r="AK47" t="str">
        <f t="shared" si="13"/>
        <v/>
      </c>
      <c r="AL47" t="str">
        <f t="shared" si="13"/>
        <v/>
      </c>
      <c r="AM47" t="str">
        <f t="shared" si="13"/>
        <v/>
      </c>
      <c r="AN47" t="str">
        <f t="shared" si="13"/>
        <v>単元8</v>
      </c>
      <c r="AO47" t="str">
        <f t="shared" si="13"/>
        <v>単元8</v>
      </c>
      <c r="AT47" s="24">
        <v>39</v>
      </c>
      <c r="AU47" s="105" t="s">
        <v>352</v>
      </c>
      <c r="AV47" s="26" t="s">
        <v>250</v>
      </c>
      <c r="AW47" s="26" t="s">
        <v>250</v>
      </c>
      <c r="AX47" s="26" t="s">
        <v>250</v>
      </c>
      <c r="AY47" s="26" t="s">
        <v>250</v>
      </c>
      <c r="AZ47" s="44" t="s">
        <v>250</v>
      </c>
    </row>
    <row r="48" spans="1:52" ht="18.95" customHeight="1" x14ac:dyDescent="0.15">
      <c r="W48" s="3">
        <v>40</v>
      </c>
      <c r="X48" s="7" t="str">
        <f>R13</f>
        <v>英語</v>
      </c>
      <c r="Y48" s="9"/>
      <c r="Z48" s="23" t="str">
        <f t="shared" si="6"/>
        <v>英語</v>
      </c>
      <c r="AA48" t="str">
        <f>IF($Z48=AA$8,COUNTIF($Z$9:$Z48,AA$8)+Q$22,"")</f>
        <v/>
      </c>
      <c r="AB48" t="str">
        <f>IF($Z48=AB$8,COUNTIF($Z$9:$Z48,AB$8)+R$22,"")</f>
        <v/>
      </c>
      <c r="AC48" t="str">
        <f>IF($Z48=AC$8,COUNTIF($Z$9:$Z48,AC$8)+S$22,"")</f>
        <v/>
      </c>
      <c r="AD48" t="str">
        <f>IF($Z48=AD$8,COUNTIF($Z$9:$Z48,AD$8)+T$22,"")</f>
        <v/>
      </c>
      <c r="AE48">
        <f>IF($Z48=AE$8,COUNTIF($Z$9:$Z48,AE$8)+U$22,"")</f>
        <v>8</v>
      </c>
      <c r="AF48" t="str">
        <f t="shared" si="7"/>
        <v/>
      </c>
      <c r="AG48" t="str">
        <f t="shared" si="8"/>
        <v/>
      </c>
      <c r="AH48" t="str">
        <f t="shared" si="9"/>
        <v/>
      </c>
      <c r="AI48" t="str">
        <f t="shared" si="10"/>
        <v/>
      </c>
      <c r="AJ48" t="str">
        <f t="shared" si="11"/>
        <v>単元8</v>
      </c>
      <c r="AK48" t="str">
        <f t="shared" si="13"/>
        <v>単元9</v>
      </c>
      <c r="AL48" t="str">
        <f t="shared" si="13"/>
        <v/>
      </c>
      <c r="AM48" t="str">
        <f t="shared" si="13"/>
        <v/>
      </c>
      <c r="AN48" t="str">
        <f t="shared" si="13"/>
        <v/>
      </c>
      <c r="AO48" t="str">
        <f t="shared" si="13"/>
        <v>単元8</v>
      </c>
      <c r="AT48" s="24">
        <v>40</v>
      </c>
      <c r="AU48" s="105" t="s">
        <v>354</v>
      </c>
      <c r="AV48" s="3" t="s">
        <v>252</v>
      </c>
      <c r="AW48" s="3" t="s">
        <v>252</v>
      </c>
      <c r="AX48" s="3" t="s">
        <v>252</v>
      </c>
      <c r="AY48" s="3" t="s">
        <v>252</v>
      </c>
      <c r="AZ48" s="46" t="s">
        <v>252</v>
      </c>
    </row>
    <row r="49" spans="23:52" ht="18.95" customHeight="1" x14ac:dyDescent="0.15">
      <c r="W49" s="3">
        <v>41</v>
      </c>
      <c r="X49" s="7" t="str">
        <f>R9</f>
        <v>国語</v>
      </c>
      <c r="Y49" s="9"/>
      <c r="Z49" s="23" t="str">
        <f t="shared" si="6"/>
        <v>国語</v>
      </c>
      <c r="AA49">
        <f>IF($Z49=AA$8,COUNTIF($Z$9:$Z49,AA$8)+Q$22,"")</f>
        <v>9</v>
      </c>
      <c r="AB49" t="str">
        <f>IF($Z49=AB$8,COUNTIF($Z$9:$Z49,AB$8)+R$22,"")</f>
        <v/>
      </c>
      <c r="AC49" t="str">
        <f>IF($Z49=AC$8,COUNTIF($Z$9:$Z49,AC$8)+S$22,"")</f>
        <v/>
      </c>
      <c r="AD49" t="str">
        <f>IF($Z49=AD$8,COUNTIF($Z$9:$Z49,AD$8)+T$22,"")</f>
        <v/>
      </c>
      <c r="AE49" t="str">
        <f>IF($Z49=AE$8,COUNTIF($Z$9:$Z49,AE$8)+U$22,"")</f>
        <v/>
      </c>
      <c r="AF49" t="str">
        <f t="shared" si="7"/>
        <v>単元9</v>
      </c>
      <c r="AG49" t="str">
        <f t="shared" si="8"/>
        <v/>
      </c>
      <c r="AH49" t="str">
        <f t="shared" si="9"/>
        <v/>
      </c>
      <c r="AI49" t="str">
        <f t="shared" si="10"/>
        <v/>
      </c>
      <c r="AJ49" t="str">
        <f t="shared" si="11"/>
        <v/>
      </c>
      <c r="AK49" t="str">
        <f t="shared" si="13"/>
        <v>単元9</v>
      </c>
      <c r="AL49" t="str">
        <f t="shared" si="13"/>
        <v>単元9</v>
      </c>
      <c r="AM49" t="str">
        <f t="shared" si="13"/>
        <v/>
      </c>
      <c r="AN49" t="str">
        <f t="shared" si="13"/>
        <v/>
      </c>
      <c r="AO49" t="str">
        <f t="shared" si="13"/>
        <v/>
      </c>
      <c r="AT49" s="24">
        <v>41</v>
      </c>
      <c r="AU49" s="105"/>
      <c r="AV49" s="3"/>
      <c r="AW49" s="3"/>
      <c r="AX49" s="3"/>
      <c r="AY49" s="3"/>
      <c r="AZ49" s="46"/>
    </row>
    <row r="50" spans="23:52" ht="18.95" customHeight="1" x14ac:dyDescent="0.15">
      <c r="W50" s="3">
        <v>42</v>
      </c>
      <c r="X50" s="7" t="str">
        <f>R10</f>
        <v>社会</v>
      </c>
      <c r="Y50" s="9"/>
      <c r="Z50" s="23" t="str">
        <f t="shared" si="6"/>
        <v>社会</v>
      </c>
      <c r="AA50" t="str">
        <f>IF($Z50=AA$8,COUNTIF($Z$9:$Z50,AA$8)+Q$22,"")</f>
        <v/>
      </c>
      <c r="AB50">
        <f>IF($Z50=AB$8,COUNTIF($Z$9:$Z50,AB$8)+R$22,"")</f>
        <v>9</v>
      </c>
      <c r="AC50" t="str">
        <f>IF($Z50=AC$8,COUNTIF($Z$9:$Z50,AC$8)+S$22,"")</f>
        <v/>
      </c>
      <c r="AD50" t="str">
        <f>IF($Z50=AD$8,COUNTIF($Z$9:$Z50,AD$8)+T$22,"")</f>
        <v/>
      </c>
      <c r="AE50" t="str">
        <f>IF($Z50=AE$8,COUNTIF($Z$9:$Z50,AE$8)+U$22,"")</f>
        <v/>
      </c>
      <c r="AF50" t="str">
        <f t="shared" si="7"/>
        <v/>
      </c>
      <c r="AG50" t="str">
        <f t="shared" si="8"/>
        <v>単元9</v>
      </c>
      <c r="AH50" t="str">
        <f t="shared" si="9"/>
        <v/>
      </c>
      <c r="AI50" t="str">
        <f t="shared" si="10"/>
        <v/>
      </c>
      <c r="AJ50" t="str">
        <f t="shared" si="11"/>
        <v/>
      </c>
      <c r="AK50" t="str">
        <f t="shared" si="13"/>
        <v/>
      </c>
      <c r="AL50" t="str">
        <f t="shared" si="13"/>
        <v>単元9</v>
      </c>
      <c r="AM50" t="str">
        <f t="shared" si="13"/>
        <v>単元9</v>
      </c>
      <c r="AN50" t="str">
        <f t="shared" si="13"/>
        <v/>
      </c>
      <c r="AO50" t="str">
        <f t="shared" si="13"/>
        <v/>
      </c>
      <c r="AT50" s="24">
        <v>42</v>
      </c>
      <c r="AU50" s="42"/>
      <c r="AV50" s="3"/>
      <c r="AW50" s="3"/>
      <c r="AX50" s="3"/>
      <c r="AY50" s="3"/>
      <c r="AZ50" s="46"/>
    </row>
    <row r="51" spans="23:52" ht="18.95" customHeight="1" x14ac:dyDescent="0.15">
      <c r="W51" s="3">
        <v>43</v>
      </c>
      <c r="X51" s="7" t="str">
        <f>R11</f>
        <v>数学</v>
      </c>
      <c r="Y51" s="9"/>
      <c r="Z51" s="23" t="str">
        <f t="shared" si="6"/>
        <v>数学</v>
      </c>
      <c r="AA51" t="str">
        <f>IF($Z51=AA$8,COUNTIF($Z$9:$Z51,AA$8)+Q$22,"")</f>
        <v/>
      </c>
      <c r="AB51" t="str">
        <f>IF($Z51=AB$8,COUNTIF($Z$9:$Z51,AB$8)+R$22,"")</f>
        <v/>
      </c>
      <c r="AC51">
        <f>IF($Z51=AC$8,COUNTIF($Z$9:$Z51,AC$8)+S$22,"")</f>
        <v>9</v>
      </c>
      <c r="AD51" t="str">
        <f>IF($Z51=AD$8,COUNTIF($Z$9:$Z51,AD$8)+T$22,"")</f>
        <v/>
      </c>
      <c r="AE51" t="str">
        <f>IF($Z51=AE$8,COUNTIF($Z$9:$Z51,AE$8)+U$22,"")</f>
        <v/>
      </c>
      <c r="AF51" t="str">
        <f t="shared" si="7"/>
        <v/>
      </c>
      <c r="AG51" t="str">
        <f t="shared" si="8"/>
        <v/>
      </c>
      <c r="AH51" t="str">
        <f t="shared" si="9"/>
        <v>単元9</v>
      </c>
      <c r="AI51" t="str">
        <f t="shared" si="10"/>
        <v/>
      </c>
      <c r="AJ51" t="str">
        <f t="shared" si="11"/>
        <v/>
      </c>
      <c r="AK51" t="str">
        <f t="shared" si="13"/>
        <v/>
      </c>
      <c r="AL51" t="str">
        <f t="shared" si="13"/>
        <v/>
      </c>
      <c r="AM51" t="str">
        <f t="shared" si="13"/>
        <v>単元9</v>
      </c>
      <c r="AN51" t="str">
        <f t="shared" si="13"/>
        <v>単元9</v>
      </c>
      <c r="AO51" t="str">
        <f t="shared" si="13"/>
        <v/>
      </c>
      <c r="AT51" s="24">
        <v>43</v>
      </c>
      <c r="AU51" s="42"/>
      <c r="AV51" s="3"/>
      <c r="AW51" s="3"/>
      <c r="AX51" s="3"/>
      <c r="AY51" s="3"/>
      <c r="AZ51" s="46"/>
    </row>
    <row r="52" spans="23:52" ht="18.95" customHeight="1" x14ac:dyDescent="0.15">
      <c r="W52" s="3">
        <v>44</v>
      </c>
      <c r="X52" s="7" t="str">
        <f>R12</f>
        <v>理科</v>
      </c>
      <c r="Y52" s="9"/>
      <c r="Z52" s="23" t="str">
        <f t="shared" si="6"/>
        <v>理科</v>
      </c>
      <c r="AA52" t="str">
        <f>IF($Z52=AA$8,COUNTIF($Z$9:$Z52,AA$8)+Q$22,"")</f>
        <v/>
      </c>
      <c r="AB52" t="str">
        <f>IF($Z52=AB$8,COUNTIF($Z$9:$Z52,AB$8)+R$22,"")</f>
        <v/>
      </c>
      <c r="AC52" t="str">
        <f>IF($Z52=AC$8,COUNTIF($Z$9:$Z52,AC$8)+S$22,"")</f>
        <v/>
      </c>
      <c r="AD52">
        <f>IF($Z52=AD$8,COUNTIF($Z$9:$Z52,AD$8)+T$22,"")</f>
        <v>9</v>
      </c>
      <c r="AE52" t="str">
        <f>IF($Z52=AE$8,COUNTIF($Z$9:$Z52,AE$8)+U$22,"")</f>
        <v/>
      </c>
      <c r="AF52" t="str">
        <f t="shared" si="7"/>
        <v/>
      </c>
      <c r="AG52" t="str">
        <f t="shared" si="8"/>
        <v/>
      </c>
      <c r="AH52" t="str">
        <f t="shared" si="9"/>
        <v/>
      </c>
      <c r="AI52" t="str">
        <f t="shared" si="10"/>
        <v>単元9</v>
      </c>
      <c r="AJ52" t="str">
        <f t="shared" si="11"/>
        <v/>
      </c>
      <c r="AK52" t="str">
        <f t="shared" si="13"/>
        <v/>
      </c>
      <c r="AL52" t="str">
        <f t="shared" si="13"/>
        <v/>
      </c>
      <c r="AM52" t="str">
        <f t="shared" si="13"/>
        <v/>
      </c>
      <c r="AN52" t="str">
        <f t="shared" si="13"/>
        <v>単元9</v>
      </c>
      <c r="AO52" t="str">
        <f t="shared" si="13"/>
        <v>単元9</v>
      </c>
      <c r="AT52" s="24">
        <v>44</v>
      </c>
      <c r="AU52" s="42"/>
      <c r="AV52" s="3"/>
      <c r="AW52" s="3"/>
      <c r="AX52" s="3"/>
      <c r="AY52" s="3"/>
      <c r="AZ52" s="46"/>
    </row>
    <row r="53" spans="23:52" ht="18.95" customHeight="1" x14ac:dyDescent="0.15">
      <c r="W53" s="3">
        <v>45</v>
      </c>
      <c r="X53" s="7" t="str">
        <f>R13</f>
        <v>英語</v>
      </c>
      <c r="Y53" s="9"/>
      <c r="Z53" s="23" t="str">
        <f t="shared" si="6"/>
        <v>英語</v>
      </c>
      <c r="AA53" t="str">
        <f>IF($Z53=AA$8,COUNTIF($Z$9:$Z53,AA$8)+Q$22,"")</f>
        <v/>
      </c>
      <c r="AB53" t="str">
        <f>IF($Z53=AB$8,COUNTIF($Z$9:$Z53,AB$8)+R$22,"")</f>
        <v/>
      </c>
      <c r="AC53" t="str">
        <f>IF($Z53=AC$8,COUNTIF($Z$9:$Z53,AC$8)+S$22,"")</f>
        <v/>
      </c>
      <c r="AD53" t="str">
        <f>IF($Z53=AD$8,COUNTIF($Z$9:$Z53,AD$8)+T$22,"")</f>
        <v/>
      </c>
      <c r="AE53">
        <f>IF($Z53=AE$8,COUNTIF($Z$9:$Z53,AE$8)+U$22,"")</f>
        <v>9</v>
      </c>
      <c r="AF53" t="str">
        <f t="shared" si="7"/>
        <v/>
      </c>
      <c r="AG53" t="str">
        <f t="shared" si="8"/>
        <v/>
      </c>
      <c r="AH53" t="str">
        <f t="shared" si="9"/>
        <v/>
      </c>
      <c r="AI53" t="str">
        <f t="shared" si="10"/>
        <v/>
      </c>
      <c r="AJ53" t="str">
        <f t="shared" si="11"/>
        <v>単元9</v>
      </c>
      <c r="AK53" t="str">
        <f t="shared" si="13"/>
        <v>単元10</v>
      </c>
      <c r="AL53" t="str">
        <f t="shared" si="13"/>
        <v/>
      </c>
      <c r="AM53" t="str">
        <f t="shared" si="13"/>
        <v/>
      </c>
      <c r="AN53" t="str">
        <f t="shared" si="13"/>
        <v/>
      </c>
      <c r="AO53" t="str">
        <f t="shared" si="13"/>
        <v>単元9</v>
      </c>
      <c r="AT53" s="24">
        <v>45</v>
      </c>
      <c r="AU53" s="42"/>
      <c r="AV53" s="3"/>
      <c r="AW53" s="3"/>
      <c r="AX53" s="3"/>
      <c r="AY53" s="3"/>
      <c r="AZ53" s="46"/>
    </row>
    <row r="54" spans="23:52" ht="18.95" customHeight="1" x14ac:dyDescent="0.15">
      <c r="W54" s="3">
        <v>46</v>
      </c>
      <c r="X54" s="7" t="str">
        <f>R9</f>
        <v>国語</v>
      </c>
      <c r="Y54" s="9"/>
      <c r="Z54" s="23" t="str">
        <f t="shared" si="6"/>
        <v>国語</v>
      </c>
      <c r="AA54">
        <f>IF($Z54=AA$8,COUNTIF($Z$9:$Z54,AA$8)+Q$22,"")</f>
        <v>10</v>
      </c>
      <c r="AB54" t="str">
        <f>IF($Z54=AB$8,COUNTIF($Z$9:$Z54,AB$8)+R$22,"")</f>
        <v/>
      </c>
      <c r="AC54" t="str">
        <f>IF($Z54=AC$8,COUNTIF($Z$9:$Z54,AC$8)+S$22,"")</f>
        <v/>
      </c>
      <c r="AD54" t="str">
        <f>IF($Z54=AD$8,COUNTIF($Z$9:$Z54,AD$8)+T$22,"")</f>
        <v/>
      </c>
      <c r="AE54" t="str">
        <f>IF($Z54=AE$8,COUNTIF($Z$9:$Z54,AE$8)+U$22,"")</f>
        <v/>
      </c>
      <c r="AF54" t="str">
        <f t="shared" si="7"/>
        <v>単元10</v>
      </c>
      <c r="AG54" t="str">
        <f t="shared" si="8"/>
        <v/>
      </c>
      <c r="AH54" t="str">
        <f t="shared" si="9"/>
        <v/>
      </c>
      <c r="AI54" t="str">
        <f t="shared" si="10"/>
        <v/>
      </c>
      <c r="AJ54" t="str">
        <f t="shared" si="11"/>
        <v/>
      </c>
      <c r="AK54" t="str">
        <f t="shared" si="13"/>
        <v>単元10</v>
      </c>
      <c r="AL54" t="str">
        <f t="shared" si="13"/>
        <v>単元10</v>
      </c>
      <c r="AM54" t="str">
        <f t="shared" si="13"/>
        <v/>
      </c>
      <c r="AN54" t="str">
        <f t="shared" si="13"/>
        <v/>
      </c>
      <c r="AO54" t="str">
        <f t="shared" si="13"/>
        <v/>
      </c>
      <c r="AT54" s="24">
        <v>46</v>
      </c>
      <c r="AU54" s="42"/>
      <c r="AV54" s="3"/>
      <c r="AW54" s="3"/>
      <c r="AX54" s="3"/>
      <c r="AY54" s="3"/>
      <c r="AZ54" s="46"/>
    </row>
    <row r="55" spans="23:52" ht="18.95" customHeight="1" x14ac:dyDescent="0.15">
      <c r="W55" s="3">
        <v>47</v>
      </c>
      <c r="X55" s="7" t="str">
        <f>R10</f>
        <v>社会</v>
      </c>
      <c r="Y55" s="9"/>
      <c r="Z55" s="23" t="str">
        <f t="shared" si="6"/>
        <v>社会</v>
      </c>
      <c r="AA55" t="str">
        <f>IF($Z55=AA$8,COUNTIF($Z$9:$Z55,AA$8)+Q$22,"")</f>
        <v/>
      </c>
      <c r="AB55">
        <f>IF($Z55=AB$8,COUNTIF($Z$9:$Z55,AB$8)+R$22,"")</f>
        <v>10</v>
      </c>
      <c r="AC55" t="str">
        <f>IF($Z55=AC$8,COUNTIF($Z$9:$Z55,AC$8)+S$22,"")</f>
        <v/>
      </c>
      <c r="AD55" t="str">
        <f>IF($Z55=AD$8,COUNTIF($Z$9:$Z55,AD$8)+T$22,"")</f>
        <v/>
      </c>
      <c r="AE55" t="str">
        <f>IF($Z55=AE$8,COUNTIF($Z$9:$Z55,AE$8)+U$22,"")</f>
        <v/>
      </c>
      <c r="AF55" t="str">
        <f t="shared" si="7"/>
        <v/>
      </c>
      <c r="AG55" t="str">
        <f t="shared" si="8"/>
        <v>単元10</v>
      </c>
      <c r="AH55" t="str">
        <f t="shared" si="9"/>
        <v/>
      </c>
      <c r="AI55" t="str">
        <f t="shared" si="10"/>
        <v/>
      </c>
      <c r="AJ55" t="str">
        <f t="shared" si="11"/>
        <v/>
      </c>
      <c r="AK55" t="str">
        <f t="shared" si="13"/>
        <v/>
      </c>
      <c r="AL55" t="str">
        <f t="shared" si="13"/>
        <v>単元10</v>
      </c>
      <c r="AM55" t="str">
        <f t="shared" si="13"/>
        <v>単元10</v>
      </c>
      <c r="AN55" t="str">
        <f t="shared" si="13"/>
        <v/>
      </c>
      <c r="AO55" t="str">
        <f t="shared" si="13"/>
        <v/>
      </c>
      <c r="AT55" s="24">
        <v>47</v>
      </c>
      <c r="AU55" s="42"/>
      <c r="AV55" s="3"/>
      <c r="AW55" s="3"/>
      <c r="AX55" s="3"/>
      <c r="AY55" s="3"/>
      <c r="AZ55" s="46"/>
    </row>
    <row r="56" spans="23:52" ht="18.95" customHeight="1" x14ac:dyDescent="0.15">
      <c r="W56" s="3">
        <v>48</v>
      </c>
      <c r="X56" s="7" t="str">
        <f>R11</f>
        <v>数学</v>
      </c>
      <c r="Y56" s="9"/>
      <c r="Z56" s="23" t="str">
        <f t="shared" si="6"/>
        <v>数学</v>
      </c>
      <c r="AA56" t="str">
        <f>IF($Z56=AA$8,COUNTIF($Z$9:$Z56,AA$8)+Q$22,"")</f>
        <v/>
      </c>
      <c r="AB56" t="str">
        <f>IF($Z56=AB$8,COUNTIF($Z$9:$Z56,AB$8)+R$22,"")</f>
        <v/>
      </c>
      <c r="AC56">
        <f>IF($Z56=AC$8,COUNTIF($Z$9:$Z56,AC$8)+S$22,"")</f>
        <v>10</v>
      </c>
      <c r="AD56" t="str">
        <f>IF($Z56=AD$8,COUNTIF($Z$9:$Z56,AD$8)+T$22,"")</f>
        <v/>
      </c>
      <c r="AE56" t="str">
        <f>IF($Z56=AE$8,COUNTIF($Z$9:$Z56,AE$8)+U$22,"")</f>
        <v/>
      </c>
      <c r="AF56" t="str">
        <f t="shared" si="7"/>
        <v/>
      </c>
      <c r="AG56" t="str">
        <f t="shared" si="8"/>
        <v/>
      </c>
      <c r="AH56" t="str">
        <f t="shared" si="9"/>
        <v>単元10</v>
      </c>
      <c r="AI56" t="str">
        <f t="shared" si="10"/>
        <v/>
      </c>
      <c r="AJ56" t="str">
        <f t="shared" si="11"/>
        <v/>
      </c>
      <c r="AK56" t="str">
        <f t="shared" si="13"/>
        <v/>
      </c>
      <c r="AL56" t="str">
        <f t="shared" si="13"/>
        <v/>
      </c>
      <c r="AM56" t="str">
        <f t="shared" si="13"/>
        <v>単元10</v>
      </c>
      <c r="AN56" t="str">
        <f t="shared" si="13"/>
        <v>単元10</v>
      </c>
      <c r="AO56" t="str">
        <f t="shared" si="13"/>
        <v/>
      </c>
      <c r="AT56" s="24">
        <v>48</v>
      </c>
      <c r="AU56" s="42"/>
      <c r="AV56" s="3"/>
      <c r="AW56" s="3"/>
      <c r="AX56" s="3"/>
      <c r="AY56" s="3"/>
      <c r="AZ56" s="46"/>
    </row>
    <row r="57" spans="23:52" ht="18.95" customHeight="1" x14ac:dyDescent="0.15">
      <c r="W57" s="3">
        <v>49</v>
      </c>
      <c r="X57" s="7" t="str">
        <f>R12</f>
        <v>理科</v>
      </c>
      <c r="Y57" s="9"/>
      <c r="Z57" s="23" t="str">
        <f t="shared" si="6"/>
        <v>理科</v>
      </c>
      <c r="AA57" t="str">
        <f>IF($Z57=AA$8,COUNTIF($Z$9:$Z57,AA$8)+Q$22,"")</f>
        <v/>
      </c>
      <c r="AB57" t="str">
        <f>IF($Z57=AB$8,COUNTIF($Z$9:$Z57,AB$8)+R$22,"")</f>
        <v/>
      </c>
      <c r="AC57" t="str">
        <f>IF($Z57=AC$8,COUNTIF($Z$9:$Z57,AC$8)+S$22,"")</f>
        <v/>
      </c>
      <c r="AD57">
        <f>IF($Z57=AD$8,COUNTIF($Z$9:$Z57,AD$8)+T$22,"")</f>
        <v>10</v>
      </c>
      <c r="AE57" t="str">
        <f>IF($Z57=AE$8,COUNTIF($Z$9:$Z57,AE$8)+U$22,"")</f>
        <v/>
      </c>
      <c r="AF57" t="str">
        <f t="shared" si="7"/>
        <v/>
      </c>
      <c r="AG57" t="str">
        <f t="shared" si="8"/>
        <v/>
      </c>
      <c r="AH57" t="str">
        <f t="shared" si="9"/>
        <v/>
      </c>
      <c r="AI57" t="str">
        <f t="shared" si="10"/>
        <v>単元10</v>
      </c>
      <c r="AJ57" t="str">
        <f t="shared" si="11"/>
        <v/>
      </c>
      <c r="AK57" t="str">
        <f t="shared" si="13"/>
        <v/>
      </c>
      <c r="AL57" t="str">
        <f t="shared" si="13"/>
        <v/>
      </c>
      <c r="AM57" t="str">
        <f t="shared" si="13"/>
        <v/>
      </c>
      <c r="AN57" t="str">
        <f t="shared" si="13"/>
        <v>単元10</v>
      </c>
      <c r="AO57" t="str">
        <f t="shared" si="13"/>
        <v>単元10</v>
      </c>
      <c r="AT57" s="24">
        <v>49</v>
      </c>
      <c r="AU57" s="42"/>
      <c r="AV57" s="3"/>
      <c r="AW57" s="3"/>
      <c r="AX57" s="3"/>
      <c r="AY57" s="3"/>
      <c r="AZ57" s="46"/>
    </row>
    <row r="58" spans="23:52" ht="18.95" customHeight="1" x14ac:dyDescent="0.15">
      <c r="W58" s="3">
        <v>50</v>
      </c>
      <c r="X58" s="7" t="str">
        <f>R13</f>
        <v>英語</v>
      </c>
      <c r="Y58" s="9"/>
      <c r="Z58" s="23" t="str">
        <f t="shared" si="6"/>
        <v>英語</v>
      </c>
      <c r="AA58" t="str">
        <f>IF($Z58=AA$8,COUNTIF($Z$9:$Z58,AA$8)+Q$22,"")</f>
        <v/>
      </c>
      <c r="AB58" t="str">
        <f>IF($Z58=AB$8,COUNTIF($Z$9:$Z58,AB$8)+R$22,"")</f>
        <v/>
      </c>
      <c r="AC58" t="str">
        <f>IF($Z58=AC$8,COUNTIF($Z$9:$Z58,AC$8)+S$22,"")</f>
        <v/>
      </c>
      <c r="AD58" t="str">
        <f>IF($Z58=AD$8,COUNTIF($Z$9:$Z58,AD$8)+T$22,"")</f>
        <v/>
      </c>
      <c r="AE58">
        <f>IF($Z58=AE$8,COUNTIF($Z$9:$Z58,AE$8)+U$22,"")</f>
        <v>10</v>
      </c>
      <c r="AF58" t="str">
        <f t="shared" si="7"/>
        <v/>
      </c>
      <c r="AG58" t="str">
        <f t="shared" si="8"/>
        <v/>
      </c>
      <c r="AH58" t="str">
        <f t="shared" si="9"/>
        <v/>
      </c>
      <c r="AI58" t="str">
        <f t="shared" si="10"/>
        <v/>
      </c>
      <c r="AJ58" t="str">
        <f t="shared" si="11"/>
        <v>単元10</v>
      </c>
      <c r="AK58" t="str">
        <f t="shared" si="13"/>
        <v>単元11</v>
      </c>
      <c r="AL58" t="str">
        <f t="shared" si="13"/>
        <v/>
      </c>
      <c r="AM58" t="str">
        <f t="shared" si="13"/>
        <v/>
      </c>
      <c r="AN58" t="str">
        <f t="shared" si="13"/>
        <v/>
      </c>
      <c r="AO58" t="str">
        <f t="shared" si="13"/>
        <v>単元10</v>
      </c>
      <c r="AT58" s="24">
        <v>50</v>
      </c>
      <c r="AU58" s="42"/>
      <c r="AV58" s="3"/>
      <c r="AW58" s="3"/>
      <c r="AX58" s="3"/>
      <c r="AY58" s="3"/>
      <c r="AZ58" s="46"/>
    </row>
    <row r="59" spans="23:52" ht="18.95" customHeight="1" x14ac:dyDescent="0.15">
      <c r="W59" s="3">
        <v>51</v>
      </c>
      <c r="X59" s="7" t="str">
        <f>R9</f>
        <v>国語</v>
      </c>
      <c r="Y59" s="9"/>
      <c r="Z59" s="23" t="str">
        <f t="shared" ref="Z59:Z68" si="14">IF(Y59="",IF(X59=0,"",X59),Y59)</f>
        <v>国語</v>
      </c>
      <c r="AA59">
        <f>IF($Z59=AA$8,COUNTIF($Z$9:$Z59,AA$8)+Q$22,"")</f>
        <v>11</v>
      </c>
      <c r="AB59" t="str">
        <f>IF($Z59=AB$8,COUNTIF($Z$9:$Z59,AB$8)+R$22,"")</f>
        <v/>
      </c>
      <c r="AC59" t="str">
        <f>IF($Z59=AC$8,COUNTIF($Z$9:$Z59,AC$8)+S$22,"")</f>
        <v/>
      </c>
      <c r="AD59" t="str">
        <f>IF($Z59=AD$8,COUNTIF($Z$9:$Z59,AD$8)+T$22,"")</f>
        <v/>
      </c>
      <c r="AE59" t="str">
        <f>IF($Z59=AE$8,COUNTIF($Z$9:$Z59,AE$8)+U$22,"")</f>
        <v/>
      </c>
      <c r="AF59" t="str">
        <f t="shared" ref="AF59:AF68" si="15">IF(AA59="","",VLOOKUP(AA59,$AT$9:$AZ$58,3))</f>
        <v>単元11</v>
      </c>
      <c r="AG59" t="str">
        <f t="shared" ref="AG59:AG68" si="16">IF(AB59="","",VLOOKUP(AB59,$AT$9:$AZ$58,4))</f>
        <v/>
      </c>
      <c r="AH59" t="str">
        <f t="shared" ref="AH59:AH68" si="17">IF(AC59="","",VLOOKUP(AC59,$AT$9:$AZ$58,5))</f>
        <v/>
      </c>
      <c r="AI59" t="str">
        <f t="shared" ref="AI59:AI68" si="18">IF(AD59="","",VLOOKUP(AD59,$AT$9:$AZ$58,6))</f>
        <v/>
      </c>
      <c r="AJ59" t="str">
        <f t="shared" ref="AJ59:AJ68" si="19">IF(AE59="","",VLOOKUP(AE59,$AT$9:$AZ$58,7))</f>
        <v/>
      </c>
      <c r="AK59" t="str">
        <f t="shared" ref="AK59:AK68" si="20">IF(AF59=AF60,"",IF($Z59=$Z60,AF59&amp;","&amp;AF60,AF59&amp;AF60))</f>
        <v>単元11</v>
      </c>
      <c r="AL59" t="str">
        <f t="shared" ref="AL59:AL68" si="21">IF(AG59=AG60,"",IF($Z59=$Z60,AG59&amp;","&amp;AG60,AG59&amp;AG60))</f>
        <v>単元11</v>
      </c>
      <c r="AM59" t="str">
        <f t="shared" ref="AM59:AM68" si="22">IF(AH59=AH60,"",IF($Z59=$Z60,AH59&amp;","&amp;AH60,AH59&amp;AH60))</f>
        <v/>
      </c>
      <c r="AN59" t="str">
        <f t="shared" ref="AN59:AN68" si="23">IF(AI59=AI60,"",IF($Z59=$Z60,AI59&amp;","&amp;AI60,AI59&amp;AI60))</f>
        <v/>
      </c>
      <c r="AO59" t="str">
        <f t="shared" ref="AO59:AO68" si="24">IF(AJ59=AJ60,"",IF($Z59=$Z60,AJ59&amp;","&amp;AJ60,AJ59&amp;AJ60))</f>
        <v/>
      </c>
      <c r="AT59" s="24">
        <v>51</v>
      </c>
      <c r="AU59" s="42"/>
      <c r="AV59" s="3"/>
      <c r="AW59" s="3"/>
      <c r="AX59" s="3"/>
      <c r="AY59" s="3"/>
      <c r="AZ59" s="46"/>
    </row>
    <row r="60" spans="23:52" ht="18.95" customHeight="1" x14ac:dyDescent="0.15">
      <c r="W60" s="3">
        <v>52</v>
      </c>
      <c r="X60" s="7" t="str">
        <f>R10</f>
        <v>社会</v>
      </c>
      <c r="Y60" s="9"/>
      <c r="Z60" s="23" t="str">
        <f t="shared" si="14"/>
        <v>社会</v>
      </c>
      <c r="AA60" t="str">
        <f>IF($Z60=AA$8,COUNTIF($Z$9:$Z60,AA$8)+Q$22,"")</f>
        <v/>
      </c>
      <c r="AB60">
        <f>IF($Z60=AB$8,COUNTIF($Z$9:$Z60,AB$8)+R$22,"")</f>
        <v>11</v>
      </c>
      <c r="AC60" t="str">
        <f>IF($Z60=AC$8,COUNTIF($Z$9:$Z60,AC$8)+S$22,"")</f>
        <v/>
      </c>
      <c r="AD60" t="str">
        <f>IF($Z60=AD$8,COUNTIF($Z$9:$Z60,AD$8)+T$22,"")</f>
        <v/>
      </c>
      <c r="AE60" t="str">
        <f>IF($Z60=AE$8,COUNTIF($Z$9:$Z60,AE$8)+U$22,"")</f>
        <v/>
      </c>
      <c r="AF60" t="str">
        <f t="shared" si="15"/>
        <v/>
      </c>
      <c r="AG60" t="str">
        <f t="shared" si="16"/>
        <v>単元11</v>
      </c>
      <c r="AH60" t="str">
        <f t="shared" si="17"/>
        <v/>
      </c>
      <c r="AI60" t="str">
        <f t="shared" si="18"/>
        <v/>
      </c>
      <c r="AJ60" t="str">
        <f t="shared" si="19"/>
        <v/>
      </c>
      <c r="AK60" t="str">
        <f t="shared" si="20"/>
        <v/>
      </c>
      <c r="AL60" t="str">
        <f t="shared" si="21"/>
        <v>単元11</v>
      </c>
      <c r="AM60" t="str">
        <f t="shared" si="22"/>
        <v>単元11</v>
      </c>
      <c r="AN60" t="str">
        <f t="shared" si="23"/>
        <v/>
      </c>
      <c r="AO60" t="str">
        <f t="shared" si="24"/>
        <v/>
      </c>
      <c r="AT60" s="24">
        <v>52</v>
      </c>
      <c r="AU60" s="42"/>
      <c r="AV60" s="3"/>
      <c r="AW60" s="3"/>
      <c r="AX60" s="3"/>
      <c r="AY60" s="3"/>
      <c r="AZ60" s="46"/>
    </row>
    <row r="61" spans="23:52" ht="18.95" customHeight="1" x14ac:dyDescent="0.15">
      <c r="W61" s="3">
        <v>53</v>
      </c>
      <c r="X61" s="7" t="str">
        <f>R11</f>
        <v>数学</v>
      </c>
      <c r="Y61" s="9"/>
      <c r="Z61" s="23" t="str">
        <f t="shared" si="14"/>
        <v>数学</v>
      </c>
      <c r="AA61" t="str">
        <f>IF($Z61=AA$8,COUNTIF($Z$9:$Z61,AA$8)+Q$22,"")</f>
        <v/>
      </c>
      <c r="AB61" t="str">
        <f>IF($Z61=AB$8,COUNTIF($Z$9:$Z61,AB$8)+R$22,"")</f>
        <v/>
      </c>
      <c r="AC61">
        <f>IF($Z61=AC$8,COUNTIF($Z$9:$Z61,AC$8)+S$22,"")</f>
        <v>11</v>
      </c>
      <c r="AD61" t="str">
        <f>IF($Z61=AD$8,COUNTIF($Z$9:$Z61,AD$8)+T$22,"")</f>
        <v/>
      </c>
      <c r="AE61" t="str">
        <f>IF($Z61=AE$8,COUNTIF($Z$9:$Z61,AE$8)+U$22,"")</f>
        <v/>
      </c>
      <c r="AF61" t="str">
        <f t="shared" si="15"/>
        <v/>
      </c>
      <c r="AG61" t="str">
        <f t="shared" si="16"/>
        <v/>
      </c>
      <c r="AH61" t="str">
        <f t="shared" si="17"/>
        <v>単元11</v>
      </c>
      <c r="AI61" t="str">
        <f t="shared" si="18"/>
        <v/>
      </c>
      <c r="AJ61" t="str">
        <f t="shared" si="19"/>
        <v/>
      </c>
      <c r="AK61" t="str">
        <f t="shared" si="20"/>
        <v/>
      </c>
      <c r="AL61" t="str">
        <f t="shared" si="21"/>
        <v/>
      </c>
      <c r="AM61" t="str">
        <f t="shared" si="22"/>
        <v>単元11</v>
      </c>
      <c r="AN61" t="str">
        <f t="shared" si="23"/>
        <v>単元11</v>
      </c>
      <c r="AO61" t="str">
        <f t="shared" si="24"/>
        <v/>
      </c>
      <c r="AT61" s="24">
        <v>53</v>
      </c>
      <c r="AU61" s="42"/>
      <c r="AV61" s="3"/>
      <c r="AW61" s="3"/>
      <c r="AX61" s="3"/>
      <c r="AY61" s="3"/>
      <c r="AZ61" s="46"/>
    </row>
    <row r="62" spans="23:52" ht="18.95" customHeight="1" x14ac:dyDescent="0.15">
      <c r="W62" s="3">
        <v>54</v>
      </c>
      <c r="X62" s="7" t="str">
        <f>R12</f>
        <v>理科</v>
      </c>
      <c r="Y62" s="9"/>
      <c r="Z62" s="23" t="str">
        <f t="shared" si="14"/>
        <v>理科</v>
      </c>
      <c r="AA62" t="str">
        <f>IF($Z62=AA$8,COUNTIF($Z$9:$Z62,AA$8)+Q$22,"")</f>
        <v/>
      </c>
      <c r="AB62" t="str">
        <f>IF($Z62=AB$8,COUNTIF($Z$9:$Z62,AB$8)+R$22,"")</f>
        <v/>
      </c>
      <c r="AC62" t="str">
        <f>IF($Z62=AC$8,COUNTIF($Z$9:$Z62,AC$8)+S$22,"")</f>
        <v/>
      </c>
      <c r="AD62">
        <f>IF($Z62=AD$8,COUNTIF($Z$9:$Z62,AD$8)+T$22,"")</f>
        <v>11</v>
      </c>
      <c r="AE62" t="str">
        <f>IF($Z62=AE$8,COUNTIF($Z$9:$Z62,AE$8)+U$22,"")</f>
        <v/>
      </c>
      <c r="AF62" t="str">
        <f t="shared" si="15"/>
        <v/>
      </c>
      <c r="AG62" t="str">
        <f t="shared" si="16"/>
        <v/>
      </c>
      <c r="AH62" t="str">
        <f t="shared" si="17"/>
        <v/>
      </c>
      <c r="AI62" t="str">
        <f t="shared" si="18"/>
        <v>単元11</v>
      </c>
      <c r="AJ62" t="str">
        <f t="shared" si="19"/>
        <v/>
      </c>
      <c r="AK62" t="str">
        <f t="shared" si="20"/>
        <v/>
      </c>
      <c r="AL62" t="str">
        <f t="shared" si="21"/>
        <v/>
      </c>
      <c r="AM62" t="str">
        <f t="shared" si="22"/>
        <v/>
      </c>
      <c r="AN62" t="str">
        <f t="shared" si="23"/>
        <v>単元11</v>
      </c>
      <c r="AO62" t="str">
        <f t="shared" si="24"/>
        <v>単元11</v>
      </c>
      <c r="AT62" s="24">
        <v>54</v>
      </c>
      <c r="AU62" s="42"/>
      <c r="AV62" s="3"/>
      <c r="AW62" s="3"/>
      <c r="AX62" s="3"/>
      <c r="AY62" s="3"/>
      <c r="AZ62" s="46"/>
    </row>
    <row r="63" spans="23:52" ht="18.95" customHeight="1" x14ac:dyDescent="0.15">
      <c r="W63" s="3">
        <v>55</v>
      </c>
      <c r="X63" s="7" t="str">
        <f>R13</f>
        <v>英語</v>
      </c>
      <c r="Y63" s="9"/>
      <c r="Z63" s="23" t="str">
        <f t="shared" si="14"/>
        <v>英語</v>
      </c>
      <c r="AA63" t="str">
        <f>IF($Z63=AA$8,COUNTIF($Z$9:$Z63,AA$8)+Q$22,"")</f>
        <v/>
      </c>
      <c r="AB63" t="str">
        <f>IF($Z63=AB$8,COUNTIF($Z$9:$Z63,AB$8)+R$22,"")</f>
        <v/>
      </c>
      <c r="AC63" t="str">
        <f>IF($Z63=AC$8,COUNTIF($Z$9:$Z63,AC$8)+S$22,"")</f>
        <v/>
      </c>
      <c r="AD63" t="str">
        <f>IF($Z63=AD$8,COUNTIF($Z$9:$Z63,AD$8)+T$22,"")</f>
        <v/>
      </c>
      <c r="AE63">
        <f>IF($Z63=AE$8,COUNTIF($Z$9:$Z63,AE$8)+U$22,"")</f>
        <v>11</v>
      </c>
      <c r="AF63" t="str">
        <f t="shared" si="15"/>
        <v/>
      </c>
      <c r="AG63" t="str">
        <f t="shared" si="16"/>
        <v/>
      </c>
      <c r="AH63" t="str">
        <f t="shared" si="17"/>
        <v/>
      </c>
      <c r="AI63" t="str">
        <f t="shared" si="18"/>
        <v/>
      </c>
      <c r="AJ63" t="str">
        <f t="shared" si="19"/>
        <v>単元11</v>
      </c>
      <c r="AK63" t="str">
        <f t="shared" si="20"/>
        <v>単元12</v>
      </c>
      <c r="AL63" t="str">
        <f t="shared" si="21"/>
        <v/>
      </c>
      <c r="AM63" t="str">
        <f t="shared" si="22"/>
        <v/>
      </c>
      <c r="AN63" t="str">
        <f t="shared" si="23"/>
        <v/>
      </c>
      <c r="AO63" t="str">
        <f t="shared" si="24"/>
        <v>単元11</v>
      </c>
      <c r="AT63" s="24">
        <v>55</v>
      </c>
      <c r="AU63" s="42"/>
      <c r="AV63" s="3"/>
      <c r="AW63" s="3"/>
      <c r="AX63" s="3"/>
      <c r="AY63" s="3"/>
      <c r="AZ63" s="46"/>
    </row>
    <row r="64" spans="23:52" ht="18.95" customHeight="1" x14ac:dyDescent="0.15">
      <c r="W64" s="3">
        <v>56</v>
      </c>
      <c r="X64" s="7" t="str">
        <f>R9</f>
        <v>国語</v>
      </c>
      <c r="Y64" s="9"/>
      <c r="Z64" s="23" t="str">
        <f t="shared" si="14"/>
        <v>国語</v>
      </c>
      <c r="AA64">
        <f>IF($Z64=AA$8,COUNTIF($Z$9:$Z64,AA$8)+Q$22,"")</f>
        <v>12</v>
      </c>
      <c r="AB64" t="str">
        <f>IF($Z64=AB$8,COUNTIF($Z$9:$Z64,AB$8)+R$22,"")</f>
        <v/>
      </c>
      <c r="AC64" t="str">
        <f>IF($Z64=AC$8,COUNTIF($Z$9:$Z64,AC$8)+S$22,"")</f>
        <v/>
      </c>
      <c r="AD64" t="str">
        <f>IF($Z64=AD$8,COUNTIF($Z$9:$Z64,AD$8)+T$22,"")</f>
        <v/>
      </c>
      <c r="AE64" t="str">
        <f>IF($Z64=AE$8,COUNTIF($Z$9:$Z64,AE$8)+U$22,"")</f>
        <v/>
      </c>
      <c r="AF64" t="str">
        <f t="shared" si="15"/>
        <v>単元12</v>
      </c>
      <c r="AG64" t="str">
        <f t="shared" si="16"/>
        <v/>
      </c>
      <c r="AH64" t="str">
        <f t="shared" si="17"/>
        <v/>
      </c>
      <c r="AI64" t="str">
        <f t="shared" si="18"/>
        <v/>
      </c>
      <c r="AJ64" t="str">
        <f t="shared" si="19"/>
        <v/>
      </c>
      <c r="AK64" t="str">
        <f t="shared" si="20"/>
        <v>単元12</v>
      </c>
      <c r="AL64" t="str">
        <f t="shared" si="21"/>
        <v>単元12</v>
      </c>
      <c r="AM64" t="str">
        <f t="shared" si="22"/>
        <v/>
      </c>
      <c r="AN64" t="str">
        <f t="shared" si="23"/>
        <v/>
      </c>
      <c r="AO64" t="str">
        <f t="shared" si="24"/>
        <v/>
      </c>
      <c r="AT64" s="24">
        <v>56</v>
      </c>
      <c r="AU64" s="42"/>
      <c r="AV64" s="3"/>
      <c r="AW64" s="3"/>
      <c r="AX64" s="3"/>
      <c r="AY64" s="3"/>
      <c r="AZ64" s="46"/>
    </row>
    <row r="65" spans="23:52" ht="18.95" customHeight="1" x14ac:dyDescent="0.15">
      <c r="W65" s="3">
        <v>57</v>
      </c>
      <c r="X65" s="7" t="str">
        <f>R10</f>
        <v>社会</v>
      </c>
      <c r="Y65" s="9"/>
      <c r="Z65" s="23" t="str">
        <f t="shared" si="14"/>
        <v>社会</v>
      </c>
      <c r="AA65" t="str">
        <f>IF($Z65=AA$8,COUNTIF($Z$9:$Z65,AA$8)+Q$22,"")</f>
        <v/>
      </c>
      <c r="AB65">
        <f>IF($Z65=AB$8,COUNTIF($Z$9:$Z65,AB$8)+R$22,"")</f>
        <v>12</v>
      </c>
      <c r="AC65" t="str">
        <f>IF($Z65=AC$8,COUNTIF($Z$9:$Z65,AC$8)+S$22,"")</f>
        <v/>
      </c>
      <c r="AD65" t="str">
        <f>IF($Z65=AD$8,COUNTIF($Z$9:$Z65,AD$8)+T$22,"")</f>
        <v/>
      </c>
      <c r="AE65" t="str">
        <f>IF($Z65=AE$8,COUNTIF($Z$9:$Z65,AE$8)+U$22,"")</f>
        <v/>
      </c>
      <c r="AF65" t="str">
        <f t="shared" si="15"/>
        <v/>
      </c>
      <c r="AG65" t="str">
        <f t="shared" si="16"/>
        <v>単元12</v>
      </c>
      <c r="AH65" t="str">
        <f t="shared" si="17"/>
        <v/>
      </c>
      <c r="AI65" t="str">
        <f t="shared" si="18"/>
        <v/>
      </c>
      <c r="AJ65" t="str">
        <f t="shared" si="19"/>
        <v/>
      </c>
      <c r="AK65" t="str">
        <f t="shared" si="20"/>
        <v/>
      </c>
      <c r="AL65" t="str">
        <f t="shared" si="21"/>
        <v>単元12</v>
      </c>
      <c r="AM65" t="str">
        <f t="shared" si="22"/>
        <v>単元12</v>
      </c>
      <c r="AN65" t="str">
        <f t="shared" si="23"/>
        <v/>
      </c>
      <c r="AO65" t="str">
        <f t="shared" si="24"/>
        <v/>
      </c>
      <c r="AT65" s="24">
        <v>57</v>
      </c>
      <c r="AU65" s="42"/>
      <c r="AV65" s="3"/>
      <c r="AW65" s="3"/>
      <c r="AX65" s="3"/>
      <c r="AY65" s="3"/>
      <c r="AZ65" s="46"/>
    </row>
    <row r="66" spans="23:52" ht="18.95" customHeight="1" x14ac:dyDescent="0.15">
      <c r="W66" s="3">
        <v>58</v>
      </c>
      <c r="X66" s="7" t="str">
        <f>R11</f>
        <v>数学</v>
      </c>
      <c r="Y66" s="9"/>
      <c r="Z66" s="23" t="str">
        <f t="shared" si="14"/>
        <v>数学</v>
      </c>
      <c r="AA66" t="str">
        <f>IF($Z66=AA$8,COUNTIF($Z$9:$Z66,AA$8)+Q$22,"")</f>
        <v/>
      </c>
      <c r="AB66" t="str">
        <f>IF($Z66=AB$8,COUNTIF($Z$9:$Z66,AB$8)+R$22,"")</f>
        <v/>
      </c>
      <c r="AC66">
        <f>IF($Z66=AC$8,COUNTIF($Z$9:$Z66,AC$8)+S$22,"")</f>
        <v>12</v>
      </c>
      <c r="AD66" t="str">
        <f>IF($Z66=AD$8,COUNTIF($Z$9:$Z66,AD$8)+T$22,"")</f>
        <v/>
      </c>
      <c r="AE66" t="str">
        <f>IF($Z66=AE$8,COUNTIF($Z$9:$Z66,AE$8)+U$22,"")</f>
        <v/>
      </c>
      <c r="AF66" t="str">
        <f t="shared" si="15"/>
        <v/>
      </c>
      <c r="AG66" t="str">
        <f t="shared" si="16"/>
        <v/>
      </c>
      <c r="AH66" t="str">
        <f t="shared" si="17"/>
        <v>単元12</v>
      </c>
      <c r="AI66" t="str">
        <f t="shared" si="18"/>
        <v/>
      </c>
      <c r="AJ66" t="str">
        <f t="shared" si="19"/>
        <v/>
      </c>
      <c r="AK66" t="str">
        <f t="shared" si="20"/>
        <v/>
      </c>
      <c r="AL66" t="str">
        <f t="shared" si="21"/>
        <v/>
      </c>
      <c r="AM66" t="str">
        <f t="shared" si="22"/>
        <v>単元12</v>
      </c>
      <c r="AN66" t="str">
        <f t="shared" si="23"/>
        <v>単元12</v>
      </c>
      <c r="AO66" t="str">
        <f t="shared" si="24"/>
        <v/>
      </c>
      <c r="AT66" s="24">
        <v>58</v>
      </c>
      <c r="AU66" s="42"/>
      <c r="AV66" s="3"/>
      <c r="AW66" s="3"/>
      <c r="AX66" s="3"/>
      <c r="AY66" s="3"/>
      <c r="AZ66" s="46"/>
    </row>
    <row r="67" spans="23:52" ht="18.95" customHeight="1" x14ac:dyDescent="0.15">
      <c r="W67" s="3">
        <v>59</v>
      </c>
      <c r="X67" s="7" t="str">
        <f>R12</f>
        <v>理科</v>
      </c>
      <c r="Y67" s="9"/>
      <c r="Z67" s="23" t="str">
        <f t="shared" si="14"/>
        <v>理科</v>
      </c>
      <c r="AA67" t="str">
        <f>IF($Z67=AA$8,COUNTIF($Z$9:$Z67,AA$8)+Q$22,"")</f>
        <v/>
      </c>
      <c r="AB67" t="str">
        <f>IF($Z67=AB$8,COUNTIF($Z$9:$Z67,AB$8)+R$22,"")</f>
        <v/>
      </c>
      <c r="AC67" t="str">
        <f>IF($Z67=AC$8,COUNTIF($Z$9:$Z67,AC$8)+S$22,"")</f>
        <v/>
      </c>
      <c r="AD67">
        <f>IF($Z67=AD$8,COUNTIF($Z$9:$Z67,AD$8)+T$22,"")</f>
        <v>12</v>
      </c>
      <c r="AE67" t="str">
        <f>IF($Z67=AE$8,COUNTIF($Z$9:$Z67,AE$8)+U$22,"")</f>
        <v/>
      </c>
      <c r="AF67" t="str">
        <f t="shared" si="15"/>
        <v/>
      </c>
      <c r="AG67" t="str">
        <f t="shared" si="16"/>
        <v/>
      </c>
      <c r="AH67" t="str">
        <f t="shared" si="17"/>
        <v/>
      </c>
      <c r="AI67" t="str">
        <f t="shared" si="18"/>
        <v>単元12</v>
      </c>
      <c r="AJ67" t="str">
        <f t="shared" si="19"/>
        <v/>
      </c>
      <c r="AK67" t="str">
        <f t="shared" si="20"/>
        <v/>
      </c>
      <c r="AL67" t="str">
        <f t="shared" si="21"/>
        <v/>
      </c>
      <c r="AM67" t="str">
        <f t="shared" si="22"/>
        <v/>
      </c>
      <c r="AN67" t="str">
        <f t="shared" si="23"/>
        <v>単元12</v>
      </c>
      <c r="AO67" t="str">
        <f t="shared" si="24"/>
        <v>単元12</v>
      </c>
      <c r="AT67" s="24">
        <v>59</v>
      </c>
      <c r="AU67" s="42"/>
      <c r="AV67" s="3"/>
      <c r="AW67" s="3"/>
      <c r="AX67" s="3"/>
      <c r="AY67" s="3"/>
      <c r="AZ67" s="46"/>
    </row>
    <row r="68" spans="23:52" ht="18.95" customHeight="1" thickBot="1" x14ac:dyDescent="0.2">
      <c r="W68" s="3">
        <v>60</v>
      </c>
      <c r="X68" s="7" t="str">
        <f>R13</f>
        <v>英語</v>
      </c>
      <c r="Y68" s="10"/>
      <c r="Z68" s="23" t="str">
        <f t="shared" si="14"/>
        <v>英語</v>
      </c>
      <c r="AA68" t="str">
        <f>IF($Z68=AA$8,COUNTIF($Z$9:$Z68,AA$8)+Q$22,"")</f>
        <v/>
      </c>
      <c r="AB68" t="str">
        <f>IF($Z68=AB$8,COUNTIF($Z$9:$Z68,AB$8)+R$22,"")</f>
        <v/>
      </c>
      <c r="AC68" t="str">
        <f>IF($Z68=AC$8,COUNTIF($Z$9:$Z68,AC$8)+S$22,"")</f>
        <v/>
      </c>
      <c r="AD68" t="str">
        <f>IF($Z68=AD$8,COUNTIF($Z$9:$Z68,AD$8)+T$22,"")</f>
        <v/>
      </c>
      <c r="AE68">
        <f>IF($Z68=AE$8,COUNTIF($Z$9:$Z68,AE$8)+U$22,"")</f>
        <v>12</v>
      </c>
      <c r="AF68" t="str">
        <f t="shared" si="15"/>
        <v/>
      </c>
      <c r="AG68" t="str">
        <f t="shared" si="16"/>
        <v/>
      </c>
      <c r="AH68" t="str">
        <f t="shared" si="17"/>
        <v/>
      </c>
      <c r="AI68" t="str">
        <f t="shared" si="18"/>
        <v/>
      </c>
      <c r="AJ68" t="str">
        <f t="shared" si="19"/>
        <v>単元12</v>
      </c>
      <c r="AK68" t="str">
        <f t="shared" si="20"/>
        <v/>
      </c>
      <c r="AL68" t="str">
        <f t="shared" si="21"/>
        <v/>
      </c>
      <c r="AM68" t="str">
        <f t="shared" si="22"/>
        <v/>
      </c>
      <c r="AN68" t="str">
        <f t="shared" si="23"/>
        <v/>
      </c>
      <c r="AO68" t="str">
        <f t="shared" si="24"/>
        <v>単元12</v>
      </c>
      <c r="AT68" s="24">
        <v>60</v>
      </c>
      <c r="AU68" s="42"/>
      <c r="AV68" s="3"/>
      <c r="AW68" s="3"/>
      <c r="AX68" s="3"/>
      <c r="AY68" s="3"/>
      <c r="AZ68" s="46"/>
    </row>
    <row r="69" spans="23:52" ht="18.95" customHeight="1" x14ac:dyDescent="0.15">
      <c r="AK69" t="str">
        <f t="shared" si="13"/>
        <v/>
      </c>
      <c r="AL69" t="str">
        <f t="shared" si="13"/>
        <v/>
      </c>
      <c r="AM69" t="str">
        <f t="shared" si="13"/>
        <v/>
      </c>
      <c r="AN69" t="str">
        <f t="shared" si="13"/>
        <v/>
      </c>
      <c r="AO69" t="str">
        <f t="shared" si="13"/>
        <v/>
      </c>
      <c r="AT69" s="24">
        <v>61</v>
      </c>
      <c r="AU69" s="42"/>
      <c r="AV69" s="3"/>
      <c r="AW69" s="3"/>
      <c r="AX69" s="3"/>
      <c r="AY69" s="3"/>
      <c r="AZ69" s="46"/>
    </row>
    <row r="70" spans="23:52" ht="18.95" customHeight="1" x14ac:dyDescent="0.15">
      <c r="AT70" s="24">
        <v>62</v>
      </c>
      <c r="AU70" s="42"/>
      <c r="AV70" s="3"/>
      <c r="AW70" s="3"/>
      <c r="AX70" s="3"/>
      <c r="AY70" s="3"/>
      <c r="AZ70" s="46"/>
    </row>
    <row r="71" spans="23:52" ht="18.95" customHeight="1" x14ac:dyDescent="0.15">
      <c r="AT71" s="24">
        <v>63</v>
      </c>
      <c r="AU71" s="42"/>
      <c r="AV71" s="3"/>
      <c r="AW71" s="3"/>
      <c r="AX71" s="3"/>
      <c r="AY71" s="3"/>
      <c r="AZ71" s="46"/>
    </row>
    <row r="72" spans="23:52" ht="18.95" customHeight="1" x14ac:dyDescent="0.15">
      <c r="AT72" s="24">
        <v>64</v>
      </c>
      <c r="AU72" s="42"/>
      <c r="AV72" s="3"/>
      <c r="AW72" s="3"/>
      <c r="AX72" s="3"/>
      <c r="AY72" s="3"/>
      <c r="AZ72" s="46"/>
    </row>
    <row r="73" spans="23:52" ht="18.95" customHeight="1" x14ac:dyDescent="0.15">
      <c r="AT73" s="24">
        <v>65</v>
      </c>
      <c r="AU73" s="42"/>
      <c r="AV73" s="3"/>
      <c r="AW73" s="3"/>
      <c r="AX73" s="3"/>
      <c r="AY73" s="3"/>
      <c r="AZ73" s="46"/>
    </row>
    <row r="74" spans="23:52" ht="18.95" customHeight="1" x14ac:dyDescent="0.15">
      <c r="AT74" s="24">
        <v>66</v>
      </c>
      <c r="AU74" s="42"/>
      <c r="AV74" s="3"/>
      <c r="AW74" s="3"/>
      <c r="AX74" s="3"/>
      <c r="AY74" s="3"/>
      <c r="AZ74" s="46"/>
    </row>
    <row r="75" spans="23:52" ht="18.95" customHeight="1" x14ac:dyDescent="0.15">
      <c r="AT75" s="24">
        <v>67</v>
      </c>
      <c r="AU75" s="42"/>
      <c r="AV75" s="3"/>
      <c r="AW75" s="3"/>
      <c r="AX75" s="3"/>
      <c r="AY75" s="3"/>
      <c r="AZ75" s="46"/>
    </row>
    <row r="76" spans="23:52" ht="18.95" customHeight="1" x14ac:dyDescent="0.15">
      <c r="AT76" s="24">
        <v>68</v>
      </c>
      <c r="AU76" s="42"/>
      <c r="AV76" s="3"/>
      <c r="AW76" s="3"/>
      <c r="AX76" s="3"/>
      <c r="AY76" s="3"/>
      <c r="AZ76" s="46"/>
    </row>
    <row r="77" spans="23:52" ht="18.95" customHeight="1" x14ac:dyDescent="0.15">
      <c r="AT77" s="24">
        <v>69</v>
      </c>
      <c r="AU77" s="42"/>
      <c r="AV77" s="3"/>
      <c r="AW77" s="3"/>
      <c r="AX77" s="3"/>
      <c r="AY77" s="3"/>
      <c r="AZ77" s="46"/>
    </row>
    <row r="78" spans="23:52" ht="18.95" customHeight="1" x14ac:dyDescent="0.15">
      <c r="AT78" s="24">
        <v>70</v>
      </c>
      <c r="AU78" s="42"/>
      <c r="AV78" s="3"/>
      <c r="AW78" s="3"/>
      <c r="AX78" s="3"/>
      <c r="AY78" s="3"/>
      <c r="AZ78" s="46"/>
    </row>
    <row r="79" spans="23:52" ht="18.95" customHeight="1" x14ac:dyDescent="0.15">
      <c r="AT79" s="24">
        <v>71</v>
      </c>
      <c r="AU79" s="42"/>
      <c r="AV79" s="3"/>
      <c r="AW79" s="3"/>
      <c r="AX79" s="3"/>
      <c r="AY79" s="3"/>
      <c r="AZ79" s="46"/>
    </row>
    <row r="80" spans="23:52" ht="18.95" customHeight="1" x14ac:dyDescent="0.15">
      <c r="AT80" s="24">
        <v>72</v>
      </c>
      <c r="AU80" s="42"/>
      <c r="AV80" s="3"/>
      <c r="AW80" s="3"/>
      <c r="AX80" s="3"/>
      <c r="AY80" s="3"/>
      <c r="AZ80" s="46"/>
    </row>
    <row r="81" spans="46:52" ht="18.95" customHeight="1" x14ac:dyDescent="0.15">
      <c r="AT81" s="24">
        <v>73</v>
      </c>
      <c r="AU81" s="42"/>
      <c r="AV81" s="3"/>
      <c r="AW81" s="3"/>
      <c r="AX81" s="3"/>
      <c r="AY81" s="3"/>
      <c r="AZ81" s="46"/>
    </row>
    <row r="82" spans="46:52" ht="18.95" customHeight="1" x14ac:dyDescent="0.15">
      <c r="AT82" s="24">
        <v>74</v>
      </c>
      <c r="AU82" s="42"/>
      <c r="AV82" s="3"/>
      <c r="AW82" s="3"/>
      <c r="AX82" s="3"/>
      <c r="AY82" s="3"/>
      <c r="AZ82" s="46"/>
    </row>
    <row r="83" spans="46:52" ht="18.95" customHeight="1" x14ac:dyDescent="0.15">
      <c r="AT83" s="24">
        <v>75</v>
      </c>
      <c r="AU83" s="42"/>
      <c r="AV83" s="3"/>
      <c r="AW83" s="3"/>
      <c r="AX83" s="3"/>
      <c r="AY83" s="3"/>
      <c r="AZ83" s="46"/>
    </row>
    <row r="84" spans="46:52" ht="18.95" customHeight="1" x14ac:dyDescent="0.15">
      <c r="AT84" s="24">
        <v>76</v>
      </c>
      <c r="AU84" s="42"/>
      <c r="AV84" s="3"/>
      <c r="AW84" s="3"/>
      <c r="AX84" s="3"/>
      <c r="AY84" s="3"/>
      <c r="AZ84" s="46"/>
    </row>
    <row r="85" spans="46:52" ht="18.95" customHeight="1" x14ac:dyDescent="0.15">
      <c r="AT85" s="24">
        <v>77</v>
      </c>
      <c r="AU85" s="42"/>
      <c r="AV85" s="3"/>
      <c r="AW85" s="3"/>
      <c r="AX85" s="3"/>
      <c r="AY85" s="3"/>
      <c r="AZ85" s="46"/>
    </row>
    <row r="86" spans="46:52" ht="18.95" customHeight="1" x14ac:dyDescent="0.15">
      <c r="AT86" s="24">
        <v>78</v>
      </c>
      <c r="AU86" s="42"/>
      <c r="AV86" s="3"/>
      <c r="AW86" s="3"/>
      <c r="AX86" s="3"/>
      <c r="AY86" s="3"/>
      <c r="AZ86" s="46"/>
    </row>
    <row r="87" spans="46:52" ht="18.95" customHeight="1" x14ac:dyDescent="0.15">
      <c r="AT87" s="24">
        <v>79</v>
      </c>
      <c r="AU87" s="42"/>
      <c r="AV87" s="3"/>
      <c r="AW87" s="3"/>
      <c r="AX87" s="3"/>
      <c r="AY87" s="3"/>
      <c r="AZ87" s="46"/>
    </row>
    <row r="88" spans="46:52" ht="18.95" customHeight="1" x14ac:dyDescent="0.15">
      <c r="AT88" s="24">
        <v>80</v>
      </c>
      <c r="AU88" s="42"/>
      <c r="AV88" s="3"/>
      <c r="AW88" s="3"/>
      <c r="AX88" s="3"/>
      <c r="AY88" s="3"/>
      <c r="AZ88" s="46"/>
    </row>
    <row r="89" spans="46:52" ht="18.95" customHeight="1" x14ac:dyDescent="0.15">
      <c r="AT89" s="24">
        <v>81</v>
      </c>
      <c r="AU89" s="42"/>
      <c r="AV89" s="3"/>
      <c r="AW89" s="3"/>
      <c r="AX89" s="3"/>
      <c r="AY89" s="3"/>
      <c r="AZ89" s="46"/>
    </row>
    <row r="90" spans="46:52" ht="18.95" customHeight="1" x14ac:dyDescent="0.15">
      <c r="AT90" s="24">
        <v>82</v>
      </c>
      <c r="AU90" s="42"/>
      <c r="AV90" s="3"/>
      <c r="AW90" s="3"/>
      <c r="AX90" s="3"/>
      <c r="AY90" s="3"/>
      <c r="AZ90" s="46"/>
    </row>
    <row r="91" spans="46:52" ht="18.95" customHeight="1" x14ac:dyDescent="0.15">
      <c r="AT91" s="24">
        <v>83</v>
      </c>
      <c r="AU91" s="42"/>
      <c r="AV91" s="3"/>
      <c r="AW91" s="3"/>
      <c r="AX91" s="3"/>
      <c r="AY91" s="3"/>
      <c r="AZ91" s="46"/>
    </row>
    <row r="92" spans="46:52" ht="18.95" customHeight="1" x14ac:dyDescent="0.15">
      <c r="AT92" s="24">
        <v>84</v>
      </c>
      <c r="AU92" s="42"/>
      <c r="AV92" s="3"/>
      <c r="AW92" s="3"/>
      <c r="AX92" s="3"/>
      <c r="AY92" s="3"/>
      <c r="AZ92" s="46"/>
    </row>
    <row r="93" spans="46:52" ht="18.95" customHeight="1" x14ac:dyDescent="0.15">
      <c r="AT93" s="24">
        <v>85</v>
      </c>
      <c r="AU93" s="42"/>
      <c r="AV93" s="3"/>
      <c r="AW93" s="3"/>
      <c r="AX93" s="3"/>
      <c r="AY93" s="3"/>
      <c r="AZ93" s="46"/>
    </row>
    <row r="94" spans="46:52" ht="18.95" customHeight="1" x14ac:dyDescent="0.15">
      <c r="AT94" s="24">
        <v>86</v>
      </c>
      <c r="AU94" s="42"/>
      <c r="AV94" s="3"/>
      <c r="AW94" s="3"/>
      <c r="AX94" s="3"/>
      <c r="AY94" s="3"/>
      <c r="AZ94" s="46"/>
    </row>
    <row r="95" spans="46:52" ht="18.95" customHeight="1" x14ac:dyDescent="0.15">
      <c r="AT95" s="24">
        <v>87</v>
      </c>
      <c r="AU95" s="42"/>
      <c r="AV95" s="3"/>
      <c r="AW95" s="3"/>
      <c r="AX95" s="3"/>
      <c r="AY95" s="3"/>
      <c r="AZ95" s="46"/>
    </row>
    <row r="96" spans="46:52" ht="18.95" customHeight="1" x14ac:dyDescent="0.15">
      <c r="AT96" s="24">
        <v>88</v>
      </c>
      <c r="AU96" s="42"/>
      <c r="AV96" s="3"/>
      <c r="AW96" s="3"/>
      <c r="AX96" s="3"/>
      <c r="AY96" s="3"/>
      <c r="AZ96" s="46"/>
    </row>
    <row r="97" spans="46:52" ht="18.95" customHeight="1" x14ac:dyDescent="0.15">
      <c r="AT97" s="24">
        <v>89</v>
      </c>
      <c r="AU97" s="42"/>
      <c r="AV97" s="3"/>
      <c r="AW97" s="3"/>
      <c r="AX97" s="3"/>
      <c r="AY97" s="3"/>
      <c r="AZ97" s="46"/>
    </row>
    <row r="98" spans="46:52" ht="18.95" customHeight="1" x14ac:dyDescent="0.15">
      <c r="AT98" s="24">
        <v>90</v>
      </c>
      <c r="AU98" s="42"/>
      <c r="AV98" s="3"/>
      <c r="AW98" s="3"/>
      <c r="AX98" s="3"/>
      <c r="AY98" s="3"/>
      <c r="AZ98" s="46"/>
    </row>
    <row r="99" spans="46:52" ht="18.95" customHeight="1" x14ac:dyDescent="0.15">
      <c r="AT99" s="24">
        <v>91</v>
      </c>
      <c r="AU99" s="42"/>
      <c r="AV99" s="3"/>
      <c r="AW99" s="3"/>
      <c r="AX99" s="3"/>
      <c r="AY99" s="3"/>
      <c r="AZ99" s="46"/>
    </row>
    <row r="100" spans="46:52" ht="18.95" customHeight="1" x14ac:dyDescent="0.15">
      <c r="AT100" s="24">
        <v>92</v>
      </c>
      <c r="AU100" s="42"/>
      <c r="AV100" s="3"/>
      <c r="AW100" s="3"/>
      <c r="AX100" s="3"/>
      <c r="AY100" s="3"/>
      <c r="AZ100" s="46"/>
    </row>
    <row r="101" spans="46:52" ht="18.95" customHeight="1" x14ac:dyDescent="0.15">
      <c r="AT101" s="24">
        <v>93</v>
      </c>
      <c r="AU101" s="42"/>
      <c r="AV101" s="3"/>
      <c r="AW101" s="3"/>
      <c r="AX101" s="3"/>
      <c r="AY101" s="3"/>
      <c r="AZ101" s="46"/>
    </row>
    <row r="102" spans="46:52" ht="18.95" customHeight="1" x14ac:dyDescent="0.15">
      <c r="AT102" s="24">
        <v>94</v>
      </c>
      <c r="AU102" s="42"/>
      <c r="AV102" s="3"/>
      <c r="AW102" s="3"/>
      <c r="AX102" s="3"/>
      <c r="AY102" s="3"/>
      <c r="AZ102" s="46"/>
    </row>
    <row r="103" spans="46:52" ht="18.95" customHeight="1" x14ac:dyDescent="0.15">
      <c r="AT103" s="24">
        <v>95</v>
      </c>
      <c r="AU103" s="42"/>
      <c r="AV103" s="3"/>
      <c r="AW103" s="3"/>
      <c r="AX103" s="3"/>
      <c r="AY103" s="3"/>
      <c r="AZ103" s="46"/>
    </row>
    <row r="104" spans="46:52" ht="18.95" customHeight="1" x14ac:dyDescent="0.15">
      <c r="AT104" s="24">
        <v>96</v>
      </c>
      <c r="AU104" s="42"/>
      <c r="AV104" s="3"/>
      <c r="AW104" s="3"/>
      <c r="AX104" s="3"/>
      <c r="AY104" s="3"/>
      <c r="AZ104" s="46"/>
    </row>
    <row r="105" spans="46:52" ht="18.95" customHeight="1" x14ac:dyDescent="0.15">
      <c r="AT105" s="24">
        <v>97</v>
      </c>
      <c r="AU105" s="42"/>
      <c r="AV105" s="3"/>
      <c r="AW105" s="3"/>
      <c r="AX105" s="3"/>
      <c r="AY105" s="3"/>
      <c r="AZ105" s="46"/>
    </row>
    <row r="106" spans="46:52" ht="18.95" customHeight="1" x14ac:dyDescent="0.15">
      <c r="AT106" s="24">
        <v>98</v>
      </c>
      <c r="AU106" s="42"/>
      <c r="AV106" s="3"/>
      <c r="AW106" s="3"/>
      <c r="AX106" s="3"/>
      <c r="AY106" s="3"/>
      <c r="AZ106" s="46"/>
    </row>
    <row r="107" spans="46:52" ht="18.95" customHeight="1" x14ac:dyDescent="0.15">
      <c r="AT107" s="24">
        <v>99</v>
      </c>
      <c r="AU107" s="42"/>
      <c r="AV107" s="3"/>
      <c r="AW107" s="3"/>
      <c r="AX107" s="3"/>
      <c r="AY107" s="3"/>
      <c r="AZ107" s="46"/>
    </row>
    <row r="108" spans="46:52" ht="18.95" customHeight="1" thickBot="1" x14ac:dyDescent="0.2">
      <c r="AT108" s="24">
        <v>100</v>
      </c>
      <c r="AU108" s="47"/>
      <c r="AV108" s="48"/>
      <c r="AW108" s="48"/>
      <c r="AX108" s="48"/>
      <c r="AY108" s="48"/>
      <c r="AZ108" s="49"/>
    </row>
  </sheetData>
  <mergeCells count="5">
    <mergeCell ref="Q1:V1"/>
    <mergeCell ref="B2:C2"/>
    <mergeCell ref="B5:C5"/>
    <mergeCell ref="B4:C4"/>
    <mergeCell ref="E4:K4"/>
  </mergeCells>
  <phoneticPr fontId="3"/>
  <conditionalFormatting sqref="B6:C36">
    <cfRule type="expression" dxfId="42" priority="2" stopIfTrue="1">
      <formula>OR(WEEKDAY(B6)=1,WEEKDAY(B6)=7)</formula>
    </cfRule>
  </conditionalFormatting>
  <conditionalFormatting sqref="C4:C5">
    <cfRule type="cellIs" dxfId="41" priority="5" stopIfTrue="1" operator="equal">
      <formula>"土"</formula>
    </cfRule>
    <cfRule type="cellIs" dxfId="40" priority="6" stopIfTrue="1" operator="equal">
      <formula>"日"</formula>
    </cfRule>
  </conditionalFormatting>
  <dataValidations count="1">
    <dataValidation type="list" allowBlank="1" showInputMessage="1" showErrorMessage="1" sqref="R9:R13 Y9:Y68" xr:uid="{00000000-0002-0000-0D00-000000000000}">
      <formula1>"国語,社会,数学,理科,英語"</formula1>
    </dataValidation>
  </dataValidations>
  <pageMargins left="0.55118110236220474" right="0.55118110236220474" top="0.27559055118110237" bottom="0.31496062992125984" header="0.51181102362204722" footer="0.51181102362204722"/>
  <pageSetup paperSize="13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stopIfTrue="1" id="{51ABAF7D-E01A-4DE2-8914-AE363E2E991A}">
            <xm:f>VLOOKUP(B6,祝日一覧!$A:$A,1,FALSE)</xm:f>
            <x14:dxf>
              <fill>
                <patternFill>
                  <bgColor theme="0" tint="-0.24994659260841701"/>
                </patternFill>
              </fill>
            </x14:dxf>
          </x14:cfRule>
          <xm:sqref>B6:C36</xm:sqref>
        </x14:conditionalFormatting>
      </x14:conditionalFormatting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Z108"/>
  <sheetViews>
    <sheetView showGridLines="0" showRowColHeaders="0" zoomScale="70" zoomScaleNormal="70" workbookViewId="0">
      <selection activeCell="B4" sqref="B4:K39"/>
    </sheetView>
  </sheetViews>
  <sheetFormatPr defaultRowHeight="13.5" x14ac:dyDescent="0.15"/>
  <cols>
    <col min="1" max="1" width="2.125" customWidth="1"/>
    <col min="2" max="3" width="3" customWidth="1"/>
    <col min="4" max="4" width="3.375" hidden="1" customWidth="1"/>
    <col min="5" max="5" width="24.375" customWidth="1"/>
    <col min="6" max="10" width="7.625" style="18" customWidth="1"/>
    <col min="12" max="12" width="2" hidden="1" customWidth="1"/>
    <col min="13" max="13" width="2.125" customWidth="1"/>
    <col min="14" max="14" width="6.875" style="20" customWidth="1"/>
    <col min="15" max="15" width="3.25" hidden="1" customWidth="1"/>
    <col min="16" max="16" width="5.375" customWidth="1"/>
    <col min="17" max="17" width="6" customWidth="1"/>
    <col min="18" max="18" width="6.625" customWidth="1"/>
    <col min="19" max="19" width="5.375" customWidth="1"/>
    <col min="20" max="21" width="6.375" customWidth="1"/>
    <col min="22" max="23" width="5.375" customWidth="1"/>
    <col min="24" max="24" width="5.375" hidden="1" customWidth="1"/>
    <col min="25" max="25" width="5.375" customWidth="1"/>
    <col min="26" max="41" width="5.375" hidden="1" customWidth="1"/>
    <col min="42" max="42" width="9.375" hidden="1" customWidth="1"/>
    <col min="43" max="44" width="5.375" hidden="1" customWidth="1"/>
    <col min="45" max="45" width="9.25" customWidth="1"/>
    <col min="46" max="46" width="7.5" style="21" customWidth="1"/>
    <col min="47" max="47" width="12.75" style="21" customWidth="1"/>
    <col min="48" max="52" width="9.375" style="6" bestFit="1" customWidth="1"/>
  </cols>
  <sheetData>
    <row r="1" spans="1:52" s="35" customFormat="1" ht="35.25" customHeight="1" x14ac:dyDescent="0.15">
      <c r="B1" s="38" t="s">
        <v>373</v>
      </c>
      <c r="C1" s="38"/>
      <c r="D1" s="38"/>
      <c r="E1" s="38"/>
      <c r="F1" s="38"/>
      <c r="G1" s="38"/>
      <c r="H1" s="38"/>
      <c r="I1" s="38"/>
      <c r="J1" s="38"/>
      <c r="K1" s="38"/>
      <c r="Q1" s="231"/>
      <c r="R1" s="228"/>
      <c r="S1" s="228"/>
      <c r="T1" s="228"/>
      <c r="U1" s="228"/>
      <c r="V1" s="228"/>
    </row>
    <row r="2" spans="1:52" s="1" customFormat="1" ht="37.5" customHeight="1" x14ac:dyDescent="0.15">
      <c r="B2" s="225"/>
      <c r="C2" s="225"/>
      <c r="D2" s="2"/>
      <c r="F2" s="96"/>
      <c r="G2" s="54"/>
      <c r="H2" s="96" t="s">
        <v>796</v>
      </c>
      <c r="I2" s="54"/>
      <c r="J2" s="54"/>
      <c r="K2" s="29"/>
      <c r="L2" s="29"/>
      <c r="M2" s="29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 s="37"/>
      <c r="AU2" s="21"/>
      <c r="AV2" s="19"/>
      <c r="AW2" s="19"/>
      <c r="AX2" s="19"/>
      <c r="AY2" s="19"/>
      <c r="AZ2" s="19"/>
    </row>
    <row r="3" spans="1:52" s="1" customFormat="1" ht="17.100000000000001" customHeight="1" x14ac:dyDescent="0.15">
      <c r="A3" s="202"/>
      <c r="B3" s="203"/>
      <c r="C3" s="203"/>
      <c r="D3" s="203"/>
      <c r="E3" s="202"/>
      <c r="F3" s="204"/>
      <c r="G3" s="205"/>
      <c r="H3" s="204"/>
      <c r="I3" s="205"/>
      <c r="J3" s="205"/>
      <c r="K3" s="206"/>
      <c r="L3" s="206"/>
      <c r="M3" s="206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 s="37"/>
      <c r="AU3" s="21"/>
      <c r="AV3" s="19"/>
      <c r="AW3" s="19"/>
      <c r="AX3" s="19"/>
      <c r="AY3" s="19"/>
      <c r="AZ3" s="19"/>
    </row>
    <row r="4" spans="1:52" s="1" customFormat="1" ht="33" customHeight="1" thickBot="1" x14ac:dyDescent="0.2">
      <c r="A4" s="202"/>
      <c r="B4" s="230">
        <f>見本①!$A$3+1</f>
        <v>2026</v>
      </c>
      <c r="C4" s="230"/>
      <c r="D4" s="109"/>
      <c r="E4" s="229" t="s">
        <v>85</v>
      </c>
      <c r="F4" s="229"/>
      <c r="G4" s="229"/>
      <c r="H4" s="229"/>
      <c r="I4" s="229"/>
      <c r="J4" s="229"/>
      <c r="K4" s="229"/>
      <c r="L4" s="31"/>
      <c r="M4" s="209"/>
      <c r="N4" s="38" t="s">
        <v>75</v>
      </c>
      <c r="P4" s="50"/>
      <c r="Q4" s="51"/>
      <c r="R4" s="51"/>
      <c r="S4" s="51"/>
      <c r="T4" s="51"/>
      <c r="U4" s="51"/>
      <c r="V4" s="51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 s="22"/>
      <c r="AU4" s="21"/>
      <c r="AV4" s="19"/>
      <c r="AW4" s="19"/>
      <c r="AX4" s="19"/>
      <c r="AY4" s="19"/>
      <c r="AZ4" s="19"/>
    </row>
    <row r="5" spans="1:52" ht="30.75" customHeight="1" x14ac:dyDescent="0.15">
      <c r="A5" s="207"/>
      <c r="B5" s="226">
        <v>6</v>
      </c>
      <c r="C5" s="226"/>
      <c r="D5" s="2"/>
      <c r="E5" s="28" t="s">
        <v>40</v>
      </c>
      <c r="F5" s="30" t="s">
        <v>65</v>
      </c>
      <c r="G5" s="30" t="s">
        <v>50</v>
      </c>
      <c r="H5" s="30" t="s">
        <v>47</v>
      </c>
      <c r="I5" s="30" t="s">
        <v>48</v>
      </c>
      <c r="J5" s="30" t="s">
        <v>49</v>
      </c>
      <c r="K5" s="28" t="s">
        <v>10</v>
      </c>
      <c r="M5" s="207"/>
      <c r="N5" s="32" t="s">
        <v>66</v>
      </c>
      <c r="AT5" s="22"/>
    </row>
    <row r="6" spans="1:52" ht="18.95" customHeight="1" x14ac:dyDescent="0.15">
      <c r="A6" s="207"/>
      <c r="B6" s="99">
        <f>DATE($B$4,$B$5,1)</f>
        <v>46174</v>
      </c>
      <c r="C6" s="98">
        <f>DATE($B$4,$B$5,1)</f>
        <v>46174</v>
      </c>
      <c r="D6" s="3" t="s">
        <v>51</v>
      </c>
      <c r="E6" s="3"/>
      <c r="F6" s="17" t="str">
        <f t="shared" ref="F6:F35" si="0">IF($N6=1,VLOOKUP($O6,$W$9:$AO$68,10),IF($N6=2,VLOOKUP($O5+1,$W$9:$AO$68,15),IF($N6="予備","予備","")))</f>
        <v>単元1</v>
      </c>
      <c r="G6" s="17" t="str">
        <f t="shared" ref="G6:G35" si="1">IF($N6=1,VLOOKUP($O6,$W$9:$AO$68,11),IF($N6=2,VLOOKUP($O5+1,$W$9:$AO$68,16),IF($N6="予備","予備","")))</f>
        <v/>
      </c>
      <c r="H6" s="17" t="str">
        <f t="shared" ref="H6:H35" si="2">IF($N6=1,VLOOKUP($O6,$W$9:$AO$68,12),IF($N6=2,VLOOKUP($O5+1,$W$9:$AO$68,17),IF($N6="予備","予備","")))</f>
        <v/>
      </c>
      <c r="I6" s="17" t="str">
        <f t="shared" ref="I6:I35" si="3">IF($N6=1,VLOOKUP($O6,$W$9:$AO$68,13),IF($N6=2,VLOOKUP($O5+1,$W$9:$AO$68,18),IF($N6="予備","予備","")))</f>
        <v/>
      </c>
      <c r="J6" s="17" t="str">
        <f t="shared" ref="J6:J35" si="4">IF($N6=1,VLOOKUP($O6,$W$9:$AO$68,14),IF($N6=2,VLOOKUP($O5+1,$W$9:$AO$68,19),IF($N6="予備","予備","")))</f>
        <v/>
      </c>
      <c r="K6" s="3"/>
      <c r="M6" s="207"/>
      <c r="N6" s="33">
        <v>1</v>
      </c>
      <c r="O6">
        <f>SUM($N$6:N6)</f>
        <v>1</v>
      </c>
      <c r="AT6" s="6"/>
    </row>
    <row r="7" spans="1:52" ht="18.95" customHeight="1" thickBot="1" x14ac:dyDescent="0.2">
      <c r="A7" s="207"/>
      <c r="B7" s="99">
        <f>B6+1</f>
        <v>46175</v>
      </c>
      <c r="C7" s="98">
        <f>C6+1</f>
        <v>46175</v>
      </c>
      <c r="D7" s="3" t="s">
        <v>52</v>
      </c>
      <c r="E7" s="3"/>
      <c r="F7" s="17" t="str">
        <f t="shared" si="0"/>
        <v/>
      </c>
      <c r="G7" s="17" t="str">
        <f t="shared" si="1"/>
        <v>単元1</v>
      </c>
      <c r="H7" s="17" t="str">
        <f t="shared" si="2"/>
        <v/>
      </c>
      <c r="I7" s="17" t="str">
        <f t="shared" si="3"/>
        <v/>
      </c>
      <c r="J7" s="17" t="str">
        <f t="shared" si="4"/>
        <v/>
      </c>
      <c r="K7" s="3"/>
      <c r="M7" s="207"/>
      <c r="N7" s="33">
        <v>1</v>
      </c>
      <c r="O7">
        <f>SUM($N$6:N7)</f>
        <v>2</v>
      </c>
      <c r="Q7" s="38" t="s">
        <v>73</v>
      </c>
      <c r="R7" s="51"/>
      <c r="S7" s="51"/>
      <c r="W7" s="52" t="s">
        <v>72</v>
      </c>
      <c r="X7" s="51" t="s">
        <v>69</v>
      </c>
      <c r="Y7" s="51"/>
      <c r="Z7" s="51"/>
      <c r="AA7" s="51" t="s">
        <v>77</v>
      </c>
      <c r="AB7" s="51"/>
      <c r="AC7" s="51"/>
      <c r="AD7" s="51"/>
      <c r="AE7" s="51"/>
      <c r="AF7" s="51" t="s">
        <v>70</v>
      </c>
      <c r="AG7" s="51"/>
      <c r="AH7" s="51"/>
      <c r="AI7" s="51"/>
      <c r="AJ7" s="51"/>
      <c r="AK7" s="51" t="s">
        <v>71</v>
      </c>
      <c r="AL7" s="51"/>
      <c r="AM7" s="51"/>
      <c r="AN7" s="51"/>
      <c r="AO7" s="51"/>
      <c r="AP7" s="51"/>
      <c r="AQ7" s="51"/>
      <c r="AR7" s="51"/>
      <c r="AS7" s="51"/>
      <c r="AT7" s="36" t="s">
        <v>111</v>
      </c>
    </row>
    <row r="8" spans="1:52" ht="18.95" customHeight="1" thickBot="1" x14ac:dyDescent="0.2">
      <c r="A8" s="207"/>
      <c r="B8" s="99">
        <f t="shared" ref="B8:C35" si="5">B7+1</f>
        <v>46176</v>
      </c>
      <c r="C8" s="98">
        <f t="shared" si="5"/>
        <v>46176</v>
      </c>
      <c r="D8" s="3" t="s">
        <v>53</v>
      </c>
      <c r="E8" s="3"/>
      <c r="F8" s="17" t="str">
        <f t="shared" si="0"/>
        <v/>
      </c>
      <c r="G8" s="17" t="str">
        <f t="shared" si="1"/>
        <v/>
      </c>
      <c r="H8" s="17" t="str">
        <f t="shared" si="2"/>
        <v>単元1</v>
      </c>
      <c r="I8" s="17" t="str">
        <f t="shared" si="3"/>
        <v/>
      </c>
      <c r="J8" s="17" t="str">
        <f t="shared" si="4"/>
        <v/>
      </c>
      <c r="K8" s="3"/>
      <c r="M8" s="207"/>
      <c r="N8" s="33">
        <v>1</v>
      </c>
      <c r="O8">
        <f>SUM($N$6:N8)</f>
        <v>3</v>
      </c>
      <c r="Q8" s="4" t="s">
        <v>67</v>
      </c>
      <c r="R8" s="5" t="s">
        <v>46</v>
      </c>
      <c r="W8" s="5" t="s">
        <v>67</v>
      </c>
      <c r="X8" s="5" t="s">
        <v>46</v>
      </c>
      <c r="Y8" s="5" t="s">
        <v>46</v>
      </c>
      <c r="Z8" s="5" t="s">
        <v>46</v>
      </c>
      <c r="AA8" s="15" t="s">
        <v>41</v>
      </c>
      <c r="AB8" s="15" t="s">
        <v>42</v>
      </c>
      <c r="AC8" s="15" t="s">
        <v>43</v>
      </c>
      <c r="AD8" s="15" t="s">
        <v>44</v>
      </c>
      <c r="AE8" s="15" t="s">
        <v>45</v>
      </c>
      <c r="AF8" s="14" t="s">
        <v>41</v>
      </c>
      <c r="AG8" s="15" t="s">
        <v>42</v>
      </c>
      <c r="AH8" s="15" t="s">
        <v>43</v>
      </c>
      <c r="AI8" s="15" t="s">
        <v>44</v>
      </c>
      <c r="AJ8" s="16" t="s">
        <v>45</v>
      </c>
      <c r="AK8" s="14" t="s">
        <v>41</v>
      </c>
      <c r="AL8" s="15" t="s">
        <v>42</v>
      </c>
      <c r="AM8" s="15" t="s">
        <v>43</v>
      </c>
      <c r="AN8" s="15" t="s">
        <v>44</v>
      </c>
      <c r="AO8" s="16" t="s">
        <v>45</v>
      </c>
      <c r="AT8" s="5" t="s">
        <v>77</v>
      </c>
      <c r="AU8" s="5" t="s">
        <v>81</v>
      </c>
      <c r="AV8" s="5" t="s">
        <v>41</v>
      </c>
      <c r="AW8" s="5" t="s">
        <v>50</v>
      </c>
      <c r="AX8" s="5" t="s">
        <v>47</v>
      </c>
      <c r="AY8" s="5" t="s">
        <v>48</v>
      </c>
      <c r="AZ8" s="5" t="s">
        <v>49</v>
      </c>
    </row>
    <row r="9" spans="1:52" ht="18.95" customHeight="1" x14ac:dyDescent="0.15">
      <c r="A9" s="207"/>
      <c r="B9" s="99">
        <f t="shared" si="5"/>
        <v>46177</v>
      </c>
      <c r="C9" s="98">
        <f t="shared" si="5"/>
        <v>46177</v>
      </c>
      <c r="D9" s="3" t="s">
        <v>54</v>
      </c>
      <c r="E9" s="3"/>
      <c r="F9" s="17" t="str">
        <f t="shared" si="0"/>
        <v/>
      </c>
      <c r="G9" s="17" t="str">
        <f t="shared" si="1"/>
        <v/>
      </c>
      <c r="H9" s="17" t="str">
        <f t="shared" si="2"/>
        <v/>
      </c>
      <c r="I9" s="17" t="str">
        <f t="shared" si="3"/>
        <v>単元1</v>
      </c>
      <c r="J9" s="17" t="str">
        <f t="shared" si="4"/>
        <v/>
      </c>
      <c r="K9" s="3"/>
      <c r="M9" s="207"/>
      <c r="N9" s="33">
        <v>1</v>
      </c>
      <c r="O9">
        <f>SUM($N$6:N9)</f>
        <v>4</v>
      </c>
      <c r="Q9" s="7">
        <v>1</v>
      </c>
      <c r="R9" s="8" t="s">
        <v>41</v>
      </c>
      <c r="W9" s="3">
        <v>1</v>
      </c>
      <c r="X9" s="7" t="str">
        <f>R9</f>
        <v>国語</v>
      </c>
      <c r="Y9" s="8"/>
      <c r="Z9" s="23" t="str">
        <f t="shared" ref="Z9:Z58" si="6">IF(Y9="",IF(X9=0,"",X9),Y9)</f>
        <v>国語</v>
      </c>
      <c r="AA9">
        <f>IF($Z9=AA$8,COUNTIF($Z$9:$Z9,AA$8)+Q$22,"")</f>
        <v>1</v>
      </c>
      <c r="AB9" t="str">
        <f>IF($Z9=AB$8,COUNTIF($Z$9:$Z9,AB$8)+R$22,"")</f>
        <v/>
      </c>
      <c r="AC9" t="str">
        <f>IF($Z9=AC$8,COUNTIF($Z$9:$Z9,AC$8)+S$22,"")</f>
        <v/>
      </c>
      <c r="AD9" t="str">
        <f>IF($Z9=AD$8,COUNTIF($Z$9:$Z9,AD$8)+T$22,"")</f>
        <v/>
      </c>
      <c r="AE9" t="str">
        <f>IF($Z9=AE$8,COUNTIF($Z$9:$Z9,AE$8)+U$22,"")</f>
        <v/>
      </c>
      <c r="AF9" t="str">
        <f t="shared" ref="AF9:AF58" si="7">IF(AA9="","",VLOOKUP(AA9,$AT$9:$AZ$58,3))</f>
        <v>単元1</v>
      </c>
      <c r="AG9" t="str">
        <f t="shared" ref="AG9:AG58" si="8">IF(AB9="","",VLOOKUP(AB9,$AT$9:$AZ$58,4))</f>
        <v/>
      </c>
      <c r="AH9" t="str">
        <f t="shared" ref="AH9:AH58" si="9">IF(AC9="","",VLOOKUP(AC9,$AT$9:$AZ$58,5))</f>
        <v/>
      </c>
      <c r="AI9" t="str">
        <f t="shared" ref="AI9:AI58" si="10">IF(AD9="","",VLOOKUP(AD9,$AT$9:$AZ$58,6))</f>
        <v/>
      </c>
      <c r="AJ9" t="str">
        <f t="shared" ref="AJ9:AJ58" si="11">IF(AE9="","",VLOOKUP(AE9,$AT$9:$AZ$58,7))</f>
        <v/>
      </c>
      <c r="AK9" t="str">
        <f t="shared" ref="AK9:AO40" si="12">IF(AF9=AF10,"",IF($Z9=$Z10,AF9&amp;","&amp;AF10,AF9&amp;AF10))</f>
        <v>単元1</v>
      </c>
      <c r="AL9" t="str">
        <f t="shared" si="12"/>
        <v>単元1</v>
      </c>
      <c r="AM9" t="str">
        <f t="shared" si="12"/>
        <v/>
      </c>
      <c r="AN9" t="str">
        <f t="shared" si="12"/>
        <v/>
      </c>
      <c r="AO9" t="str">
        <f t="shared" si="12"/>
        <v/>
      </c>
      <c r="AT9" s="24">
        <v>1</v>
      </c>
      <c r="AU9" s="39" t="s">
        <v>212</v>
      </c>
      <c r="AV9" s="104" t="s">
        <v>314</v>
      </c>
      <c r="AW9" s="40" t="s">
        <v>314</v>
      </c>
      <c r="AX9" s="40" t="s">
        <v>314</v>
      </c>
      <c r="AY9" s="40" t="s">
        <v>314</v>
      </c>
      <c r="AZ9" s="41" t="s">
        <v>314</v>
      </c>
    </row>
    <row r="10" spans="1:52" ht="18.95" customHeight="1" x14ac:dyDescent="0.15">
      <c r="A10" s="207"/>
      <c r="B10" s="99">
        <f t="shared" si="5"/>
        <v>46178</v>
      </c>
      <c r="C10" s="98">
        <f t="shared" si="5"/>
        <v>46178</v>
      </c>
      <c r="D10" s="3" t="s">
        <v>55</v>
      </c>
      <c r="E10" s="3"/>
      <c r="F10" s="17" t="str">
        <f t="shared" si="0"/>
        <v/>
      </c>
      <c r="G10" s="17" t="str">
        <f t="shared" si="1"/>
        <v/>
      </c>
      <c r="H10" s="17" t="str">
        <f t="shared" si="2"/>
        <v/>
      </c>
      <c r="I10" s="17" t="str">
        <f t="shared" si="3"/>
        <v/>
      </c>
      <c r="J10" s="17" t="str">
        <f t="shared" si="4"/>
        <v>単元1</v>
      </c>
      <c r="K10" s="3"/>
      <c r="M10" s="207"/>
      <c r="N10" s="33">
        <v>1</v>
      </c>
      <c r="O10">
        <f>SUM($N$6:N10)</f>
        <v>5</v>
      </c>
      <c r="Q10" s="7">
        <v>2</v>
      </c>
      <c r="R10" s="9" t="s">
        <v>50</v>
      </c>
      <c r="W10" s="3">
        <v>2</v>
      </c>
      <c r="X10" s="7" t="str">
        <f>R10</f>
        <v>社会</v>
      </c>
      <c r="Y10" s="9"/>
      <c r="Z10" s="23" t="str">
        <f t="shared" si="6"/>
        <v>社会</v>
      </c>
      <c r="AA10" t="str">
        <f>IF($Z10=AA$8,COUNTIF($Z$9:$Z10,AA$8)+Q$22,"")</f>
        <v/>
      </c>
      <c r="AB10">
        <f>IF($Z10=AB$8,COUNTIF($Z$9:$Z10,AB$8)+R$22,"")</f>
        <v>1</v>
      </c>
      <c r="AC10" t="str">
        <f>IF($Z10=AC$8,COUNTIF($Z$9:$Z10,AC$8)+S$22,"")</f>
        <v/>
      </c>
      <c r="AD10" t="str">
        <f>IF($Z10=AD$8,COUNTIF($Z$9:$Z10,AD$8)+T$22,"")</f>
        <v/>
      </c>
      <c r="AE10" t="str">
        <f>IF($Z10=AE$8,COUNTIF($Z$9:$Z10,AE$8)+U$22,"")</f>
        <v/>
      </c>
      <c r="AF10" t="str">
        <f t="shared" si="7"/>
        <v/>
      </c>
      <c r="AG10" t="str">
        <f t="shared" si="8"/>
        <v>単元1</v>
      </c>
      <c r="AH10" t="str">
        <f t="shared" si="9"/>
        <v/>
      </c>
      <c r="AI10" t="str">
        <f t="shared" si="10"/>
        <v/>
      </c>
      <c r="AJ10" t="str">
        <f t="shared" si="11"/>
        <v/>
      </c>
      <c r="AK10" t="str">
        <f t="shared" si="12"/>
        <v/>
      </c>
      <c r="AL10" t="str">
        <f t="shared" si="12"/>
        <v>単元1</v>
      </c>
      <c r="AM10" t="str">
        <f t="shared" si="12"/>
        <v>単元1</v>
      </c>
      <c r="AN10" t="str">
        <f t="shared" si="12"/>
        <v/>
      </c>
      <c r="AO10" t="str">
        <f t="shared" si="12"/>
        <v/>
      </c>
      <c r="AT10" s="24">
        <v>2</v>
      </c>
      <c r="AU10" s="42" t="s">
        <v>213</v>
      </c>
      <c r="AV10" s="25" t="s">
        <v>315</v>
      </c>
      <c r="AW10" s="25" t="s">
        <v>315</v>
      </c>
      <c r="AX10" s="25" t="s">
        <v>315</v>
      </c>
      <c r="AY10" s="25" t="s">
        <v>315</v>
      </c>
      <c r="AZ10" s="43" t="s">
        <v>315</v>
      </c>
    </row>
    <row r="11" spans="1:52" ht="18.95" customHeight="1" x14ac:dyDescent="0.15">
      <c r="A11" s="207"/>
      <c r="B11" s="99">
        <f t="shared" si="5"/>
        <v>46179</v>
      </c>
      <c r="C11" s="98">
        <f t="shared" si="5"/>
        <v>46179</v>
      </c>
      <c r="D11" s="3" t="s">
        <v>56</v>
      </c>
      <c r="E11" s="3"/>
      <c r="F11" s="17" t="str">
        <f t="shared" si="0"/>
        <v>単元2</v>
      </c>
      <c r="G11" s="17" t="str">
        <f t="shared" si="1"/>
        <v/>
      </c>
      <c r="H11" s="17" t="str">
        <f t="shared" si="2"/>
        <v/>
      </c>
      <c r="I11" s="17" t="str">
        <f t="shared" si="3"/>
        <v/>
      </c>
      <c r="J11" s="17" t="str">
        <f t="shared" si="4"/>
        <v/>
      </c>
      <c r="K11" s="3"/>
      <c r="M11" s="207"/>
      <c r="N11" s="33">
        <v>1</v>
      </c>
      <c r="O11">
        <f>SUM($N$6:N11)</f>
        <v>6</v>
      </c>
      <c r="Q11" s="7">
        <v>3</v>
      </c>
      <c r="R11" s="9" t="s">
        <v>47</v>
      </c>
      <c r="W11" s="3">
        <v>3</v>
      </c>
      <c r="X11" s="7" t="str">
        <f>R11</f>
        <v>数学</v>
      </c>
      <c r="Y11" s="9"/>
      <c r="Z11" s="23" t="str">
        <f t="shared" si="6"/>
        <v>数学</v>
      </c>
      <c r="AA11" t="str">
        <f>IF($Z11=AA$8,COUNTIF($Z$9:$Z11,AA$8)+Q$22,"")</f>
        <v/>
      </c>
      <c r="AB11" t="str">
        <f>IF($Z11=AB$8,COUNTIF($Z$9:$Z11,AB$8)+R$22,"")</f>
        <v/>
      </c>
      <c r="AC11">
        <f>IF($Z11=AC$8,COUNTIF($Z$9:$Z11,AC$8)+S$22,"")</f>
        <v>1</v>
      </c>
      <c r="AD11" t="str">
        <f>IF($Z11=AD$8,COUNTIF($Z$9:$Z11,AD$8)+T$22,"")</f>
        <v/>
      </c>
      <c r="AE11" t="str">
        <f>IF($Z11=AE$8,COUNTIF($Z$9:$Z11,AE$8)+U$22,"")</f>
        <v/>
      </c>
      <c r="AF11" t="str">
        <f t="shared" si="7"/>
        <v/>
      </c>
      <c r="AG11" t="str">
        <f t="shared" si="8"/>
        <v/>
      </c>
      <c r="AH11" t="str">
        <f t="shared" si="9"/>
        <v>単元1</v>
      </c>
      <c r="AI11" t="str">
        <f t="shared" si="10"/>
        <v/>
      </c>
      <c r="AJ11" t="str">
        <f t="shared" si="11"/>
        <v/>
      </c>
      <c r="AK11" t="str">
        <f t="shared" si="12"/>
        <v/>
      </c>
      <c r="AL11" t="str">
        <f t="shared" si="12"/>
        <v/>
      </c>
      <c r="AM11" t="str">
        <f t="shared" si="12"/>
        <v>単元1</v>
      </c>
      <c r="AN11" t="str">
        <f t="shared" si="12"/>
        <v>単元1</v>
      </c>
      <c r="AO11" t="str">
        <f t="shared" si="12"/>
        <v/>
      </c>
      <c r="AT11" s="24">
        <v>3</v>
      </c>
      <c r="AU11" s="42" t="s">
        <v>214</v>
      </c>
      <c r="AV11" s="25" t="s">
        <v>316</v>
      </c>
      <c r="AW11" s="25" t="s">
        <v>316</v>
      </c>
      <c r="AX11" s="25" t="s">
        <v>316</v>
      </c>
      <c r="AY11" s="25" t="s">
        <v>316</v>
      </c>
      <c r="AZ11" s="43" t="s">
        <v>316</v>
      </c>
    </row>
    <row r="12" spans="1:52" ht="18.95" customHeight="1" x14ac:dyDescent="0.15">
      <c r="A12" s="207"/>
      <c r="B12" s="99">
        <f t="shared" si="5"/>
        <v>46180</v>
      </c>
      <c r="C12" s="98">
        <f t="shared" si="5"/>
        <v>46180</v>
      </c>
      <c r="D12" s="3" t="s">
        <v>57</v>
      </c>
      <c r="E12" s="3"/>
      <c r="F12" s="17" t="str">
        <f t="shared" si="0"/>
        <v/>
      </c>
      <c r="G12" s="17" t="str">
        <f t="shared" si="1"/>
        <v>単元2</v>
      </c>
      <c r="H12" s="17" t="str">
        <f t="shared" si="2"/>
        <v/>
      </c>
      <c r="I12" s="17" t="str">
        <f t="shared" si="3"/>
        <v/>
      </c>
      <c r="J12" s="17" t="str">
        <f t="shared" si="4"/>
        <v/>
      </c>
      <c r="K12" s="3"/>
      <c r="M12" s="207"/>
      <c r="N12" s="33">
        <v>1</v>
      </c>
      <c r="O12">
        <f>SUM($N$6:N12)</f>
        <v>7</v>
      </c>
      <c r="Q12" s="7">
        <v>4</v>
      </c>
      <c r="R12" s="9" t="s">
        <v>48</v>
      </c>
      <c r="W12" s="3">
        <v>4</v>
      </c>
      <c r="X12" s="7" t="str">
        <f>R12</f>
        <v>理科</v>
      </c>
      <c r="Y12" s="9"/>
      <c r="Z12" s="23" t="str">
        <f t="shared" si="6"/>
        <v>理科</v>
      </c>
      <c r="AA12" t="str">
        <f>IF($Z12=AA$8,COUNTIF($Z$9:$Z12,AA$8)+Q$22,"")</f>
        <v/>
      </c>
      <c r="AB12" t="str">
        <f>IF($Z12=AB$8,COUNTIF($Z$9:$Z12,AB$8)+R$22,"")</f>
        <v/>
      </c>
      <c r="AC12" t="str">
        <f>IF($Z12=AC$8,COUNTIF($Z$9:$Z12,AC$8)+S$22,"")</f>
        <v/>
      </c>
      <c r="AD12">
        <f>IF($Z12=AD$8,COUNTIF($Z$9:$Z12,AD$8)+T$22,"")</f>
        <v>1</v>
      </c>
      <c r="AE12" t="str">
        <f>IF($Z12=AE$8,COUNTIF($Z$9:$Z12,AE$8)+U$22,"")</f>
        <v/>
      </c>
      <c r="AF12" t="str">
        <f t="shared" si="7"/>
        <v/>
      </c>
      <c r="AG12" t="str">
        <f t="shared" si="8"/>
        <v/>
      </c>
      <c r="AH12" t="str">
        <f t="shared" si="9"/>
        <v/>
      </c>
      <c r="AI12" t="str">
        <f t="shared" si="10"/>
        <v>単元1</v>
      </c>
      <c r="AJ12" t="str">
        <f t="shared" si="11"/>
        <v/>
      </c>
      <c r="AK12" t="str">
        <f t="shared" si="12"/>
        <v/>
      </c>
      <c r="AL12" t="str">
        <f t="shared" si="12"/>
        <v/>
      </c>
      <c r="AM12" t="str">
        <f t="shared" si="12"/>
        <v/>
      </c>
      <c r="AN12" t="str">
        <f t="shared" si="12"/>
        <v>単元1</v>
      </c>
      <c r="AO12" t="str">
        <f t="shared" si="12"/>
        <v>単元1</v>
      </c>
      <c r="AT12" s="24">
        <v>4</v>
      </c>
      <c r="AU12" s="42" t="s">
        <v>215</v>
      </c>
      <c r="AV12" s="25" t="s">
        <v>317</v>
      </c>
      <c r="AW12" s="25" t="s">
        <v>317</v>
      </c>
      <c r="AX12" s="25" t="s">
        <v>317</v>
      </c>
      <c r="AY12" s="25" t="s">
        <v>317</v>
      </c>
      <c r="AZ12" s="43" t="s">
        <v>317</v>
      </c>
    </row>
    <row r="13" spans="1:52" ht="18.95" customHeight="1" thickBot="1" x14ac:dyDescent="0.2">
      <c r="A13" s="207"/>
      <c r="B13" s="99">
        <f t="shared" si="5"/>
        <v>46181</v>
      </c>
      <c r="C13" s="98">
        <f t="shared" si="5"/>
        <v>46181</v>
      </c>
      <c r="D13" s="3" t="s">
        <v>58</v>
      </c>
      <c r="E13" s="3"/>
      <c r="F13" s="17" t="str">
        <f t="shared" si="0"/>
        <v/>
      </c>
      <c r="G13" s="17" t="str">
        <f t="shared" si="1"/>
        <v/>
      </c>
      <c r="H13" s="17" t="str">
        <f t="shared" si="2"/>
        <v>単元2</v>
      </c>
      <c r="I13" s="17" t="str">
        <f t="shared" si="3"/>
        <v/>
      </c>
      <c r="J13" s="17" t="str">
        <f t="shared" si="4"/>
        <v/>
      </c>
      <c r="K13" s="3"/>
      <c r="M13" s="207"/>
      <c r="N13" s="33">
        <v>1</v>
      </c>
      <c r="O13">
        <f>SUM($N$6:N13)</f>
        <v>8</v>
      </c>
      <c r="Q13" s="7">
        <v>5</v>
      </c>
      <c r="R13" s="10" t="s">
        <v>49</v>
      </c>
      <c r="W13" s="3">
        <v>5</v>
      </c>
      <c r="X13" s="7" t="str">
        <f>R13</f>
        <v>英語</v>
      </c>
      <c r="Y13" s="9"/>
      <c r="Z13" s="23" t="str">
        <f t="shared" si="6"/>
        <v>英語</v>
      </c>
      <c r="AA13" t="str">
        <f>IF($Z13=AA$8,COUNTIF($Z$9:$Z13,AA$8)+Q$22,"")</f>
        <v/>
      </c>
      <c r="AB13" t="str">
        <f>IF($Z13=AB$8,COUNTIF($Z$9:$Z13,AB$8)+R$22,"")</f>
        <v/>
      </c>
      <c r="AC13" t="str">
        <f>IF($Z13=AC$8,COUNTIF($Z$9:$Z13,AC$8)+S$22,"")</f>
        <v/>
      </c>
      <c r="AD13" t="str">
        <f>IF($Z13=AD$8,COUNTIF($Z$9:$Z13,AD$8)+T$22,"")</f>
        <v/>
      </c>
      <c r="AE13">
        <f>IF($Z13=AE$8,COUNTIF($Z$9:$Z13,AE$8)+U$22,"")</f>
        <v>1</v>
      </c>
      <c r="AF13" t="str">
        <f t="shared" si="7"/>
        <v/>
      </c>
      <c r="AG13" t="str">
        <f t="shared" si="8"/>
        <v/>
      </c>
      <c r="AH13" t="str">
        <f t="shared" si="9"/>
        <v/>
      </c>
      <c r="AI13" t="str">
        <f t="shared" si="10"/>
        <v/>
      </c>
      <c r="AJ13" t="str">
        <f t="shared" si="11"/>
        <v>単元1</v>
      </c>
      <c r="AK13" t="str">
        <f t="shared" si="12"/>
        <v>単元2</v>
      </c>
      <c r="AL13" t="str">
        <f t="shared" si="12"/>
        <v/>
      </c>
      <c r="AM13" t="str">
        <f t="shared" si="12"/>
        <v/>
      </c>
      <c r="AN13" t="str">
        <f t="shared" si="12"/>
        <v/>
      </c>
      <c r="AO13" t="str">
        <f t="shared" si="12"/>
        <v>単元1</v>
      </c>
      <c r="AT13" s="24">
        <v>5</v>
      </c>
      <c r="AU13" s="42" t="s">
        <v>216</v>
      </c>
      <c r="AV13" s="25" t="s">
        <v>318</v>
      </c>
      <c r="AW13" s="25" t="s">
        <v>318</v>
      </c>
      <c r="AX13" s="25" t="s">
        <v>318</v>
      </c>
      <c r="AY13" s="25" t="s">
        <v>318</v>
      </c>
      <c r="AZ13" s="43" t="s">
        <v>318</v>
      </c>
    </row>
    <row r="14" spans="1:52" ht="18.95" customHeight="1" x14ac:dyDescent="0.15">
      <c r="A14" s="207"/>
      <c r="B14" s="99">
        <f t="shared" si="5"/>
        <v>46182</v>
      </c>
      <c r="C14" s="98">
        <f t="shared" si="5"/>
        <v>46182</v>
      </c>
      <c r="D14" s="3" t="s">
        <v>59</v>
      </c>
      <c r="E14" s="3"/>
      <c r="F14" s="17" t="str">
        <f t="shared" si="0"/>
        <v/>
      </c>
      <c r="G14" s="17" t="str">
        <f t="shared" si="1"/>
        <v/>
      </c>
      <c r="H14" s="17" t="str">
        <f t="shared" si="2"/>
        <v/>
      </c>
      <c r="I14" s="17" t="str">
        <f t="shared" si="3"/>
        <v>単元2</v>
      </c>
      <c r="J14" s="17" t="str">
        <f t="shared" si="4"/>
        <v/>
      </c>
      <c r="K14" s="3"/>
      <c r="M14" s="207"/>
      <c r="N14" s="33">
        <v>1</v>
      </c>
      <c r="O14">
        <f>SUM($N$6:N14)</f>
        <v>9</v>
      </c>
      <c r="W14" s="3">
        <v>6</v>
      </c>
      <c r="X14" s="7" t="str">
        <f>R9</f>
        <v>国語</v>
      </c>
      <c r="Y14" s="9"/>
      <c r="Z14" s="23" t="str">
        <f t="shared" si="6"/>
        <v>国語</v>
      </c>
      <c r="AA14">
        <f>IF($Z14=AA$8,COUNTIF($Z$9:$Z14,AA$8)+Q$22,"")</f>
        <v>2</v>
      </c>
      <c r="AB14" t="str">
        <f>IF($Z14=AB$8,COUNTIF($Z$9:$Z14,AB$8)+R$22,"")</f>
        <v/>
      </c>
      <c r="AC14" t="str">
        <f>IF($Z14=AC$8,COUNTIF($Z$9:$Z14,AC$8)+S$22,"")</f>
        <v/>
      </c>
      <c r="AD14" t="str">
        <f>IF($Z14=AD$8,COUNTIF($Z$9:$Z14,AD$8)+T$22,"")</f>
        <v/>
      </c>
      <c r="AE14" t="str">
        <f>IF($Z14=AE$8,COUNTIF($Z$9:$Z14,AE$8)+U$22,"")</f>
        <v/>
      </c>
      <c r="AF14" t="str">
        <f t="shared" si="7"/>
        <v>単元2</v>
      </c>
      <c r="AG14" t="str">
        <f t="shared" si="8"/>
        <v/>
      </c>
      <c r="AH14" t="str">
        <f t="shared" si="9"/>
        <v/>
      </c>
      <c r="AI14" t="str">
        <f t="shared" si="10"/>
        <v/>
      </c>
      <c r="AJ14" t="str">
        <f t="shared" si="11"/>
        <v/>
      </c>
      <c r="AK14" t="str">
        <f t="shared" si="12"/>
        <v>単元2</v>
      </c>
      <c r="AL14" t="str">
        <f t="shared" si="12"/>
        <v>単元2</v>
      </c>
      <c r="AM14" t="str">
        <f t="shared" si="12"/>
        <v/>
      </c>
      <c r="AN14" t="str">
        <f t="shared" si="12"/>
        <v/>
      </c>
      <c r="AO14" t="str">
        <f t="shared" si="12"/>
        <v/>
      </c>
      <c r="AT14" s="24">
        <v>6</v>
      </c>
      <c r="AU14" s="42" t="s">
        <v>217</v>
      </c>
      <c r="AV14" s="25" t="s">
        <v>319</v>
      </c>
      <c r="AW14" s="25" t="s">
        <v>319</v>
      </c>
      <c r="AX14" s="25" t="s">
        <v>319</v>
      </c>
      <c r="AY14" s="25" t="s">
        <v>319</v>
      </c>
      <c r="AZ14" s="43" t="s">
        <v>319</v>
      </c>
    </row>
    <row r="15" spans="1:52" ht="18.95" customHeight="1" x14ac:dyDescent="0.15">
      <c r="A15" s="207"/>
      <c r="B15" s="99">
        <f t="shared" si="5"/>
        <v>46183</v>
      </c>
      <c r="C15" s="98">
        <f t="shared" si="5"/>
        <v>46183</v>
      </c>
      <c r="D15" s="3" t="s">
        <v>60</v>
      </c>
      <c r="E15" s="3"/>
      <c r="F15" s="17" t="str">
        <f t="shared" si="0"/>
        <v/>
      </c>
      <c r="G15" s="17" t="str">
        <f t="shared" si="1"/>
        <v/>
      </c>
      <c r="H15" s="17" t="str">
        <f t="shared" si="2"/>
        <v/>
      </c>
      <c r="I15" s="17" t="str">
        <f t="shared" si="3"/>
        <v/>
      </c>
      <c r="J15" s="17" t="str">
        <f t="shared" si="4"/>
        <v>単元2</v>
      </c>
      <c r="K15" s="3"/>
      <c r="M15" s="207"/>
      <c r="N15" s="33">
        <v>1</v>
      </c>
      <c r="O15">
        <f>SUM($N$6:N15)</f>
        <v>10</v>
      </c>
      <c r="W15" s="3">
        <v>7</v>
      </c>
      <c r="X15" s="7" t="str">
        <f>R10</f>
        <v>社会</v>
      </c>
      <c r="Y15" s="9"/>
      <c r="Z15" s="23" t="str">
        <f t="shared" si="6"/>
        <v>社会</v>
      </c>
      <c r="AA15" t="str">
        <f>IF($Z15=AA$8,COUNTIF($Z$9:$Z15,AA$8)+Q$22,"")</f>
        <v/>
      </c>
      <c r="AB15">
        <f>IF($Z15=AB$8,COUNTIF($Z$9:$Z15,AB$8)+R$22,"")</f>
        <v>2</v>
      </c>
      <c r="AC15" t="str">
        <f>IF($Z15=AC$8,COUNTIF($Z$9:$Z15,AC$8)+S$22,"")</f>
        <v/>
      </c>
      <c r="AD15" t="str">
        <f>IF($Z15=AD$8,COUNTIF($Z$9:$Z15,AD$8)+T$22,"")</f>
        <v/>
      </c>
      <c r="AE15" t="str">
        <f>IF($Z15=AE$8,COUNTIF($Z$9:$Z15,AE$8)+U$22,"")</f>
        <v/>
      </c>
      <c r="AF15" t="str">
        <f t="shared" si="7"/>
        <v/>
      </c>
      <c r="AG15" t="str">
        <f t="shared" si="8"/>
        <v>単元2</v>
      </c>
      <c r="AH15" t="str">
        <f t="shared" si="9"/>
        <v/>
      </c>
      <c r="AI15" t="str">
        <f t="shared" si="10"/>
        <v/>
      </c>
      <c r="AJ15" t="str">
        <f t="shared" si="11"/>
        <v/>
      </c>
      <c r="AK15" t="str">
        <f t="shared" si="12"/>
        <v/>
      </c>
      <c r="AL15" t="str">
        <f t="shared" si="12"/>
        <v>単元2</v>
      </c>
      <c r="AM15" t="str">
        <f t="shared" si="12"/>
        <v>単元2</v>
      </c>
      <c r="AN15" t="str">
        <f t="shared" si="12"/>
        <v/>
      </c>
      <c r="AO15" t="str">
        <f t="shared" si="12"/>
        <v/>
      </c>
      <c r="AT15" s="24">
        <v>7</v>
      </c>
      <c r="AU15" s="42" t="s">
        <v>218</v>
      </c>
      <c r="AV15" s="25" t="s">
        <v>320</v>
      </c>
      <c r="AW15" s="25" t="s">
        <v>320</v>
      </c>
      <c r="AX15" s="25" t="s">
        <v>320</v>
      </c>
      <c r="AY15" s="25" t="s">
        <v>320</v>
      </c>
      <c r="AZ15" s="43" t="s">
        <v>320</v>
      </c>
    </row>
    <row r="16" spans="1:52" ht="18.95" customHeight="1" x14ac:dyDescent="0.15">
      <c r="A16" s="207"/>
      <c r="B16" s="99">
        <f t="shared" si="5"/>
        <v>46184</v>
      </c>
      <c r="C16" s="98">
        <f t="shared" si="5"/>
        <v>46184</v>
      </c>
      <c r="D16" s="3" t="s">
        <v>61</v>
      </c>
      <c r="E16" s="3"/>
      <c r="F16" s="17" t="str">
        <f t="shared" si="0"/>
        <v>単元3</v>
      </c>
      <c r="G16" s="17" t="str">
        <f t="shared" si="1"/>
        <v/>
      </c>
      <c r="H16" s="17" t="str">
        <f t="shared" si="2"/>
        <v/>
      </c>
      <c r="I16" s="17" t="str">
        <f t="shared" si="3"/>
        <v/>
      </c>
      <c r="J16" s="17" t="str">
        <f t="shared" si="4"/>
        <v/>
      </c>
      <c r="K16" s="3"/>
      <c r="M16" s="207"/>
      <c r="N16" s="33">
        <v>1</v>
      </c>
      <c r="O16">
        <f>SUM($N$6:N16)</f>
        <v>11</v>
      </c>
      <c r="W16" s="3">
        <v>8</v>
      </c>
      <c r="X16" s="7" t="str">
        <f>R11</f>
        <v>数学</v>
      </c>
      <c r="Y16" s="9"/>
      <c r="Z16" s="23" t="str">
        <f t="shared" si="6"/>
        <v>数学</v>
      </c>
      <c r="AA16" t="str">
        <f>IF($Z16=AA$8,COUNTIF($Z$9:$Z16,AA$8)+Q$22,"")</f>
        <v/>
      </c>
      <c r="AB16" t="str">
        <f>IF($Z16=AB$8,COUNTIF($Z$9:$Z16,AB$8)+R$22,"")</f>
        <v/>
      </c>
      <c r="AC16">
        <f>IF($Z16=AC$8,COUNTIF($Z$9:$Z16,AC$8)+S$22,"")</f>
        <v>2</v>
      </c>
      <c r="AD16" t="str">
        <f>IF($Z16=AD$8,COUNTIF($Z$9:$Z16,AD$8)+T$22,"")</f>
        <v/>
      </c>
      <c r="AE16" t="str">
        <f>IF($Z16=AE$8,COUNTIF($Z$9:$Z16,AE$8)+U$22,"")</f>
        <v/>
      </c>
      <c r="AF16" t="str">
        <f t="shared" si="7"/>
        <v/>
      </c>
      <c r="AG16" t="str">
        <f t="shared" si="8"/>
        <v/>
      </c>
      <c r="AH16" t="str">
        <f t="shared" si="9"/>
        <v>単元2</v>
      </c>
      <c r="AI16" t="str">
        <f t="shared" si="10"/>
        <v/>
      </c>
      <c r="AJ16" t="str">
        <f t="shared" si="11"/>
        <v/>
      </c>
      <c r="AK16" t="str">
        <f t="shared" si="12"/>
        <v/>
      </c>
      <c r="AL16" t="str">
        <f t="shared" si="12"/>
        <v/>
      </c>
      <c r="AM16" t="str">
        <f t="shared" si="12"/>
        <v>単元2</v>
      </c>
      <c r="AN16" t="str">
        <f t="shared" si="12"/>
        <v>単元2</v>
      </c>
      <c r="AO16" t="str">
        <f t="shared" si="12"/>
        <v/>
      </c>
      <c r="AT16" s="24">
        <v>8</v>
      </c>
      <c r="AU16" s="42" t="s">
        <v>219</v>
      </c>
      <c r="AV16" s="25" t="s">
        <v>321</v>
      </c>
      <c r="AW16" s="25" t="s">
        <v>321</v>
      </c>
      <c r="AX16" s="25" t="s">
        <v>321</v>
      </c>
      <c r="AY16" s="25" t="s">
        <v>321</v>
      </c>
      <c r="AZ16" s="43" t="s">
        <v>321</v>
      </c>
    </row>
    <row r="17" spans="1:52" ht="18.95" customHeight="1" x14ac:dyDescent="0.15">
      <c r="A17" s="207"/>
      <c r="B17" s="99">
        <f t="shared" si="5"/>
        <v>46185</v>
      </c>
      <c r="C17" s="98">
        <f t="shared" si="5"/>
        <v>46185</v>
      </c>
      <c r="D17" s="3" t="s">
        <v>62</v>
      </c>
      <c r="E17" s="3"/>
      <c r="F17" s="17" t="str">
        <f t="shared" si="0"/>
        <v/>
      </c>
      <c r="G17" s="17" t="str">
        <f t="shared" si="1"/>
        <v>単元3</v>
      </c>
      <c r="H17" s="17" t="str">
        <f t="shared" si="2"/>
        <v/>
      </c>
      <c r="I17" s="17" t="str">
        <f t="shared" si="3"/>
        <v/>
      </c>
      <c r="J17" s="17" t="str">
        <f t="shared" si="4"/>
        <v/>
      </c>
      <c r="K17" s="3"/>
      <c r="M17" s="207"/>
      <c r="N17" s="33">
        <v>1</v>
      </c>
      <c r="O17">
        <f>SUM($N$6:N17)</f>
        <v>12</v>
      </c>
      <c r="W17" s="3">
        <v>9</v>
      </c>
      <c r="X17" s="7" t="str">
        <f>R12</f>
        <v>理科</v>
      </c>
      <c r="Y17" s="9"/>
      <c r="Z17" s="23" t="str">
        <f t="shared" si="6"/>
        <v>理科</v>
      </c>
      <c r="AA17" t="str">
        <f>IF($Z17=AA$8,COUNTIF($Z$9:$Z17,AA$8)+Q$22,"")</f>
        <v/>
      </c>
      <c r="AB17" t="str">
        <f>IF($Z17=AB$8,COUNTIF($Z$9:$Z17,AB$8)+R$22,"")</f>
        <v/>
      </c>
      <c r="AC17" t="str">
        <f>IF($Z17=AC$8,COUNTIF($Z$9:$Z17,AC$8)+S$22,"")</f>
        <v/>
      </c>
      <c r="AD17">
        <f>IF($Z17=AD$8,COUNTIF($Z$9:$Z17,AD$8)+T$22,"")</f>
        <v>2</v>
      </c>
      <c r="AE17" t="str">
        <f>IF($Z17=AE$8,COUNTIF($Z$9:$Z17,AE$8)+U$22,"")</f>
        <v/>
      </c>
      <c r="AF17" t="str">
        <f t="shared" si="7"/>
        <v/>
      </c>
      <c r="AG17" t="str">
        <f t="shared" si="8"/>
        <v/>
      </c>
      <c r="AH17" t="str">
        <f t="shared" si="9"/>
        <v/>
      </c>
      <c r="AI17" t="str">
        <f t="shared" si="10"/>
        <v>単元2</v>
      </c>
      <c r="AJ17" t="str">
        <f t="shared" si="11"/>
        <v/>
      </c>
      <c r="AK17" t="str">
        <f t="shared" si="12"/>
        <v/>
      </c>
      <c r="AL17" t="str">
        <f t="shared" si="12"/>
        <v/>
      </c>
      <c r="AM17" t="str">
        <f t="shared" si="12"/>
        <v/>
      </c>
      <c r="AN17" t="str">
        <f t="shared" si="12"/>
        <v>単元2</v>
      </c>
      <c r="AO17" t="str">
        <f t="shared" si="12"/>
        <v>単元2</v>
      </c>
      <c r="AT17" s="24">
        <v>9</v>
      </c>
      <c r="AU17" s="42" t="s">
        <v>220</v>
      </c>
      <c r="AV17" s="25" t="s">
        <v>322</v>
      </c>
      <c r="AW17" s="25" t="s">
        <v>322</v>
      </c>
      <c r="AX17" s="25" t="s">
        <v>322</v>
      </c>
      <c r="AY17" s="25" t="s">
        <v>322</v>
      </c>
      <c r="AZ17" s="43" t="s">
        <v>322</v>
      </c>
    </row>
    <row r="18" spans="1:52" ht="18.95" customHeight="1" x14ac:dyDescent="0.15">
      <c r="A18" s="207"/>
      <c r="B18" s="99">
        <f t="shared" si="5"/>
        <v>46186</v>
      </c>
      <c r="C18" s="98">
        <f t="shared" si="5"/>
        <v>46186</v>
      </c>
      <c r="D18" s="3" t="s">
        <v>63</v>
      </c>
      <c r="E18" s="3"/>
      <c r="F18" s="17" t="str">
        <f t="shared" si="0"/>
        <v/>
      </c>
      <c r="G18" s="17" t="str">
        <f t="shared" si="1"/>
        <v/>
      </c>
      <c r="H18" s="17" t="str">
        <f t="shared" si="2"/>
        <v>単元3</v>
      </c>
      <c r="I18" s="17" t="str">
        <f t="shared" si="3"/>
        <v/>
      </c>
      <c r="J18" s="17" t="str">
        <f t="shared" si="4"/>
        <v/>
      </c>
      <c r="K18" s="3"/>
      <c r="M18" s="207"/>
      <c r="N18" s="33">
        <v>1</v>
      </c>
      <c r="O18">
        <f>SUM($N$6:N18)</f>
        <v>13</v>
      </c>
      <c r="W18" s="3">
        <v>10</v>
      </c>
      <c r="X18" s="7" t="str">
        <f>R13</f>
        <v>英語</v>
      </c>
      <c r="Y18" s="9"/>
      <c r="Z18" s="23" t="str">
        <f t="shared" si="6"/>
        <v>英語</v>
      </c>
      <c r="AA18" t="str">
        <f>IF($Z18=AA$8,COUNTIF($Z$9:$Z18,AA$8)+Q$22,"")</f>
        <v/>
      </c>
      <c r="AB18" t="str">
        <f>IF($Z18=AB$8,COUNTIF($Z$9:$Z18,AB$8)+R$22,"")</f>
        <v/>
      </c>
      <c r="AC18" t="str">
        <f>IF($Z18=AC$8,COUNTIF($Z$9:$Z18,AC$8)+S$22,"")</f>
        <v/>
      </c>
      <c r="AD18" t="str">
        <f>IF($Z18=AD$8,COUNTIF($Z$9:$Z18,AD$8)+T$22,"")</f>
        <v/>
      </c>
      <c r="AE18">
        <f>IF($Z18=AE$8,COUNTIF($Z$9:$Z18,AE$8)+U$22,"")</f>
        <v>2</v>
      </c>
      <c r="AF18" t="str">
        <f t="shared" si="7"/>
        <v/>
      </c>
      <c r="AG18" t="str">
        <f t="shared" si="8"/>
        <v/>
      </c>
      <c r="AH18" t="str">
        <f t="shared" si="9"/>
        <v/>
      </c>
      <c r="AI18" t="str">
        <f t="shared" si="10"/>
        <v/>
      </c>
      <c r="AJ18" t="str">
        <f t="shared" si="11"/>
        <v>単元2</v>
      </c>
      <c r="AK18" t="str">
        <f t="shared" si="12"/>
        <v>単元3</v>
      </c>
      <c r="AL18" t="str">
        <f t="shared" si="12"/>
        <v/>
      </c>
      <c r="AM18" t="str">
        <f t="shared" si="12"/>
        <v/>
      </c>
      <c r="AN18" t="str">
        <f t="shared" si="12"/>
        <v/>
      </c>
      <c r="AO18" t="str">
        <f t="shared" si="12"/>
        <v>単元2</v>
      </c>
      <c r="AT18" s="24">
        <v>10</v>
      </c>
      <c r="AU18" s="42" t="s">
        <v>221</v>
      </c>
      <c r="AV18" s="25" t="s">
        <v>323</v>
      </c>
      <c r="AW18" s="25" t="s">
        <v>323</v>
      </c>
      <c r="AX18" s="25" t="s">
        <v>323</v>
      </c>
      <c r="AY18" s="25" t="s">
        <v>323</v>
      </c>
      <c r="AZ18" s="43" t="s">
        <v>323</v>
      </c>
    </row>
    <row r="19" spans="1:52" ht="18.95" customHeight="1" x14ac:dyDescent="0.15">
      <c r="A19" s="207"/>
      <c r="B19" s="99">
        <f t="shared" si="5"/>
        <v>46187</v>
      </c>
      <c r="C19" s="98">
        <f t="shared" si="5"/>
        <v>46187</v>
      </c>
      <c r="D19" s="3" t="s">
        <v>64</v>
      </c>
      <c r="E19" s="3"/>
      <c r="F19" s="17" t="str">
        <f t="shared" si="0"/>
        <v/>
      </c>
      <c r="G19" s="17" t="str">
        <f t="shared" si="1"/>
        <v/>
      </c>
      <c r="H19" s="17" t="str">
        <f t="shared" si="2"/>
        <v/>
      </c>
      <c r="I19" s="17" t="str">
        <f t="shared" si="3"/>
        <v>単元3</v>
      </c>
      <c r="J19" s="17" t="str">
        <f t="shared" si="4"/>
        <v/>
      </c>
      <c r="K19" s="3"/>
      <c r="M19" s="207"/>
      <c r="N19" s="33">
        <v>1</v>
      </c>
      <c r="O19">
        <f>SUM($N$6:N19)</f>
        <v>14</v>
      </c>
      <c r="W19" s="3">
        <v>11</v>
      </c>
      <c r="X19" s="7" t="str">
        <f>R9</f>
        <v>国語</v>
      </c>
      <c r="Y19" s="9"/>
      <c r="Z19" s="23" t="str">
        <f t="shared" si="6"/>
        <v>国語</v>
      </c>
      <c r="AA19">
        <f>IF($Z19=AA$8,COUNTIF($Z$9:$Z19,AA$8)+Q$22,"")</f>
        <v>3</v>
      </c>
      <c r="AB19" t="str">
        <f>IF($Z19=AB$8,COUNTIF($Z$9:$Z19,AB$8)+R$22,"")</f>
        <v/>
      </c>
      <c r="AC19" t="str">
        <f>IF($Z19=AC$8,COUNTIF($Z$9:$Z19,AC$8)+S$22,"")</f>
        <v/>
      </c>
      <c r="AD19" t="str">
        <f>IF($Z19=AD$8,COUNTIF($Z$9:$Z19,AD$8)+T$22,"")</f>
        <v/>
      </c>
      <c r="AE19" t="str">
        <f>IF($Z19=AE$8,COUNTIF($Z$9:$Z19,AE$8)+U$22,"")</f>
        <v/>
      </c>
      <c r="AF19" t="str">
        <f t="shared" si="7"/>
        <v>単元3</v>
      </c>
      <c r="AG19" t="str">
        <f t="shared" si="8"/>
        <v/>
      </c>
      <c r="AH19" t="str">
        <f t="shared" si="9"/>
        <v/>
      </c>
      <c r="AI19" t="str">
        <f t="shared" si="10"/>
        <v/>
      </c>
      <c r="AJ19" t="str">
        <f t="shared" si="11"/>
        <v/>
      </c>
      <c r="AK19" t="str">
        <f t="shared" si="12"/>
        <v>単元3</v>
      </c>
      <c r="AL19" t="str">
        <f t="shared" si="12"/>
        <v>単元3</v>
      </c>
      <c r="AM19" t="str">
        <f t="shared" si="12"/>
        <v/>
      </c>
      <c r="AN19" t="str">
        <f t="shared" si="12"/>
        <v/>
      </c>
      <c r="AO19" t="str">
        <f t="shared" si="12"/>
        <v/>
      </c>
      <c r="AT19" s="24">
        <v>11</v>
      </c>
      <c r="AU19" s="42" t="s">
        <v>222</v>
      </c>
      <c r="AV19" s="25" t="s">
        <v>324</v>
      </c>
      <c r="AW19" s="25" t="s">
        <v>324</v>
      </c>
      <c r="AX19" s="25" t="s">
        <v>324</v>
      </c>
      <c r="AY19" s="25" t="s">
        <v>324</v>
      </c>
      <c r="AZ19" s="43" t="s">
        <v>324</v>
      </c>
    </row>
    <row r="20" spans="1:52" ht="18.95" customHeight="1" x14ac:dyDescent="0.15">
      <c r="A20" s="207"/>
      <c r="B20" s="99">
        <f t="shared" si="5"/>
        <v>46188</v>
      </c>
      <c r="C20" s="98">
        <f t="shared" si="5"/>
        <v>46188</v>
      </c>
      <c r="D20" s="3" t="s">
        <v>51</v>
      </c>
      <c r="E20" s="3"/>
      <c r="F20" s="17" t="str">
        <f t="shared" si="0"/>
        <v/>
      </c>
      <c r="G20" s="17" t="str">
        <f t="shared" si="1"/>
        <v/>
      </c>
      <c r="H20" s="17" t="str">
        <f t="shared" si="2"/>
        <v/>
      </c>
      <c r="I20" s="17" t="str">
        <f t="shared" si="3"/>
        <v/>
      </c>
      <c r="J20" s="17" t="str">
        <f t="shared" si="4"/>
        <v>単元3</v>
      </c>
      <c r="K20" s="3"/>
      <c r="M20" s="207"/>
      <c r="N20" s="33">
        <v>1</v>
      </c>
      <c r="O20">
        <f>SUM($N$6:N20)</f>
        <v>15</v>
      </c>
      <c r="Q20" s="52" t="s">
        <v>76</v>
      </c>
      <c r="R20" s="51"/>
      <c r="S20" s="51"/>
      <c r="W20" s="3">
        <v>12</v>
      </c>
      <c r="X20" s="7" t="str">
        <f>R10</f>
        <v>社会</v>
      </c>
      <c r="Y20" s="9"/>
      <c r="Z20" s="23" t="str">
        <f t="shared" si="6"/>
        <v>社会</v>
      </c>
      <c r="AA20" t="str">
        <f>IF($Z20=AA$8,COUNTIF($Z$9:$Z20,AA$8)+Q$22,"")</f>
        <v/>
      </c>
      <c r="AB20">
        <f>IF($Z20=AB$8,COUNTIF($Z$9:$Z20,AB$8)+R$22,"")</f>
        <v>3</v>
      </c>
      <c r="AC20" t="str">
        <f>IF($Z20=AC$8,COUNTIF($Z$9:$Z20,AC$8)+S$22,"")</f>
        <v/>
      </c>
      <c r="AD20" t="str">
        <f>IF($Z20=AD$8,COUNTIF($Z$9:$Z20,AD$8)+T$22,"")</f>
        <v/>
      </c>
      <c r="AE20" t="str">
        <f>IF($Z20=AE$8,COUNTIF($Z$9:$Z20,AE$8)+U$22,"")</f>
        <v/>
      </c>
      <c r="AF20" t="str">
        <f t="shared" si="7"/>
        <v/>
      </c>
      <c r="AG20" t="str">
        <f t="shared" si="8"/>
        <v>単元3</v>
      </c>
      <c r="AH20" t="str">
        <f t="shared" si="9"/>
        <v/>
      </c>
      <c r="AI20" t="str">
        <f t="shared" si="10"/>
        <v/>
      </c>
      <c r="AJ20" t="str">
        <f t="shared" si="11"/>
        <v/>
      </c>
      <c r="AK20" t="str">
        <f t="shared" si="12"/>
        <v/>
      </c>
      <c r="AL20" t="str">
        <f t="shared" si="12"/>
        <v>単元3</v>
      </c>
      <c r="AM20" t="str">
        <f t="shared" si="12"/>
        <v>単元3</v>
      </c>
      <c r="AN20" t="str">
        <f t="shared" si="12"/>
        <v/>
      </c>
      <c r="AO20" t="str">
        <f t="shared" si="12"/>
        <v/>
      </c>
      <c r="AT20" s="24">
        <v>12</v>
      </c>
      <c r="AU20" s="42" t="s">
        <v>223</v>
      </c>
      <c r="AV20" s="25" t="s">
        <v>325</v>
      </c>
      <c r="AW20" s="25" t="s">
        <v>325</v>
      </c>
      <c r="AX20" s="25" t="s">
        <v>325</v>
      </c>
      <c r="AY20" s="25" t="s">
        <v>325</v>
      </c>
      <c r="AZ20" s="43" t="s">
        <v>325</v>
      </c>
    </row>
    <row r="21" spans="1:52" ht="18.95" customHeight="1" thickBot="1" x14ac:dyDescent="0.2">
      <c r="A21" s="207"/>
      <c r="B21" s="99">
        <f t="shared" si="5"/>
        <v>46189</v>
      </c>
      <c r="C21" s="98">
        <f t="shared" si="5"/>
        <v>46189</v>
      </c>
      <c r="D21" s="3" t="s">
        <v>52</v>
      </c>
      <c r="E21" s="3"/>
      <c r="F21" s="17" t="str">
        <f t="shared" si="0"/>
        <v>単元4</v>
      </c>
      <c r="G21" s="17" t="str">
        <f t="shared" si="1"/>
        <v/>
      </c>
      <c r="H21" s="17" t="str">
        <f t="shared" si="2"/>
        <v/>
      </c>
      <c r="I21" s="17" t="str">
        <f t="shared" si="3"/>
        <v/>
      </c>
      <c r="J21" s="17" t="str">
        <f t="shared" si="4"/>
        <v/>
      </c>
      <c r="K21" s="3"/>
      <c r="M21" s="207"/>
      <c r="N21" s="33">
        <v>1</v>
      </c>
      <c r="O21">
        <f>SUM($N$6:N21)</f>
        <v>16</v>
      </c>
      <c r="Q21" t="s">
        <v>41</v>
      </c>
      <c r="R21" t="s">
        <v>104</v>
      </c>
      <c r="S21" t="s">
        <v>105</v>
      </c>
      <c r="T21" t="s">
        <v>48</v>
      </c>
      <c r="U21" t="s">
        <v>49</v>
      </c>
      <c r="W21" s="3">
        <v>13</v>
      </c>
      <c r="X21" s="7" t="str">
        <f>R11</f>
        <v>数学</v>
      </c>
      <c r="Y21" s="9"/>
      <c r="Z21" s="23" t="str">
        <f t="shared" si="6"/>
        <v>数学</v>
      </c>
      <c r="AA21" t="str">
        <f>IF($Z21=AA$8,COUNTIF($Z$9:$Z21,AA$8)+Q$22,"")</f>
        <v/>
      </c>
      <c r="AB21" t="str">
        <f>IF($Z21=AB$8,COUNTIF($Z$9:$Z21,AB$8)+R$22,"")</f>
        <v/>
      </c>
      <c r="AC21">
        <f>IF($Z21=AC$8,COUNTIF($Z$9:$Z21,AC$8)+S$22,"")</f>
        <v>3</v>
      </c>
      <c r="AD21" t="str">
        <f>IF($Z21=AD$8,COUNTIF($Z$9:$Z21,AD$8)+T$22,"")</f>
        <v/>
      </c>
      <c r="AE21" t="str">
        <f>IF($Z21=AE$8,COUNTIF($Z$9:$Z21,AE$8)+U$22,"")</f>
        <v/>
      </c>
      <c r="AF21" t="str">
        <f t="shared" si="7"/>
        <v/>
      </c>
      <c r="AG21" t="str">
        <f t="shared" si="8"/>
        <v/>
      </c>
      <c r="AH21" t="str">
        <f t="shared" si="9"/>
        <v>単元3</v>
      </c>
      <c r="AI21" t="str">
        <f t="shared" si="10"/>
        <v/>
      </c>
      <c r="AJ21" t="str">
        <f t="shared" si="11"/>
        <v/>
      </c>
      <c r="AK21" t="str">
        <f t="shared" si="12"/>
        <v/>
      </c>
      <c r="AL21" t="str">
        <f t="shared" si="12"/>
        <v/>
      </c>
      <c r="AM21" t="str">
        <f t="shared" si="12"/>
        <v>単元3</v>
      </c>
      <c r="AN21" t="str">
        <f t="shared" si="12"/>
        <v>単元3</v>
      </c>
      <c r="AO21" t="str">
        <f t="shared" si="12"/>
        <v/>
      </c>
      <c r="AT21" s="24">
        <v>13</v>
      </c>
      <c r="AU21" s="42" t="s">
        <v>224</v>
      </c>
      <c r="AV21" s="25" t="s">
        <v>326</v>
      </c>
      <c r="AW21" s="25" t="s">
        <v>326</v>
      </c>
      <c r="AX21" s="25" t="s">
        <v>326</v>
      </c>
      <c r="AY21" s="25" t="s">
        <v>326</v>
      </c>
      <c r="AZ21" s="43" t="s">
        <v>326</v>
      </c>
    </row>
    <row r="22" spans="1:52" ht="18.95" customHeight="1" thickBot="1" x14ac:dyDescent="0.2">
      <c r="A22" s="207"/>
      <c r="B22" s="99">
        <f t="shared" si="5"/>
        <v>46190</v>
      </c>
      <c r="C22" s="98">
        <f t="shared" si="5"/>
        <v>46190</v>
      </c>
      <c r="D22" s="3" t="s">
        <v>53</v>
      </c>
      <c r="E22" s="3"/>
      <c r="F22" s="17" t="str">
        <f t="shared" si="0"/>
        <v/>
      </c>
      <c r="G22" s="17" t="str">
        <f t="shared" si="1"/>
        <v>単元4</v>
      </c>
      <c r="H22" s="17" t="str">
        <f t="shared" si="2"/>
        <v/>
      </c>
      <c r="I22" s="17" t="str">
        <f t="shared" si="3"/>
        <v/>
      </c>
      <c r="J22" s="17" t="str">
        <f t="shared" si="4"/>
        <v/>
      </c>
      <c r="K22" s="3"/>
      <c r="M22" s="207"/>
      <c r="N22" s="33">
        <v>1</v>
      </c>
      <c r="O22">
        <f>SUM($N$6:N22)</f>
        <v>17</v>
      </c>
      <c r="Q22" s="11"/>
      <c r="R22" s="12"/>
      <c r="S22" s="12"/>
      <c r="T22" s="12"/>
      <c r="U22" s="13"/>
      <c r="W22" s="3">
        <v>14</v>
      </c>
      <c r="X22" s="7" t="str">
        <f>R12</f>
        <v>理科</v>
      </c>
      <c r="Y22" s="9"/>
      <c r="Z22" s="23" t="str">
        <f t="shared" si="6"/>
        <v>理科</v>
      </c>
      <c r="AA22" t="str">
        <f>IF($Z22=AA$8,COUNTIF($Z$9:$Z22,AA$8)+Q$22,"")</f>
        <v/>
      </c>
      <c r="AB22" t="str">
        <f>IF($Z22=AB$8,COUNTIF($Z$9:$Z22,AB$8)+R$22,"")</f>
        <v/>
      </c>
      <c r="AC22" t="str">
        <f>IF($Z22=AC$8,COUNTIF($Z$9:$Z22,AC$8)+S$22,"")</f>
        <v/>
      </c>
      <c r="AD22">
        <f>IF($Z22=AD$8,COUNTIF($Z$9:$Z22,AD$8)+T$22,"")</f>
        <v>3</v>
      </c>
      <c r="AE22" t="str">
        <f>IF($Z22=AE$8,COUNTIF($Z$9:$Z22,AE$8)+U$22,"")</f>
        <v/>
      </c>
      <c r="AF22" t="str">
        <f t="shared" si="7"/>
        <v/>
      </c>
      <c r="AG22" t="str">
        <f t="shared" si="8"/>
        <v/>
      </c>
      <c r="AH22" t="str">
        <f t="shared" si="9"/>
        <v/>
      </c>
      <c r="AI22" t="str">
        <f t="shared" si="10"/>
        <v>単元3</v>
      </c>
      <c r="AJ22" t="str">
        <f t="shared" si="11"/>
        <v/>
      </c>
      <c r="AK22" t="str">
        <f t="shared" si="12"/>
        <v/>
      </c>
      <c r="AL22" t="str">
        <f t="shared" si="12"/>
        <v/>
      </c>
      <c r="AM22" t="str">
        <f t="shared" si="12"/>
        <v/>
      </c>
      <c r="AN22" t="str">
        <f t="shared" si="12"/>
        <v>単元3</v>
      </c>
      <c r="AO22" t="str">
        <f t="shared" si="12"/>
        <v>単元3</v>
      </c>
      <c r="AT22" s="24">
        <v>14</v>
      </c>
      <c r="AU22" s="42" t="s">
        <v>225</v>
      </c>
      <c r="AV22" s="26" t="s">
        <v>327</v>
      </c>
      <c r="AW22" s="26" t="s">
        <v>327</v>
      </c>
      <c r="AX22" s="26" t="s">
        <v>327</v>
      </c>
      <c r="AY22" s="26" t="s">
        <v>327</v>
      </c>
      <c r="AZ22" s="44" t="s">
        <v>327</v>
      </c>
    </row>
    <row r="23" spans="1:52" ht="18.95" customHeight="1" x14ac:dyDescent="0.15">
      <c r="A23" s="207"/>
      <c r="B23" s="99">
        <f t="shared" si="5"/>
        <v>46191</v>
      </c>
      <c r="C23" s="98">
        <f t="shared" si="5"/>
        <v>46191</v>
      </c>
      <c r="D23" s="3" t="s">
        <v>54</v>
      </c>
      <c r="E23" s="3"/>
      <c r="F23" s="17" t="str">
        <f t="shared" si="0"/>
        <v/>
      </c>
      <c r="G23" s="17" t="str">
        <f t="shared" si="1"/>
        <v/>
      </c>
      <c r="H23" s="17" t="str">
        <f t="shared" si="2"/>
        <v>単元4</v>
      </c>
      <c r="I23" s="17" t="str">
        <f t="shared" si="3"/>
        <v/>
      </c>
      <c r="J23" s="17" t="str">
        <f t="shared" si="4"/>
        <v/>
      </c>
      <c r="K23" s="3"/>
      <c r="M23" s="207"/>
      <c r="N23" s="33">
        <v>1</v>
      </c>
      <c r="O23">
        <f>SUM($N$6:N23)</f>
        <v>18</v>
      </c>
      <c r="W23" s="3">
        <v>15</v>
      </c>
      <c r="X23" s="7" t="str">
        <f>R13</f>
        <v>英語</v>
      </c>
      <c r="Y23" s="9"/>
      <c r="Z23" s="23" t="str">
        <f t="shared" si="6"/>
        <v>英語</v>
      </c>
      <c r="AA23" t="str">
        <f>IF($Z23=AA$8,COUNTIF($Z$9:$Z23,AA$8)+Q$22,"")</f>
        <v/>
      </c>
      <c r="AB23" t="str">
        <f>IF($Z23=AB$8,COUNTIF($Z$9:$Z23,AB$8)+R$22,"")</f>
        <v/>
      </c>
      <c r="AC23" t="str">
        <f>IF($Z23=AC$8,COUNTIF($Z$9:$Z23,AC$8)+S$22,"")</f>
        <v/>
      </c>
      <c r="AD23" t="str">
        <f>IF($Z23=AD$8,COUNTIF($Z$9:$Z23,AD$8)+T$22,"")</f>
        <v/>
      </c>
      <c r="AE23">
        <f>IF($Z23=AE$8,COUNTIF($Z$9:$Z23,AE$8)+U$22,"")</f>
        <v>3</v>
      </c>
      <c r="AF23" t="str">
        <f t="shared" si="7"/>
        <v/>
      </c>
      <c r="AG23" t="str">
        <f t="shared" si="8"/>
        <v/>
      </c>
      <c r="AH23" t="str">
        <f t="shared" si="9"/>
        <v/>
      </c>
      <c r="AI23" t="str">
        <f t="shared" si="10"/>
        <v/>
      </c>
      <c r="AJ23" t="str">
        <f t="shared" si="11"/>
        <v>単元3</v>
      </c>
      <c r="AK23" t="str">
        <f t="shared" si="12"/>
        <v>単元4</v>
      </c>
      <c r="AL23" t="str">
        <f t="shared" si="12"/>
        <v/>
      </c>
      <c r="AM23" t="str">
        <f t="shared" si="12"/>
        <v/>
      </c>
      <c r="AN23" t="str">
        <f t="shared" si="12"/>
        <v/>
      </c>
      <c r="AO23" t="str">
        <f t="shared" si="12"/>
        <v>単元3</v>
      </c>
      <c r="AT23" s="24">
        <v>15</v>
      </c>
      <c r="AU23" s="42" t="s">
        <v>226</v>
      </c>
      <c r="AV23" s="25" t="s">
        <v>328</v>
      </c>
      <c r="AW23" s="25" t="s">
        <v>328</v>
      </c>
      <c r="AX23" s="25" t="s">
        <v>328</v>
      </c>
      <c r="AY23" s="25" t="s">
        <v>328</v>
      </c>
      <c r="AZ23" s="43" t="s">
        <v>328</v>
      </c>
    </row>
    <row r="24" spans="1:52" ht="18.95" customHeight="1" x14ac:dyDescent="0.15">
      <c r="A24" s="207"/>
      <c r="B24" s="99">
        <f t="shared" si="5"/>
        <v>46192</v>
      </c>
      <c r="C24" s="98">
        <f t="shared" si="5"/>
        <v>46192</v>
      </c>
      <c r="D24" s="3" t="s">
        <v>55</v>
      </c>
      <c r="E24" s="3"/>
      <c r="F24" s="17" t="str">
        <f t="shared" si="0"/>
        <v/>
      </c>
      <c r="G24" s="17" t="str">
        <f t="shared" si="1"/>
        <v/>
      </c>
      <c r="H24" s="17" t="str">
        <f t="shared" si="2"/>
        <v/>
      </c>
      <c r="I24" s="17" t="str">
        <f t="shared" si="3"/>
        <v>単元4</v>
      </c>
      <c r="J24" s="17" t="str">
        <f t="shared" si="4"/>
        <v/>
      </c>
      <c r="K24" s="3"/>
      <c r="M24" s="207"/>
      <c r="N24" s="33">
        <v>1</v>
      </c>
      <c r="O24">
        <f>SUM($N$6:N24)</f>
        <v>19</v>
      </c>
      <c r="W24" s="3">
        <v>16</v>
      </c>
      <c r="X24" s="7" t="str">
        <f>R9</f>
        <v>国語</v>
      </c>
      <c r="Y24" s="9"/>
      <c r="Z24" s="23" t="str">
        <f t="shared" si="6"/>
        <v>国語</v>
      </c>
      <c r="AA24">
        <f>IF($Z24=AA$8,COUNTIF($Z$9:$Z24,AA$8)+Q$22,"")</f>
        <v>4</v>
      </c>
      <c r="AB24" t="str">
        <f>IF($Z24=AB$8,COUNTIF($Z$9:$Z24,AB$8)+R$22,"")</f>
        <v/>
      </c>
      <c r="AC24" t="str">
        <f>IF($Z24=AC$8,COUNTIF($Z$9:$Z24,AC$8)+S$22,"")</f>
        <v/>
      </c>
      <c r="AD24" t="str">
        <f>IF($Z24=AD$8,COUNTIF($Z$9:$Z24,AD$8)+T$22,"")</f>
        <v/>
      </c>
      <c r="AE24" t="str">
        <f>IF($Z24=AE$8,COUNTIF($Z$9:$Z24,AE$8)+U$22,"")</f>
        <v/>
      </c>
      <c r="AF24" t="str">
        <f t="shared" si="7"/>
        <v>単元4</v>
      </c>
      <c r="AG24" t="str">
        <f t="shared" si="8"/>
        <v/>
      </c>
      <c r="AH24" t="str">
        <f t="shared" si="9"/>
        <v/>
      </c>
      <c r="AI24" t="str">
        <f t="shared" si="10"/>
        <v/>
      </c>
      <c r="AJ24" t="str">
        <f t="shared" si="11"/>
        <v/>
      </c>
      <c r="AK24" t="str">
        <f t="shared" si="12"/>
        <v>単元4</v>
      </c>
      <c r="AL24" t="str">
        <f t="shared" si="12"/>
        <v>単元4</v>
      </c>
      <c r="AM24" t="str">
        <f t="shared" si="12"/>
        <v/>
      </c>
      <c r="AN24" t="str">
        <f t="shared" si="12"/>
        <v/>
      </c>
      <c r="AO24" t="str">
        <f t="shared" si="12"/>
        <v/>
      </c>
      <c r="AT24" s="24">
        <v>16</v>
      </c>
      <c r="AU24" s="42" t="s">
        <v>227</v>
      </c>
      <c r="AV24" s="25" t="s">
        <v>329</v>
      </c>
      <c r="AW24" s="25" t="s">
        <v>329</v>
      </c>
      <c r="AX24" s="25" t="s">
        <v>329</v>
      </c>
      <c r="AY24" s="25" t="s">
        <v>329</v>
      </c>
      <c r="AZ24" s="43" t="s">
        <v>329</v>
      </c>
    </row>
    <row r="25" spans="1:52" ht="18.95" customHeight="1" x14ac:dyDescent="0.15">
      <c r="A25" s="207"/>
      <c r="B25" s="99">
        <f t="shared" si="5"/>
        <v>46193</v>
      </c>
      <c r="C25" s="98">
        <f t="shared" si="5"/>
        <v>46193</v>
      </c>
      <c r="D25" s="3" t="s">
        <v>56</v>
      </c>
      <c r="E25" s="3"/>
      <c r="F25" s="17" t="str">
        <f t="shared" si="0"/>
        <v/>
      </c>
      <c r="G25" s="17" t="str">
        <f t="shared" si="1"/>
        <v/>
      </c>
      <c r="H25" s="17" t="str">
        <f t="shared" si="2"/>
        <v/>
      </c>
      <c r="I25" s="17" t="str">
        <f t="shared" si="3"/>
        <v/>
      </c>
      <c r="J25" s="17" t="str">
        <f t="shared" si="4"/>
        <v>単元4</v>
      </c>
      <c r="K25" s="3"/>
      <c r="M25" s="207"/>
      <c r="N25" s="33">
        <v>1</v>
      </c>
      <c r="O25">
        <f>SUM($N$6:N25)</f>
        <v>20</v>
      </c>
      <c r="W25" s="3">
        <v>17</v>
      </c>
      <c r="X25" s="7" t="str">
        <f>R10</f>
        <v>社会</v>
      </c>
      <c r="Y25" s="9"/>
      <c r="Z25" s="23" t="str">
        <f t="shared" si="6"/>
        <v>社会</v>
      </c>
      <c r="AA25" t="str">
        <f>IF($Z25=AA$8,COUNTIF($Z$9:$Z25,AA$8)+Q$22,"")</f>
        <v/>
      </c>
      <c r="AB25">
        <f>IF($Z25=AB$8,COUNTIF($Z$9:$Z25,AB$8)+R$22,"")</f>
        <v>4</v>
      </c>
      <c r="AC25" t="str">
        <f>IF($Z25=AC$8,COUNTIF($Z$9:$Z25,AC$8)+S$22,"")</f>
        <v/>
      </c>
      <c r="AD25" t="str">
        <f>IF($Z25=AD$8,COUNTIF($Z$9:$Z25,AD$8)+T$22,"")</f>
        <v/>
      </c>
      <c r="AE25" t="str">
        <f>IF($Z25=AE$8,COUNTIF($Z$9:$Z25,AE$8)+U$22,"")</f>
        <v/>
      </c>
      <c r="AF25" t="str">
        <f t="shared" si="7"/>
        <v/>
      </c>
      <c r="AG25" t="str">
        <f t="shared" si="8"/>
        <v>単元4</v>
      </c>
      <c r="AH25" t="str">
        <f t="shared" si="9"/>
        <v/>
      </c>
      <c r="AI25" t="str">
        <f t="shared" si="10"/>
        <v/>
      </c>
      <c r="AJ25" t="str">
        <f t="shared" si="11"/>
        <v/>
      </c>
      <c r="AK25" t="str">
        <f t="shared" si="12"/>
        <v/>
      </c>
      <c r="AL25" t="str">
        <f t="shared" si="12"/>
        <v>単元4</v>
      </c>
      <c r="AM25" t="str">
        <f t="shared" si="12"/>
        <v>単元4</v>
      </c>
      <c r="AN25" t="str">
        <f t="shared" si="12"/>
        <v/>
      </c>
      <c r="AO25" t="str">
        <f t="shared" si="12"/>
        <v/>
      </c>
      <c r="AT25" s="24">
        <v>17</v>
      </c>
      <c r="AU25" s="42" t="s">
        <v>228</v>
      </c>
      <c r="AV25" s="25" t="s">
        <v>330</v>
      </c>
      <c r="AW25" s="25" t="s">
        <v>330</v>
      </c>
      <c r="AX25" s="25" t="s">
        <v>330</v>
      </c>
      <c r="AY25" s="25" t="s">
        <v>330</v>
      </c>
      <c r="AZ25" s="43" t="s">
        <v>330</v>
      </c>
    </row>
    <row r="26" spans="1:52" ht="18.95" customHeight="1" x14ac:dyDescent="0.15">
      <c r="A26" s="207"/>
      <c r="B26" s="99">
        <f t="shared" si="5"/>
        <v>46194</v>
      </c>
      <c r="C26" s="98">
        <f t="shared" si="5"/>
        <v>46194</v>
      </c>
      <c r="D26" s="3" t="s">
        <v>57</v>
      </c>
      <c r="E26" s="3"/>
      <c r="F26" s="17" t="str">
        <f t="shared" si="0"/>
        <v>単元5</v>
      </c>
      <c r="G26" s="17" t="str">
        <f t="shared" si="1"/>
        <v/>
      </c>
      <c r="H26" s="17" t="str">
        <f t="shared" si="2"/>
        <v/>
      </c>
      <c r="I26" s="17" t="str">
        <f t="shared" si="3"/>
        <v/>
      </c>
      <c r="J26" s="17" t="str">
        <f t="shared" si="4"/>
        <v/>
      </c>
      <c r="K26" s="3"/>
      <c r="M26" s="207"/>
      <c r="N26" s="33">
        <v>1</v>
      </c>
      <c r="O26">
        <f>SUM($N$6:N26)</f>
        <v>21</v>
      </c>
      <c r="W26" s="3">
        <v>18</v>
      </c>
      <c r="X26" s="7" t="str">
        <f>R11</f>
        <v>数学</v>
      </c>
      <c r="Y26" s="9"/>
      <c r="Z26" s="23" t="str">
        <f t="shared" si="6"/>
        <v>数学</v>
      </c>
      <c r="AA26" t="str">
        <f>IF($Z26=AA$8,COUNTIF($Z$9:$Z26,AA$8)+Q$22,"")</f>
        <v/>
      </c>
      <c r="AB26" t="str">
        <f>IF($Z26=AB$8,COUNTIF($Z$9:$Z26,AB$8)+R$22,"")</f>
        <v/>
      </c>
      <c r="AC26">
        <f>IF($Z26=AC$8,COUNTIF($Z$9:$Z26,AC$8)+S$22,"")</f>
        <v>4</v>
      </c>
      <c r="AD26" t="str">
        <f>IF($Z26=AD$8,COUNTIF($Z$9:$Z26,AD$8)+T$22,"")</f>
        <v/>
      </c>
      <c r="AE26" t="str">
        <f>IF($Z26=AE$8,COUNTIF($Z$9:$Z26,AE$8)+U$22,"")</f>
        <v/>
      </c>
      <c r="AF26" t="str">
        <f t="shared" si="7"/>
        <v/>
      </c>
      <c r="AG26" t="str">
        <f t="shared" si="8"/>
        <v/>
      </c>
      <c r="AH26" t="str">
        <f t="shared" si="9"/>
        <v>単元4</v>
      </c>
      <c r="AI26" t="str">
        <f t="shared" si="10"/>
        <v/>
      </c>
      <c r="AJ26" t="str">
        <f t="shared" si="11"/>
        <v/>
      </c>
      <c r="AK26" t="str">
        <f t="shared" si="12"/>
        <v/>
      </c>
      <c r="AL26" t="str">
        <f t="shared" si="12"/>
        <v/>
      </c>
      <c r="AM26" t="str">
        <f t="shared" si="12"/>
        <v>単元4</v>
      </c>
      <c r="AN26" t="str">
        <f t="shared" si="12"/>
        <v>単元4</v>
      </c>
      <c r="AO26" t="str">
        <f t="shared" si="12"/>
        <v/>
      </c>
      <c r="AT26" s="24">
        <v>18</v>
      </c>
      <c r="AU26" s="42" t="s">
        <v>229</v>
      </c>
      <c r="AV26" s="25" t="s">
        <v>331</v>
      </c>
      <c r="AW26" s="25" t="s">
        <v>331</v>
      </c>
      <c r="AX26" s="25" t="s">
        <v>331</v>
      </c>
      <c r="AY26" s="25" t="s">
        <v>331</v>
      </c>
      <c r="AZ26" s="43" t="s">
        <v>331</v>
      </c>
    </row>
    <row r="27" spans="1:52" ht="18.95" customHeight="1" x14ac:dyDescent="0.15">
      <c r="A27" s="207"/>
      <c r="B27" s="99">
        <f t="shared" si="5"/>
        <v>46195</v>
      </c>
      <c r="C27" s="98">
        <f t="shared" si="5"/>
        <v>46195</v>
      </c>
      <c r="D27" s="3" t="s">
        <v>58</v>
      </c>
      <c r="E27" s="3"/>
      <c r="F27" s="17" t="str">
        <f t="shared" si="0"/>
        <v/>
      </c>
      <c r="G27" s="17" t="str">
        <f t="shared" si="1"/>
        <v>単元5</v>
      </c>
      <c r="H27" s="17" t="str">
        <f t="shared" si="2"/>
        <v/>
      </c>
      <c r="I27" s="17" t="str">
        <f t="shared" si="3"/>
        <v/>
      </c>
      <c r="J27" s="17" t="str">
        <f t="shared" si="4"/>
        <v/>
      </c>
      <c r="K27" s="3"/>
      <c r="M27" s="207"/>
      <c r="N27" s="33">
        <v>1</v>
      </c>
      <c r="O27">
        <f>SUM($N$6:N27)</f>
        <v>22</v>
      </c>
      <c r="W27" s="3">
        <v>19</v>
      </c>
      <c r="X27" s="7" t="str">
        <f>R12</f>
        <v>理科</v>
      </c>
      <c r="Y27" s="9"/>
      <c r="Z27" s="23" t="str">
        <f t="shared" si="6"/>
        <v>理科</v>
      </c>
      <c r="AA27" t="str">
        <f>IF($Z27=AA$8,COUNTIF($Z$9:$Z27,AA$8)+Q$22,"")</f>
        <v/>
      </c>
      <c r="AB27" t="str">
        <f>IF($Z27=AB$8,COUNTIF($Z$9:$Z27,AB$8)+R$22,"")</f>
        <v/>
      </c>
      <c r="AC27" t="str">
        <f>IF($Z27=AC$8,COUNTIF($Z$9:$Z27,AC$8)+S$22,"")</f>
        <v/>
      </c>
      <c r="AD27">
        <f>IF($Z27=AD$8,COUNTIF($Z$9:$Z27,AD$8)+T$22,"")</f>
        <v>4</v>
      </c>
      <c r="AE27" t="str">
        <f>IF($Z27=AE$8,COUNTIF($Z$9:$Z27,AE$8)+U$22,"")</f>
        <v/>
      </c>
      <c r="AF27" t="str">
        <f t="shared" si="7"/>
        <v/>
      </c>
      <c r="AG27" t="str">
        <f t="shared" si="8"/>
        <v/>
      </c>
      <c r="AH27" t="str">
        <f t="shared" si="9"/>
        <v/>
      </c>
      <c r="AI27" t="str">
        <f t="shared" si="10"/>
        <v>単元4</v>
      </c>
      <c r="AJ27" t="str">
        <f t="shared" si="11"/>
        <v/>
      </c>
      <c r="AK27" t="str">
        <f t="shared" si="12"/>
        <v/>
      </c>
      <c r="AL27" t="str">
        <f t="shared" si="12"/>
        <v/>
      </c>
      <c r="AM27" t="str">
        <f t="shared" si="12"/>
        <v/>
      </c>
      <c r="AN27" t="str">
        <f t="shared" si="12"/>
        <v>単元4</v>
      </c>
      <c r="AO27" t="str">
        <f t="shared" si="12"/>
        <v>単元4</v>
      </c>
      <c r="AT27" s="24">
        <v>19</v>
      </c>
      <c r="AU27" s="42" t="s">
        <v>230</v>
      </c>
      <c r="AV27" s="25" t="s">
        <v>332</v>
      </c>
      <c r="AW27" s="25" t="s">
        <v>332</v>
      </c>
      <c r="AX27" s="25" t="s">
        <v>332</v>
      </c>
      <c r="AY27" s="25" t="s">
        <v>332</v>
      </c>
      <c r="AZ27" s="43" t="s">
        <v>332</v>
      </c>
    </row>
    <row r="28" spans="1:52" ht="18.95" customHeight="1" x14ac:dyDescent="0.15">
      <c r="A28" s="207"/>
      <c r="B28" s="99">
        <f t="shared" si="5"/>
        <v>46196</v>
      </c>
      <c r="C28" s="98">
        <f t="shared" si="5"/>
        <v>46196</v>
      </c>
      <c r="D28" s="3" t="s">
        <v>59</v>
      </c>
      <c r="E28" s="3"/>
      <c r="F28" s="17" t="str">
        <f t="shared" si="0"/>
        <v/>
      </c>
      <c r="G28" s="17" t="str">
        <f t="shared" si="1"/>
        <v/>
      </c>
      <c r="H28" s="17" t="str">
        <f t="shared" si="2"/>
        <v>単元5</v>
      </c>
      <c r="I28" s="17" t="str">
        <f t="shared" si="3"/>
        <v/>
      </c>
      <c r="J28" s="17" t="str">
        <f t="shared" si="4"/>
        <v/>
      </c>
      <c r="K28" s="3"/>
      <c r="M28" s="207"/>
      <c r="N28" s="33">
        <v>1</v>
      </c>
      <c r="O28">
        <f>SUM($N$6:N28)</f>
        <v>23</v>
      </c>
      <c r="W28" s="3">
        <v>20</v>
      </c>
      <c r="X28" s="7" t="str">
        <f>R13</f>
        <v>英語</v>
      </c>
      <c r="Y28" s="9"/>
      <c r="Z28" s="23" t="str">
        <f t="shared" si="6"/>
        <v>英語</v>
      </c>
      <c r="AA28" t="str">
        <f>IF($Z28=AA$8,COUNTIF($Z$9:$Z28,AA$8)+Q$22,"")</f>
        <v/>
      </c>
      <c r="AB28" t="str">
        <f>IF($Z28=AB$8,COUNTIF($Z$9:$Z28,AB$8)+R$22,"")</f>
        <v/>
      </c>
      <c r="AC28" t="str">
        <f>IF($Z28=AC$8,COUNTIF($Z$9:$Z28,AC$8)+S$22,"")</f>
        <v/>
      </c>
      <c r="AD28" t="str">
        <f>IF($Z28=AD$8,COUNTIF($Z$9:$Z28,AD$8)+T$22,"")</f>
        <v/>
      </c>
      <c r="AE28">
        <f>IF($Z28=AE$8,COUNTIF($Z$9:$Z28,AE$8)+U$22,"")</f>
        <v>4</v>
      </c>
      <c r="AF28" t="str">
        <f t="shared" si="7"/>
        <v/>
      </c>
      <c r="AG28" t="str">
        <f t="shared" si="8"/>
        <v/>
      </c>
      <c r="AH28" t="str">
        <f t="shared" si="9"/>
        <v/>
      </c>
      <c r="AI28" t="str">
        <f t="shared" si="10"/>
        <v/>
      </c>
      <c r="AJ28" t="str">
        <f t="shared" si="11"/>
        <v>単元4</v>
      </c>
      <c r="AK28" t="str">
        <f t="shared" si="12"/>
        <v>単元5</v>
      </c>
      <c r="AL28" t="str">
        <f t="shared" si="12"/>
        <v/>
      </c>
      <c r="AM28" t="str">
        <f t="shared" si="12"/>
        <v/>
      </c>
      <c r="AN28" t="str">
        <f t="shared" si="12"/>
        <v/>
      </c>
      <c r="AO28" t="str">
        <f t="shared" si="12"/>
        <v>単元4</v>
      </c>
      <c r="AT28" s="24">
        <v>20</v>
      </c>
      <c r="AU28" s="42" t="s">
        <v>231</v>
      </c>
      <c r="AV28" s="26" t="s">
        <v>333</v>
      </c>
      <c r="AW28" s="26" t="s">
        <v>333</v>
      </c>
      <c r="AX28" s="26" t="s">
        <v>333</v>
      </c>
      <c r="AY28" s="26" t="s">
        <v>333</v>
      </c>
      <c r="AZ28" s="44" t="s">
        <v>333</v>
      </c>
    </row>
    <row r="29" spans="1:52" ht="18.95" customHeight="1" x14ac:dyDescent="0.15">
      <c r="A29" s="207"/>
      <c r="B29" s="99">
        <f t="shared" si="5"/>
        <v>46197</v>
      </c>
      <c r="C29" s="98">
        <f t="shared" si="5"/>
        <v>46197</v>
      </c>
      <c r="D29" s="3" t="s">
        <v>60</v>
      </c>
      <c r="E29" s="3"/>
      <c r="F29" s="17" t="str">
        <f t="shared" si="0"/>
        <v/>
      </c>
      <c r="G29" s="17" t="str">
        <f t="shared" si="1"/>
        <v/>
      </c>
      <c r="H29" s="17" t="str">
        <f t="shared" si="2"/>
        <v/>
      </c>
      <c r="I29" s="17" t="str">
        <f t="shared" si="3"/>
        <v>単元5</v>
      </c>
      <c r="J29" s="17" t="str">
        <f t="shared" si="4"/>
        <v/>
      </c>
      <c r="K29" s="3"/>
      <c r="M29" s="207"/>
      <c r="N29" s="33">
        <v>1</v>
      </c>
      <c r="O29">
        <f>SUM($N$6:N29)</f>
        <v>24</v>
      </c>
      <c r="W29" s="3">
        <v>21</v>
      </c>
      <c r="X29" s="7" t="str">
        <f>R9</f>
        <v>国語</v>
      </c>
      <c r="Y29" s="9"/>
      <c r="Z29" s="23" t="str">
        <f t="shared" si="6"/>
        <v>国語</v>
      </c>
      <c r="AA29">
        <f>IF($Z29=AA$8,COUNTIF($Z$9:$Z29,AA$8)+Q$22,"")</f>
        <v>5</v>
      </c>
      <c r="AB29" t="str">
        <f>IF($Z29=AB$8,COUNTIF($Z$9:$Z29,AB$8)+R$22,"")</f>
        <v/>
      </c>
      <c r="AC29" t="str">
        <f>IF($Z29=AC$8,COUNTIF($Z$9:$Z29,AC$8)+S$22,"")</f>
        <v/>
      </c>
      <c r="AD29" t="str">
        <f>IF($Z29=AD$8,COUNTIF($Z$9:$Z29,AD$8)+T$22,"")</f>
        <v/>
      </c>
      <c r="AE29" t="str">
        <f>IF($Z29=AE$8,COUNTIF($Z$9:$Z29,AE$8)+U$22,"")</f>
        <v/>
      </c>
      <c r="AF29" t="str">
        <f t="shared" si="7"/>
        <v>単元5</v>
      </c>
      <c r="AG29" t="str">
        <f t="shared" si="8"/>
        <v/>
      </c>
      <c r="AH29" t="str">
        <f t="shared" si="9"/>
        <v/>
      </c>
      <c r="AI29" t="str">
        <f t="shared" si="10"/>
        <v/>
      </c>
      <c r="AJ29" t="str">
        <f t="shared" si="11"/>
        <v/>
      </c>
      <c r="AK29" t="str">
        <f t="shared" si="12"/>
        <v>単元5</v>
      </c>
      <c r="AL29" t="str">
        <f t="shared" si="12"/>
        <v>単元5</v>
      </c>
      <c r="AM29" t="str">
        <f t="shared" si="12"/>
        <v/>
      </c>
      <c r="AN29" t="str">
        <f t="shared" si="12"/>
        <v/>
      </c>
      <c r="AO29" t="str">
        <f t="shared" si="12"/>
        <v/>
      </c>
      <c r="AT29" s="24">
        <v>21</v>
      </c>
      <c r="AU29" s="42" t="s">
        <v>232</v>
      </c>
      <c r="AV29" s="25" t="s">
        <v>334</v>
      </c>
      <c r="AW29" s="25" t="s">
        <v>334</v>
      </c>
      <c r="AX29" s="25" t="s">
        <v>334</v>
      </c>
      <c r="AY29" s="25" t="s">
        <v>334</v>
      </c>
      <c r="AZ29" s="43" t="s">
        <v>334</v>
      </c>
    </row>
    <row r="30" spans="1:52" ht="18.95" customHeight="1" x14ac:dyDescent="0.15">
      <c r="A30" s="207"/>
      <c r="B30" s="99">
        <f t="shared" si="5"/>
        <v>46198</v>
      </c>
      <c r="C30" s="98">
        <f t="shared" si="5"/>
        <v>46198</v>
      </c>
      <c r="D30" s="3" t="s">
        <v>61</v>
      </c>
      <c r="E30" s="3"/>
      <c r="F30" s="17" t="str">
        <f t="shared" si="0"/>
        <v/>
      </c>
      <c r="G30" s="17" t="str">
        <f t="shared" si="1"/>
        <v/>
      </c>
      <c r="H30" s="17" t="str">
        <f t="shared" si="2"/>
        <v/>
      </c>
      <c r="I30" s="17" t="str">
        <f t="shared" si="3"/>
        <v/>
      </c>
      <c r="J30" s="17" t="str">
        <f t="shared" si="4"/>
        <v>単元5</v>
      </c>
      <c r="K30" s="3"/>
      <c r="M30" s="207"/>
      <c r="N30" s="33">
        <v>1</v>
      </c>
      <c r="O30">
        <f>SUM($N$6:N30)</f>
        <v>25</v>
      </c>
      <c r="W30" s="3">
        <v>22</v>
      </c>
      <c r="X30" s="7" t="str">
        <f>R10</f>
        <v>社会</v>
      </c>
      <c r="Y30" s="9"/>
      <c r="Z30" s="23" t="str">
        <f t="shared" si="6"/>
        <v>社会</v>
      </c>
      <c r="AA30" t="str">
        <f>IF($Z30=AA$8,COUNTIF($Z$9:$Z30,AA$8)+Q$22,"")</f>
        <v/>
      </c>
      <c r="AB30">
        <f>IF($Z30=AB$8,COUNTIF($Z$9:$Z30,AB$8)+R$22,"")</f>
        <v>5</v>
      </c>
      <c r="AC30" t="str">
        <f>IF($Z30=AC$8,COUNTIF($Z$9:$Z30,AC$8)+S$22,"")</f>
        <v/>
      </c>
      <c r="AD30" t="str">
        <f>IF($Z30=AD$8,COUNTIF($Z$9:$Z30,AD$8)+T$22,"")</f>
        <v/>
      </c>
      <c r="AE30" t="str">
        <f>IF($Z30=AE$8,COUNTIF($Z$9:$Z30,AE$8)+U$22,"")</f>
        <v/>
      </c>
      <c r="AF30" t="str">
        <f t="shared" si="7"/>
        <v/>
      </c>
      <c r="AG30" t="str">
        <f t="shared" si="8"/>
        <v>単元5</v>
      </c>
      <c r="AH30" t="str">
        <f t="shared" si="9"/>
        <v/>
      </c>
      <c r="AI30" t="str">
        <f t="shared" si="10"/>
        <v/>
      </c>
      <c r="AJ30" t="str">
        <f t="shared" si="11"/>
        <v/>
      </c>
      <c r="AK30" t="str">
        <f t="shared" si="12"/>
        <v/>
      </c>
      <c r="AL30" t="str">
        <f t="shared" si="12"/>
        <v>単元5</v>
      </c>
      <c r="AM30" t="str">
        <f t="shared" si="12"/>
        <v>単元5</v>
      </c>
      <c r="AN30" t="str">
        <f t="shared" si="12"/>
        <v/>
      </c>
      <c r="AO30" t="str">
        <f t="shared" si="12"/>
        <v/>
      </c>
      <c r="AT30" s="24">
        <v>22</v>
      </c>
      <c r="AU30" s="42" t="s">
        <v>233</v>
      </c>
      <c r="AV30" s="25" t="s">
        <v>335</v>
      </c>
      <c r="AW30" s="25" t="s">
        <v>335</v>
      </c>
      <c r="AX30" s="25" t="s">
        <v>335</v>
      </c>
      <c r="AY30" s="25" t="s">
        <v>335</v>
      </c>
      <c r="AZ30" s="43" t="s">
        <v>335</v>
      </c>
    </row>
    <row r="31" spans="1:52" ht="18.95" customHeight="1" x14ac:dyDescent="0.15">
      <c r="A31" s="207"/>
      <c r="B31" s="99">
        <f t="shared" si="5"/>
        <v>46199</v>
      </c>
      <c r="C31" s="98">
        <f t="shared" si="5"/>
        <v>46199</v>
      </c>
      <c r="D31" s="3" t="s">
        <v>62</v>
      </c>
      <c r="E31" s="3"/>
      <c r="F31" s="17" t="str">
        <f t="shared" si="0"/>
        <v>単元6</v>
      </c>
      <c r="G31" s="17" t="str">
        <f t="shared" si="1"/>
        <v/>
      </c>
      <c r="H31" s="17" t="str">
        <f t="shared" si="2"/>
        <v/>
      </c>
      <c r="I31" s="17" t="str">
        <f t="shared" si="3"/>
        <v/>
      </c>
      <c r="J31" s="17" t="str">
        <f t="shared" si="4"/>
        <v/>
      </c>
      <c r="K31" s="3"/>
      <c r="M31" s="207"/>
      <c r="N31" s="33">
        <v>1</v>
      </c>
      <c r="O31">
        <f>SUM($N$6:N31)</f>
        <v>26</v>
      </c>
      <c r="W31" s="3">
        <v>23</v>
      </c>
      <c r="X31" s="7" t="str">
        <f>R11</f>
        <v>数学</v>
      </c>
      <c r="Y31" s="9"/>
      <c r="Z31" s="23" t="str">
        <f t="shared" si="6"/>
        <v>数学</v>
      </c>
      <c r="AA31" t="str">
        <f>IF($Z31=AA$8,COUNTIF($Z$9:$Z31,AA$8)+Q$22,"")</f>
        <v/>
      </c>
      <c r="AB31" t="str">
        <f>IF($Z31=AB$8,COUNTIF($Z$9:$Z31,AB$8)+R$22,"")</f>
        <v/>
      </c>
      <c r="AC31">
        <f>IF($Z31=AC$8,COUNTIF($Z$9:$Z31,AC$8)+S$22,"")</f>
        <v>5</v>
      </c>
      <c r="AD31" t="str">
        <f>IF($Z31=AD$8,COUNTIF($Z$9:$Z31,AD$8)+T$22,"")</f>
        <v/>
      </c>
      <c r="AE31" t="str">
        <f>IF($Z31=AE$8,COUNTIF($Z$9:$Z31,AE$8)+U$22,"")</f>
        <v/>
      </c>
      <c r="AF31" t="str">
        <f t="shared" si="7"/>
        <v/>
      </c>
      <c r="AG31" t="str">
        <f t="shared" si="8"/>
        <v/>
      </c>
      <c r="AH31" t="str">
        <f t="shared" si="9"/>
        <v>単元5</v>
      </c>
      <c r="AI31" t="str">
        <f t="shared" si="10"/>
        <v/>
      </c>
      <c r="AJ31" t="str">
        <f t="shared" si="11"/>
        <v/>
      </c>
      <c r="AK31" t="str">
        <f t="shared" si="12"/>
        <v/>
      </c>
      <c r="AL31" t="str">
        <f t="shared" si="12"/>
        <v/>
      </c>
      <c r="AM31" t="str">
        <f t="shared" si="12"/>
        <v>単元5</v>
      </c>
      <c r="AN31" t="str">
        <f t="shared" si="12"/>
        <v>単元5</v>
      </c>
      <c r="AO31" t="str">
        <f t="shared" si="12"/>
        <v/>
      </c>
      <c r="AT31" s="24">
        <v>23</v>
      </c>
      <c r="AU31" s="42" t="s">
        <v>234</v>
      </c>
      <c r="AV31" s="25" t="s">
        <v>336</v>
      </c>
      <c r="AW31" s="25" t="s">
        <v>336</v>
      </c>
      <c r="AX31" s="25" t="s">
        <v>336</v>
      </c>
      <c r="AY31" s="25" t="s">
        <v>336</v>
      </c>
      <c r="AZ31" s="43" t="s">
        <v>336</v>
      </c>
    </row>
    <row r="32" spans="1:52" ht="18.95" customHeight="1" x14ac:dyDescent="0.15">
      <c r="A32" s="207"/>
      <c r="B32" s="99">
        <f t="shared" si="5"/>
        <v>46200</v>
      </c>
      <c r="C32" s="98">
        <f t="shared" si="5"/>
        <v>46200</v>
      </c>
      <c r="D32" s="3" t="s">
        <v>63</v>
      </c>
      <c r="E32" s="3"/>
      <c r="F32" s="17" t="str">
        <f t="shared" si="0"/>
        <v/>
      </c>
      <c r="G32" s="17" t="str">
        <f t="shared" si="1"/>
        <v>単元6</v>
      </c>
      <c r="H32" s="17" t="str">
        <f t="shared" si="2"/>
        <v/>
      </c>
      <c r="I32" s="17" t="str">
        <f t="shared" si="3"/>
        <v/>
      </c>
      <c r="J32" s="17" t="str">
        <f t="shared" si="4"/>
        <v/>
      </c>
      <c r="K32" s="3"/>
      <c r="M32" s="207"/>
      <c r="N32" s="33">
        <v>1</v>
      </c>
      <c r="O32">
        <f>SUM($N$6:N32)</f>
        <v>27</v>
      </c>
      <c r="W32" s="3">
        <v>24</v>
      </c>
      <c r="X32" s="7" t="str">
        <f>R12</f>
        <v>理科</v>
      </c>
      <c r="Y32" s="9"/>
      <c r="Z32" s="23" t="str">
        <f t="shared" si="6"/>
        <v>理科</v>
      </c>
      <c r="AA32" t="str">
        <f>IF($Z32=AA$8,COUNTIF($Z$9:$Z32,AA$8)+Q$22,"")</f>
        <v/>
      </c>
      <c r="AB32" t="str">
        <f>IF($Z32=AB$8,COUNTIF($Z$9:$Z32,AB$8)+R$22,"")</f>
        <v/>
      </c>
      <c r="AC32" t="str">
        <f>IF($Z32=AC$8,COUNTIF($Z$9:$Z32,AC$8)+S$22,"")</f>
        <v/>
      </c>
      <c r="AD32">
        <f>IF($Z32=AD$8,COUNTIF($Z$9:$Z32,AD$8)+T$22,"")</f>
        <v>5</v>
      </c>
      <c r="AE32" t="str">
        <f>IF($Z32=AE$8,COUNTIF($Z$9:$Z32,AE$8)+U$22,"")</f>
        <v/>
      </c>
      <c r="AF32" t="str">
        <f t="shared" si="7"/>
        <v/>
      </c>
      <c r="AG32" t="str">
        <f t="shared" si="8"/>
        <v/>
      </c>
      <c r="AH32" t="str">
        <f t="shared" si="9"/>
        <v/>
      </c>
      <c r="AI32" t="str">
        <f t="shared" si="10"/>
        <v>単元5</v>
      </c>
      <c r="AJ32" t="str">
        <f t="shared" si="11"/>
        <v/>
      </c>
      <c r="AK32" t="str">
        <f t="shared" si="12"/>
        <v/>
      </c>
      <c r="AL32" t="str">
        <f t="shared" si="12"/>
        <v/>
      </c>
      <c r="AM32" t="str">
        <f t="shared" si="12"/>
        <v/>
      </c>
      <c r="AN32" t="str">
        <f t="shared" si="12"/>
        <v>単元5</v>
      </c>
      <c r="AO32" t="str">
        <f t="shared" si="12"/>
        <v>単元5</v>
      </c>
      <c r="AT32" s="24">
        <v>24</v>
      </c>
      <c r="AU32" s="42" t="s">
        <v>235</v>
      </c>
      <c r="AV32" s="25" t="s">
        <v>337</v>
      </c>
      <c r="AW32" s="25" t="s">
        <v>337</v>
      </c>
      <c r="AX32" s="25" t="s">
        <v>337</v>
      </c>
      <c r="AY32" s="25" t="s">
        <v>337</v>
      </c>
      <c r="AZ32" s="43" t="s">
        <v>337</v>
      </c>
    </row>
    <row r="33" spans="1:52" ht="18.95" customHeight="1" x14ac:dyDescent="0.15">
      <c r="A33" s="207"/>
      <c r="B33" s="99">
        <f t="shared" si="5"/>
        <v>46201</v>
      </c>
      <c r="C33" s="98">
        <f t="shared" si="5"/>
        <v>46201</v>
      </c>
      <c r="D33" s="3" t="s">
        <v>64</v>
      </c>
      <c r="E33" s="3"/>
      <c r="F33" s="17" t="str">
        <f t="shared" si="0"/>
        <v/>
      </c>
      <c r="G33" s="17" t="str">
        <f t="shared" si="1"/>
        <v/>
      </c>
      <c r="H33" s="17" t="str">
        <f t="shared" si="2"/>
        <v>単元6</v>
      </c>
      <c r="I33" s="17" t="str">
        <f t="shared" si="3"/>
        <v/>
      </c>
      <c r="J33" s="17" t="str">
        <f t="shared" si="4"/>
        <v/>
      </c>
      <c r="K33" s="3"/>
      <c r="M33" s="207"/>
      <c r="N33" s="33">
        <v>1</v>
      </c>
      <c r="O33">
        <f>SUM($N$6:N33)</f>
        <v>28</v>
      </c>
      <c r="Q33" s="6"/>
      <c r="W33" s="3">
        <v>25</v>
      </c>
      <c r="X33" s="7" t="str">
        <f>R13</f>
        <v>英語</v>
      </c>
      <c r="Y33" s="9"/>
      <c r="Z33" s="23" t="str">
        <f t="shared" si="6"/>
        <v>英語</v>
      </c>
      <c r="AA33" t="str">
        <f>IF($Z33=AA$8,COUNTIF($Z$9:$Z33,AA$8)+Q$22,"")</f>
        <v/>
      </c>
      <c r="AB33" t="str">
        <f>IF($Z33=AB$8,COUNTIF($Z$9:$Z33,AB$8)+R$22,"")</f>
        <v/>
      </c>
      <c r="AC33" t="str">
        <f>IF($Z33=AC$8,COUNTIF($Z$9:$Z33,AC$8)+S$22,"")</f>
        <v/>
      </c>
      <c r="AD33" t="str">
        <f>IF($Z33=AD$8,COUNTIF($Z$9:$Z33,AD$8)+T$22,"")</f>
        <v/>
      </c>
      <c r="AE33">
        <f>IF($Z33=AE$8,COUNTIF($Z$9:$Z33,AE$8)+U$22,"")</f>
        <v>5</v>
      </c>
      <c r="AF33" t="str">
        <f t="shared" si="7"/>
        <v/>
      </c>
      <c r="AG33" t="str">
        <f t="shared" si="8"/>
        <v/>
      </c>
      <c r="AH33" t="str">
        <f t="shared" si="9"/>
        <v/>
      </c>
      <c r="AI33" t="str">
        <f t="shared" si="10"/>
        <v/>
      </c>
      <c r="AJ33" t="str">
        <f t="shared" si="11"/>
        <v>単元5</v>
      </c>
      <c r="AK33" t="str">
        <f t="shared" si="12"/>
        <v>単元6</v>
      </c>
      <c r="AL33" t="str">
        <f t="shared" si="12"/>
        <v/>
      </c>
      <c r="AM33" t="str">
        <f t="shared" si="12"/>
        <v/>
      </c>
      <c r="AN33" t="str">
        <f t="shared" si="12"/>
        <v/>
      </c>
      <c r="AO33" t="str">
        <f t="shared" si="12"/>
        <v>単元5</v>
      </c>
      <c r="AT33" s="24">
        <v>25</v>
      </c>
      <c r="AU33" s="42" t="s">
        <v>236</v>
      </c>
      <c r="AV33" s="26" t="s">
        <v>338</v>
      </c>
      <c r="AW33" s="26" t="s">
        <v>338</v>
      </c>
      <c r="AX33" s="26" t="s">
        <v>338</v>
      </c>
      <c r="AY33" s="26" t="s">
        <v>338</v>
      </c>
      <c r="AZ33" s="44" t="s">
        <v>338</v>
      </c>
    </row>
    <row r="34" spans="1:52" ht="18.95" customHeight="1" x14ac:dyDescent="0.15">
      <c r="A34" s="207"/>
      <c r="B34" s="99">
        <f t="shared" si="5"/>
        <v>46202</v>
      </c>
      <c r="C34" s="98">
        <f t="shared" si="5"/>
        <v>46202</v>
      </c>
      <c r="D34" s="3" t="s">
        <v>51</v>
      </c>
      <c r="E34" s="3"/>
      <c r="F34" s="17" t="str">
        <f t="shared" si="0"/>
        <v/>
      </c>
      <c r="G34" s="17" t="str">
        <f t="shared" si="1"/>
        <v/>
      </c>
      <c r="H34" s="17" t="str">
        <f t="shared" si="2"/>
        <v/>
      </c>
      <c r="I34" s="17" t="str">
        <f t="shared" si="3"/>
        <v>単元6</v>
      </c>
      <c r="J34" s="17" t="str">
        <f t="shared" si="4"/>
        <v/>
      </c>
      <c r="K34" s="3"/>
      <c r="M34" s="207"/>
      <c r="N34" s="33">
        <v>1</v>
      </c>
      <c r="O34">
        <f>SUM($N$6:N34)</f>
        <v>29</v>
      </c>
      <c r="W34" s="3">
        <v>26</v>
      </c>
      <c r="X34" s="7" t="str">
        <f>R9</f>
        <v>国語</v>
      </c>
      <c r="Y34" s="9"/>
      <c r="Z34" s="23" t="str">
        <f t="shared" si="6"/>
        <v>国語</v>
      </c>
      <c r="AA34">
        <f>IF($Z34=AA$8,COUNTIF($Z$9:$Z34,AA$8)+Q$22,"")</f>
        <v>6</v>
      </c>
      <c r="AB34" t="str">
        <f>IF($Z34=AB$8,COUNTIF($Z$9:$Z34,AB$8)+R$22,"")</f>
        <v/>
      </c>
      <c r="AC34" t="str">
        <f>IF($Z34=AC$8,COUNTIF($Z$9:$Z34,AC$8)+S$22,"")</f>
        <v/>
      </c>
      <c r="AD34" t="str">
        <f>IF($Z34=AD$8,COUNTIF($Z$9:$Z34,AD$8)+T$22,"")</f>
        <v/>
      </c>
      <c r="AE34" t="str">
        <f>IF($Z34=AE$8,COUNTIF($Z$9:$Z34,AE$8)+U$22,"")</f>
        <v/>
      </c>
      <c r="AF34" t="str">
        <f t="shared" si="7"/>
        <v>単元6</v>
      </c>
      <c r="AG34" t="str">
        <f t="shared" si="8"/>
        <v/>
      </c>
      <c r="AH34" t="str">
        <f t="shared" si="9"/>
        <v/>
      </c>
      <c r="AI34" t="str">
        <f t="shared" si="10"/>
        <v/>
      </c>
      <c r="AJ34" t="str">
        <f t="shared" si="11"/>
        <v/>
      </c>
      <c r="AK34" t="str">
        <f t="shared" si="12"/>
        <v>単元6</v>
      </c>
      <c r="AL34" t="str">
        <f t="shared" si="12"/>
        <v>単元6</v>
      </c>
      <c r="AM34" t="str">
        <f t="shared" si="12"/>
        <v/>
      </c>
      <c r="AN34" t="str">
        <f t="shared" si="12"/>
        <v/>
      </c>
      <c r="AO34" t="str">
        <f t="shared" si="12"/>
        <v/>
      </c>
      <c r="AT34" s="24">
        <v>26</v>
      </c>
      <c r="AU34" s="42" t="s">
        <v>237</v>
      </c>
      <c r="AV34" s="26" t="s">
        <v>339</v>
      </c>
      <c r="AW34" s="26" t="s">
        <v>339</v>
      </c>
      <c r="AX34" s="26" t="s">
        <v>339</v>
      </c>
      <c r="AY34" s="26" t="s">
        <v>339</v>
      </c>
      <c r="AZ34" s="44" t="s">
        <v>339</v>
      </c>
    </row>
    <row r="35" spans="1:52" ht="18.95" customHeight="1" x14ac:dyDescent="0.15">
      <c r="A35" s="207"/>
      <c r="B35" s="99">
        <f t="shared" si="5"/>
        <v>46203</v>
      </c>
      <c r="C35" s="98">
        <f t="shared" si="5"/>
        <v>46203</v>
      </c>
      <c r="D35" s="3" t="s">
        <v>52</v>
      </c>
      <c r="E35" s="3"/>
      <c r="F35" s="17" t="str">
        <f t="shared" si="0"/>
        <v/>
      </c>
      <c r="G35" s="17" t="str">
        <f t="shared" si="1"/>
        <v/>
      </c>
      <c r="H35" s="17" t="str">
        <f t="shared" si="2"/>
        <v/>
      </c>
      <c r="I35" s="17" t="str">
        <f t="shared" si="3"/>
        <v/>
      </c>
      <c r="J35" s="17" t="str">
        <f t="shared" si="4"/>
        <v>単元6</v>
      </c>
      <c r="K35" s="3"/>
      <c r="M35" s="207"/>
      <c r="N35" s="33">
        <v>1</v>
      </c>
      <c r="O35">
        <f>SUM($N$6:N35)</f>
        <v>30</v>
      </c>
      <c r="W35" s="3">
        <v>27</v>
      </c>
      <c r="X35" s="7" t="str">
        <f>R10</f>
        <v>社会</v>
      </c>
      <c r="Y35" s="9"/>
      <c r="Z35" s="23" t="str">
        <f t="shared" si="6"/>
        <v>社会</v>
      </c>
      <c r="AA35" t="str">
        <f>IF($Z35=AA$8,COUNTIF($Z$9:$Z35,AA$8)+Q$22,"")</f>
        <v/>
      </c>
      <c r="AB35">
        <f>IF($Z35=AB$8,COUNTIF($Z$9:$Z35,AB$8)+R$22,"")</f>
        <v>6</v>
      </c>
      <c r="AC35" t="str">
        <f>IF($Z35=AC$8,COUNTIF($Z$9:$Z35,AC$8)+S$22,"")</f>
        <v/>
      </c>
      <c r="AD35" t="str">
        <f>IF($Z35=AD$8,COUNTIF($Z$9:$Z35,AD$8)+T$22,"")</f>
        <v/>
      </c>
      <c r="AE35" t="str">
        <f>IF($Z35=AE$8,COUNTIF($Z$9:$Z35,AE$8)+U$22,"")</f>
        <v/>
      </c>
      <c r="AF35" t="str">
        <f t="shared" si="7"/>
        <v/>
      </c>
      <c r="AG35" t="str">
        <f t="shared" si="8"/>
        <v>単元6</v>
      </c>
      <c r="AH35" t="str">
        <f t="shared" si="9"/>
        <v/>
      </c>
      <c r="AI35" t="str">
        <f t="shared" si="10"/>
        <v/>
      </c>
      <c r="AJ35" t="str">
        <f t="shared" si="11"/>
        <v/>
      </c>
      <c r="AK35" t="str">
        <f t="shared" si="12"/>
        <v/>
      </c>
      <c r="AL35" t="str">
        <f t="shared" si="12"/>
        <v>単元6</v>
      </c>
      <c r="AM35" t="str">
        <f t="shared" si="12"/>
        <v>単元6</v>
      </c>
      <c r="AN35" t="str">
        <f t="shared" si="12"/>
        <v/>
      </c>
      <c r="AO35" t="str">
        <f t="shared" si="12"/>
        <v/>
      </c>
      <c r="AT35" s="24">
        <v>27</v>
      </c>
      <c r="AU35" s="42" t="s">
        <v>238</v>
      </c>
      <c r="AV35" s="26" t="s">
        <v>340</v>
      </c>
      <c r="AW35" s="26" t="s">
        <v>340</v>
      </c>
      <c r="AX35" s="26" t="s">
        <v>340</v>
      </c>
      <c r="AY35" s="26" t="s">
        <v>340</v>
      </c>
      <c r="AZ35" s="44" t="s">
        <v>340</v>
      </c>
    </row>
    <row r="36" spans="1:52" ht="18.95" customHeight="1" x14ac:dyDescent="0.15">
      <c r="A36" s="207"/>
      <c r="F36"/>
      <c r="G36"/>
      <c r="H36"/>
      <c r="I36"/>
      <c r="J36"/>
      <c r="M36" s="207"/>
      <c r="N36"/>
      <c r="O36">
        <f>SUM($N$6:N36)</f>
        <v>30</v>
      </c>
      <c r="W36" s="3">
        <v>28</v>
      </c>
      <c r="X36" s="7" t="str">
        <f>R11</f>
        <v>数学</v>
      </c>
      <c r="Y36" s="9"/>
      <c r="Z36" s="23" t="str">
        <f t="shared" si="6"/>
        <v>数学</v>
      </c>
      <c r="AA36" t="str">
        <f>IF($Z36=AA$8,COUNTIF($Z$9:$Z36,AA$8)+Q$22,"")</f>
        <v/>
      </c>
      <c r="AB36" t="str">
        <f>IF($Z36=AB$8,COUNTIF($Z$9:$Z36,AB$8)+R$22,"")</f>
        <v/>
      </c>
      <c r="AC36">
        <f>IF($Z36=AC$8,COUNTIF($Z$9:$Z36,AC$8)+S$22,"")</f>
        <v>6</v>
      </c>
      <c r="AD36" t="str">
        <f>IF($Z36=AD$8,COUNTIF($Z$9:$Z36,AD$8)+T$22,"")</f>
        <v/>
      </c>
      <c r="AE36" t="str">
        <f>IF($Z36=AE$8,COUNTIF($Z$9:$Z36,AE$8)+U$22,"")</f>
        <v/>
      </c>
      <c r="AF36" t="str">
        <f t="shared" si="7"/>
        <v/>
      </c>
      <c r="AG36" t="str">
        <f t="shared" si="8"/>
        <v/>
      </c>
      <c r="AH36" t="str">
        <f t="shared" si="9"/>
        <v>単元6</v>
      </c>
      <c r="AI36" t="str">
        <f t="shared" si="10"/>
        <v/>
      </c>
      <c r="AJ36" t="str">
        <f t="shared" si="11"/>
        <v/>
      </c>
      <c r="AK36" t="str">
        <f t="shared" si="12"/>
        <v/>
      </c>
      <c r="AL36" t="str">
        <f t="shared" si="12"/>
        <v/>
      </c>
      <c r="AM36" t="str">
        <f t="shared" si="12"/>
        <v>単元6</v>
      </c>
      <c r="AN36" t="str">
        <f t="shared" si="12"/>
        <v>単元6</v>
      </c>
      <c r="AO36" t="str">
        <f t="shared" si="12"/>
        <v/>
      </c>
      <c r="AT36" s="24">
        <v>28</v>
      </c>
      <c r="AU36" s="42" t="s">
        <v>239</v>
      </c>
      <c r="AV36" s="25" t="s">
        <v>341</v>
      </c>
      <c r="AW36" s="25" t="s">
        <v>341</v>
      </c>
      <c r="AX36" s="25" t="s">
        <v>341</v>
      </c>
      <c r="AY36" s="25" t="s">
        <v>341</v>
      </c>
      <c r="AZ36" s="43" t="s">
        <v>341</v>
      </c>
    </row>
    <row r="37" spans="1:52" ht="24.95" customHeight="1" x14ac:dyDescent="0.15">
      <c r="A37" s="207"/>
      <c r="M37" s="207"/>
      <c r="N37" s="6" t="s">
        <v>84</v>
      </c>
      <c r="W37" s="3">
        <v>29</v>
      </c>
      <c r="X37" s="7" t="str">
        <f>R12</f>
        <v>理科</v>
      </c>
      <c r="Y37" s="9"/>
      <c r="Z37" s="23" t="str">
        <f t="shared" si="6"/>
        <v>理科</v>
      </c>
      <c r="AA37" t="str">
        <f>IF($Z37=AA$8,COUNTIF($Z$9:$Z37,AA$8)+Q$22,"")</f>
        <v/>
      </c>
      <c r="AB37" t="str">
        <f>IF($Z37=AB$8,COUNTIF($Z$9:$Z37,AB$8)+R$22,"")</f>
        <v/>
      </c>
      <c r="AC37" t="str">
        <f>IF($Z37=AC$8,COUNTIF($Z$9:$Z37,AC$8)+S$22,"")</f>
        <v/>
      </c>
      <c r="AD37">
        <f>IF($Z37=AD$8,COUNTIF($Z$9:$Z37,AD$8)+T$22,"")</f>
        <v>6</v>
      </c>
      <c r="AE37" t="str">
        <f>IF($Z37=AE$8,COUNTIF($Z$9:$Z37,AE$8)+U$22,"")</f>
        <v/>
      </c>
      <c r="AF37" t="str">
        <f t="shared" si="7"/>
        <v/>
      </c>
      <c r="AG37" t="str">
        <f t="shared" si="8"/>
        <v/>
      </c>
      <c r="AH37" t="str">
        <f t="shared" si="9"/>
        <v/>
      </c>
      <c r="AI37" t="str">
        <f t="shared" si="10"/>
        <v>単元6</v>
      </c>
      <c r="AJ37" t="str">
        <f t="shared" si="11"/>
        <v/>
      </c>
      <c r="AK37" t="str">
        <f t="shared" si="12"/>
        <v/>
      </c>
      <c r="AL37" t="str">
        <f t="shared" si="12"/>
        <v/>
      </c>
      <c r="AM37" t="str">
        <f t="shared" si="12"/>
        <v/>
      </c>
      <c r="AN37" t="str">
        <f t="shared" si="12"/>
        <v>単元6</v>
      </c>
      <c r="AO37" t="str">
        <f t="shared" si="12"/>
        <v>単元6</v>
      </c>
      <c r="AT37" s="24">
        <v>29</v>
      </c>
      <c r="AU37" s="42" t="s">
        <v>240</v>
      </c>
      <c r="AV37" s="27" t="s">
        <v>342</v>
      </c>
      <c r="AW37" s="27" t="s">
        <v>342</v>
      </c>
      <c r="AX37" s="25" t="s">
        <v>342</v>
      </c>
      <c r="AY37" s="27" t="s">
        <v>342</v>
      </c>
      <c r="AZ37" s="43" t="s">
        <v>342</v>
      </c>
    </row>
    <row r="38" spans="1:52" ht="24.95" customHeight="1" x14ac:dyDescent="0.15">
      <c r="A38" s="207"/>
      <c r="M38" s="207"/>
      <c r="W38" s="3">
        <v>30</v>
      </c>
      <c r="X38" s="7" t="str">
        <f>R13</f>
        <v>英語</v>
      </c>
      <c r="Y38" s="9"/>
      <c r="Z38" s="23" t="str">
        <f t="shared" si="6"/>
        <v>英語</v>
      </c>
      <c r="AA38" t="str">
        <f>IF($Z38=AA$8,COUNTIF($Z$9:$Z38,AA$8)+Q$22,"")</f>
        <v/>
      </c>
      <c r="AB38" t="str">
        <f>IF($Z38=AB$8,COUNTIF($Z$9:$Z38,AB$8)+R$22,"")</f>
        <v/>
      </c>
      <c r="AC38" t="str">
        <f>IF($Z38=AC$8,COUNTIF($Z$9:$Z38,AC$8)+S$22,"")</f>
        <v/>
      </c>
      <c r="AD38" t="str">
        <f>IF($Z38=AD$8,COUNTIF($Z$9:$Z38,AD$8)+T$22,"")</f>
        <v/>
      </c>
      <c r="AE38">
        <f>IF($Z38=AE$8,COUNTIF($Z$9:$Z38,AE$8)+U$22,"")</f>
        <v>6</v>
      </c>
      <c r="AF38" t="str">
        <f t="shared" si="7"/>
        <v/>
      </c>
      <c r="AG38" t="str">
        <f t="shared" si="8"/>
        <v/>
      </c>
      <c r="AH38" t="str">
        <f t="shared" si="9"/>
        <v/>
      </c>
      <c r="AI38" t="str">
        <f t="shared" si="10"/>
        <v/>
      </c>
      <c r="AJ38" t="str">
        <f t="shared" si="11"/>
        <v>単元6</v>
      </c>
      <c r="AK38" t="str">
        <f t="shared" si="12"/>
        <v>単元7</v>
      </c>
      <c r="AL38" t="str">
        <f t="shared" si="12"/>
        <v/>
      </c>
      <c r="AM38" t="str">
        <f t="shared" si="12"/>
        <v/>
      </c>
      <c r="AN38" t="str">
        <f t="shared" si="12"/>
        <v/>
      </c>
      <c r="AO38" t="str">
        <f t="shared" si="12"/>
        <v>単元6</v>
      </c>
      <c r="AT38" s="24">
        <v>30</v>
      </c>
      <c r="AU38" s="42" t="s">
        <v>241</v>
      </c>
      <c r="AV38" s="27" t="s">
        <v>343</v>
      </c>
      <c r="AW38" s="27" t="s">
        <v>343</v>
      </c>
      <c r="AX38" s="25" t="s">
        <v>343</v>
      </c>
      <c r="AY38" s="27" t="s">
        <v>343</v>
      </c>
      <c r="AZ38" s="43" t="s">
        <v>343</v>
      </c>
    </row>
    <row r="39" spans="1:52" ht="24.95" customHeight="1" x14ac:dyDescent="0.15">
      <c r="A39" s="207"/>
      <c r="L39" s="207"/>
      <c r="M39" s="207"/>
      <c r="W39" s="3">
        <v>31</v>
      </c>
      <c r="X39" s="7" t="str">
        <f>R9</f>
        <v>国語</v>
      </c>
      <c r="Y39" s="9"/>
      <c r="Z39" s="23" t="str">
        <f t="shared" si="6"/>
        <v>国語</v>
      </c>
      <c r="AA39">
        <f>IF($Z39=AA$8,COUNTIF($Z$9:$Z39,AA$8)+Q$22,"")</f>
        <v>7</v>
      </c>
      <c r="AB39" t="str">
        <f>IF($Z39=AB$8,COUNTIF($Z$9:$Z39,AB$8)+R$22,"")</f>
        <v/>
      </c>
      <c r="AC39" t="str">
        <f>IF($Z39=AC$8,COUNTIF($Z$9:$Z39,AC$8)+S$22,"")</f>
        <v/>
      </c>
      <c r="AD39" t="str">
        <f>IF($Z39=AD$8,COUNTIF($Z$9:$Z39,AD$8)+T$22,"")</f>
        <v/>
      </c>
      <c r="AE39" t="str">
        <f>IF($Z39=AE$8,COUNTIF($Z$9:$Z39,AE$8)+U$22,"")</f>
        <v/>
      </c>
      <c r="AF39" t="str">
        <f t="shared" si="7"/>
        <v>単元7</v>
      </c>
      <c r="AG39" t="str">
        <f t="shared" si="8"/>
        <v/>
      </c>
      <c r="AH39" t="str">
        <f t="shared" si="9"/>
        <v/>
      </c>
      <c r="AI39" t="str">
        <f t="shared" si="10"/>
        <v/>
      </c>
      <c r="AJ39" t="str">
        <f t="shared" si="11"/>
        <v/>
      </c>
      <c r="AK39" t="str">
        <f t="shared" si="12"/>
        <v>単元7</v>
      </c>
      <c r="AL39" t="str">
        <f t="shared" si="12"/>
        <v>単元7</v>
      </c>
      <c r="AM39" t="str">
        <f t="shared" si="12"/>
        <v/>
      </c>
      <c r="AN39" t="str">
        <f t="shared" si="12"/>
        <v/>
      </c>
      <c r="AO39" t="str">
        <f t="shared" si="12"/>
        <v/>
      </c>
      <c r="AT39" s="24">
        <v>31</v>
      </c>
      <c r="AU39" s="105" t="s">
        <v>344</v>
      </c>
      <c r="AV39" s="27" t="s">
        <v>242</v>
      </c>
      <c r="AW39" s="27" t="s">
        <v>242</v>
      </c>
      <c r="AX39" s="27" t="s">
        <v>242</v>
      </c>
      <c r="AY39" s="26" t="s">
        <v>242</v>
      </c>
      <c r="AZ39" s="43" t="s">
        <v>242</v>
      </c>
    </row>
    <row r="40" spans="1:52" ht="17.25" customHeight="1" x14ac:dyDescent="0.15">
      <c r="A40" s="207"/>
      <c r="B40" s="207"/>
      <c r="C40" s="207"/>
      <c r="D40" s="207"/>
      <c r="E40" s="207"/>
      <c r="F40" s="208"/>
      <c r="G40" s="208"/>
      <c r="H40" s="208"/>
      <c r="I40" s="208"/>
      <c r="J40" s="208"/>
      <c r="K40" s="207"/>
      <c r="L40" s="207"/>
      <c r="M40" s="207"/>
      <c r="W40" s="3">
        <v>32</v>
      </c>
      <c r="X40" s="7" t="str">
        <f>R10</f>
        <v>社会</v>
      </c>
      <c r="Y40" s="9"/>
      <c r="Z40" s="23" t="str">
        <f t="shared" si="6"/>
        <v>社会</v>
      </c>
      <c r="AA40" t="str">
        <f>IF($Z40=AA$8,COUNTIF($Z$9:$Z40,AA$8)+Q$22,"")</f>
        <v/>
      </c>
      <c r="AB40">
        <f>IF($Z40=AB$8,COUNTIF($Z$9:$Z40,AB$8)+R$22,"")</f>
        <v>7</v>
      </c>
      <c r="AC40" t="str">
        <f>IF($Z40=AC$8,COUNTIF($Z$9:$Z40,AC$8)+S$22,"")</f>
        <v/>
      </c>
      <c r="AD40" t="str">
        <f>IF($Z40=AD$8,COUNTIF($Z$9:$Z40,AD$8)+T$22,"")</f>
        <v/>
      </c>
      <c r="AE40" t="str">
        <f>IF($Z40=AE$8,COUNTIF($Z$9:$Z40,AE$8)+U$22,"")</f>
        <v/>
      </c>
      <c r="AF40" t="str">
        <f t="shared" si="7"/>
        <v/>
      </c>
      <c r="AG40" t="str">
        <f t="shared" si="8"/>
        <v>単元7</v>
      </c>
      <c r="AH40" t="str">
        <f t="shared" si="9"/>
        <v/>
      </c>
      <c r="AI40" t="str">
        <f t="shared" si="10"/>
        <v/>
      </c>
      <c r="AJ40" t="str">
        <f t="shared" si="11"/>
        <v/>
      </c>
      <c r="AK40" t="str">
        <f t="shared" si="12"/>
        <v/>
      </c>
      <c r="AL40" t="str">
        <f t="shared" si="12"/>
        <v>単元7</v>
      </c>
      <c r="AM40" t="str">
        <f t="shared" si="12"/>
        <v>単元7</v>
      </c>
      <c r="AN40" t="str">
        <f t="shared" si="12"/>
        <v/>
      </c>
      <c r="AO40" t="str">
        <f t="shared" si="12"/>
        <v/>
      </c>
      <c r="AT40" s="24">
        <v>32</v>
      </c>
      <c r="AU40" s="105" t="s">
        <v>345</v>
      </c>
      <c r="AV40" s="27" t="s">
        <v>243</v>
      </c>
      <c r="AW40" s="27" t="s">
        <v>243</v>
      </c>
      <c r="AX40" s="27" t="s">
        <v>243</v>
      </c>
      <c r="AY40" s="26" t="s">
        <v>243</v>
      </c>
      <c r="AZ40" s="45" t="s">
        <v>243</v>
      </c>
    </row>
    <row r="41" spans="1:52" ht="18.95" customHeight="1" x14ac:dyDescent="0.15">
      <c r="W41" s="3">
        <v>33</v>
      </c>
      <c r="X41" s="7" t="str">
        <f>R11</f>
        <v>数学</v>
      </c>
      <c r="Y41" s="9"/>
      <c r="Z41" s="23" t="str">
        <f t="shared" si="6"/>
        <v>数学</v>
      </c>
      <c r="AA41" t="str">
        <f>IF($Z41=AA$8,COUNTIF($Z$9:$Z41,AA$8)+Q$22,"")</f>
        <v/>
      </c>
      <c r="AB41" t="str">
        <f>IF($Z41=AB$8,COUNTIF($Z$9:$Z41,AB$8)+R$22,"")</f>
        <v/>
      </c>
      <c r="AC41">
        <f>IF($Z41=AC$8,COUNTIF($Z$9:$Z41,AC$8)+S$22,"")</f>
        <v>7</v>
      </c>
      <c r="AD41" t="str">
        <f>IF($Z41=AD$8,COUNTIF($Z$9:$Z41,AD$8)+T$22,"")</f>
        <v/>
      </c>
      <c r="AE41" t="str">
        <f>IF($Z41=AE$8,COUNTIF($Z$9:$Z41,AE$8)+U$22,"")</f>
        <v/>
      </c>
      <c r="AF41" t="str">
        <f t="shared" si="7"/>
        <v/>
      </c>
      <c r="AG41" t="str">
        <f t="shared" si="8"/>
        <v/>
      </c>
      <c r="AH41" t="str">
        <f t="shared" si="9"/>
        <v>単元7</v>
      </c>
      <c r="AI41" t="str">
        <f t="shared" si="10"/>
        <v/>
      </c>
      <c r="AJ41" t="str">
        <f t="shared" si="11"/>
        <v/>
      </c>
      <c r="AK41" t="str">
        <f t="shared" ref="AK41:AO69" si="13">IF(AF41=AF42,"",IF($Z41=$Z42,AF41&amp;","&amp;AF42,AF41&amp;AF42))</f>
        <v/>
      </c>
      <c r="AL41" t="str">
        <f t="shared" si="13"/>
        <v/>
      </c>
      <c r="AM41" t="str">
        <f t="shared" si="13"/>
        <v>単元7</v>
      </c>
      <c r="AN41" t="str">
        <f t="shared" si="13"/>
        <v>単元7</v>
      </c>
      <c r="AO41" t="str">
        <f t="shared" si="13"/>
        <v/>
      </c>
      <c r="AT41" s="24">
        <v>33</v>
      </c>
      <c r="AU41" s="105" t="s">
        <v>346</v>
      </c>
      <c r="AV41" s="27" t="s">
        <v>244</v>
      </c>
      <c r="AW41" s="27" t="s">
        <v>244</v>
      </c>
      <c r="AX41" s="27" t="s">
        <v>244</v>
      </c>
      <c r="AY41" s="26" t="s">
        <v>244</v>
      </c>
      <c r="AZ41" s="45" t="s">
        <v>244</v>
      </c>
    </row>
    <row r="42" spans="1:52" ht="18.95" customHeight="1" x14ac:dyDescent="0.15">
      <c r="W42" s="3">
        <v>34</v>
      </c>
      <c r="X42" s="7" t="str">
        <f>R12</f>
        <v>理科</v>
      </c>
      <c r="Y42" s="9"/>
      <c r="Z42" s="23" t="str">
        <f t="shared" si="6"/>
        <v>理科</v>
      </c>
      <c r="AA42" t="str">
        <f>IF($Z42=AA$8,COUNTIF($Z$9:$Z42,AA$8)+Q$22,"")</f>
        <v/>
      </c>
      <c r="AB42" t="str">
        <f>IF($Z42=AB$8,COUNTIF($Z$9:$Z42,AB$8)+R$22,"")</f>
        <v/>
      </c>
      <c r="AC42" t="str">
        <f>IF($Z42=AC$8,COUNTIF($Z$9:$Z42,AC$8)+S$22,"")</f>
        <v/>
      </c>
      <c r="AD42">
        <f>IF($Z42=AD$8,COUNTIF($Z$9:$Z42,AD$8)+T$22,"")</f>
        <v>7</v>
      </c>
      <c r="AE42" t="str">
        <f>IF($Z42=AE$8,COUNTIF($Z$9:$Z42,AE$8)+U$22,"")</f>
        <v/>
      </c>
      <c r="AF42" t="str">
        <f t="shared" si="7"/>
        <v/>
      </c>
      <c r="AG42" t="str">
        <f t="shared" si="8"/>
        <v/>
      </c>
      <c r="AH42" t="str">
        <f t="shared" si="9"/>
        <v/>
      </c>
      <c r="AI42" t="str">
        <f t="shared" si="10"/>
        <v>単元7</v>
      </c>
      <c r="AJ42" t="str">
        <f t="shared" si="11"/>
        <v/>
      </c>
      <c r="AK42" t="str">
        <f t="shared" si="13"/>
        <v/>
      </c>
      <c r="AL42" t="str">
        <f t="shared" si="13"/>
        <v/>
      </c>
      <c r="AM42" t="str">
        <f t="shared" si="13"/>
        <v/>
      </c>
      <c r="AN42" t="str">
        <f t="shared" si="13"/>
        <v>単元7</v>
      </c>
      <c r="AO42" t="str">
        <f t="shared" si="13"/>
        <v>単元7</v>
      </c>
      <c r="AT42" s="24">
        <v>34</v>
      </c>
      <c r="AU42" s="105" t="s">
        <v>347</v>
      </c>
      <c r="AV42" s="26" t="s">
        <v>245</v>
      </c>
      <c r="AW42" s="26" t="s">
        <v>245</v>
      </c>
      <c r="AX42" s="26" t="s">
        <v>245</v>
      </c>
      <c r="AY42" s="26" t="s">
        <v>245</v>
      </c>
      <c r="AZ42" s="44" t="s">
        <v>245</v>
      </c>
    </row>
    <row r="43" spans="1:52" ht="18.95" customHeight="1" x14ac:dyDescent="0.15">
      <c r="W43" s="3">
        <v>35</v>
      </c>
      <c r="X43" s="7" t="str">
        <f>R13</f>
        <v>英語</v>
      </c>
      <c r="Y43" s="9"/>
      <c r="Z43" s="23" t="str">
        <f t="shared" si="6"/>
        <v>英語</v>
      </c>
      <c r="AA43" t="str">
        <f>IF($Z43=AA$8,COUNTIF($Z$9:$Z43,AA$8)+Q$22,"")</f>
        <v/>
      </c>
      <c r="AB43" t="str">
        <f>IF($Z43=AB$8,COUNTIF($Z$9:$Z43,AB$8)+R$22,"")</f>
        <v/>
      </c>
      <c r="AC43" t="str">
        <f>IF($Z43=AC$8,COUNTIF($Z$9:$Z43,AC$8)+S$22,"")</f>
        <v/>
      </c>
      <c r="AD43" t="str">
        <f>IF($Z43=AD$8,COUNTIF($Z$9:$Z43,AD$8)+T$22,"")</f>
        <v/>
      </c>
      <c r="AE43">
        <f>IF($Z43=AE$8,COUNTIF($Z$9:$Z43,AE$8)+U$22,"")</f>
        <v>7</v>
      </c>
      <c r="AF43" t="str">
        <f t="shared" si="7"/>
        <v/>
      </c>
      <c r="AG43" t="str">
        <f t="shared" si="8"/>
        <v/>
      </c>
      <c r="AH43" t="str">
        <f t="shared" si="9"/>
        <v/>
      </c>
      <c r="AI43" t="str">
        <f t="shared" si="10"/>
        <v/>
      </c>
      <c r="AJ43" t="str">
        <f t="shared" si="11"/>
        <v>単元7</v>
      </c>
      <c r="AK43" t="str">
        <f t="shared" si="13"/>
        <v>単元8</v>
      </c>
      <c r="AL43" t="str">
        <f t="shared" si="13"/>
        <v/>
      </c>
      <c r="AM43" t="str">
        <f t="shared" si="13"/>
        <v/>
      </c>
      <c r="AN43" t="str">
        <f t="shared" si="13"/>
        <v/>
      </c>
      <c r="AO43" t="str">
        <f t="shared" si="13"/>
        <v>単元7</v>
      </c>
      <c r="AT43" s="24">
        <v>35</v>
      </c>
      <c r="AU43" s="105" t="s">
        <v>348</v>
      </c>
      <c r="AV43" s="26" t="s">
        <v>246</v>
      </c>
      <c r="AW43" s="26" t="s">
        <v>246</v>
      </c>
      <c r="AX43" s="26" t="s">
        <v>246</v>
      </c>
      <c r="AY43" s="26" t="s">
        <v>246</v>
      </c>
      <c r="AZ43" s="44" t="s">
        <v>246</v>
      </c>
    </row>
    <row r="44" spans="1:52" ht="18.95" customHeight="1" x14ac:dyDescent="0.15">
      <c r="W44" s="3">
        <v>36</v>
      </c>
      <c r="X44" s="7" t="str">
        <f>R9</f>
        <v>国語</v>
      </c>
      <c r="Y44" s="9"/>
      <c r="Z44" s="23" t="str">
        <f t="shared" si="6"/>
        <v>国語</v>
      </c>
      <c r="AA44">
        <f>IF($Z44=AA$8,COUNTIF($Z$9:$Z44,AA$8)+Q$22,"")</f>
        <v>8</v>
      </c>
      <c r="AB44" t="str">
        <f>IF($Z44=AB$8,COUNTIF($Z$9:$Z44,AB$8)+R$22,"")</f>
        <v/>
      </c>
      <c r="AC44" t="str">
        <f>IF($Z44=AC$8,COUNTIF($Z$9:$Z44,AC$8)+S$22,"")</f>
        <v/>
      </c>
      <c r="AD44" t="str">
        <f>IF($Z44=AD$8,COUNTIF($Z$9:$Z44,AD$8)+T$22,"")</f>
        <v/>
      </c>
      <c r="AE44" t="str">
        <f>IF($Z44=AE$8,COUNTIF($Z$9:$Z44,AE$8)+U$22,"")</f>
        <v/>
      </c>
      <c r="AF44" t="str">
        <f t="shared" si="7"/>
        <v>単元8</v>
      </c>
      <c r="AG44" t="str">
        <f t="shared" si="8"/>
        <v/>
      </c>
      <c r="AH44" t="str">
        <f t="shared" si="9"/>
        <v/>
      </c>
      <c r="AI44" t="str">
        <f t="shared" si="10"/>
        <v/>
      </c>
      <c r="AJ44" t="str">
        <f t="shared" si="11"/>
        <v/>
      </c>
      <c r="AK44" t="str">
        <f t="shared" si="13"/>
        <v>単元8</v>
      </c>
      <c r="AL44" t="str">
        <f t="shared" si="13"/>
        <v>単元8</v>
      </c>
      <c r="AM44" t="str">
        <f t="shared" si="13"/>
        <v/>
      </c>
      <c r="AN44" t="str">
        <f t="shared" si="13"/>
        <v/>
      </c>
      <c r="AO44" t="str">
        <f t="shared" si="13"/>
        <v/>
      </c>
      <c r="AT44" s="24">
        <v>36</v>
      </c>
      <c r="AU44" s="105" t="s">
        <v>349</v>
      </c>
      <c r="AV44" s="26" t="s">
        <v>247</v>
      </c>
      <c r="AW44" s="26" t="s">
        <v>247</v>
      </c>
      <c r="AX44" s="26" t="s">
        <v>247</v>
      </c>
      <c r="AY44" s="26" t="s">
        <v>247</v>
      </c>
      <c r="AZ44" s="44" t="s">
        <v>247</v>
      </c>
    </row>
    <row r="45" spans="1:52" ht="18.95" customHeight="1" x14ac:dyDescent="0.15">
      <c r="W45" s="3">
        <v>37</v>
      </c>
      <c r="X45" s="7" t="str">
        <f>R10</f>
        <v>社会</v>
      </c>
      <c r="Y45" s="9"/>
      <c r="Z45" s="23" t="str">
        <f t="shared" si="6"/>
        <v>社会</v>
      </c>
      <c r="AA45" t="str">
        <f>IF($Z45=AA$8,COUNTIF($Z$9:$Z45,AA$8)+Q$22,"")</f>
        <v/>
      </c>
      <c r="AB45">
        <f>IF($Z45=AB$8,COUNTIF($Z$9:$Z45,AB$8)+R$22,"")</f>
        <v>8</v>
      </c>
      <c r="AC45" t="str">
        <f>IF($Z45=AC$8,COUNTIF($Z$9:$Z45,AC$8)+S$22,"")</f>
        <v/>
      </c>
      <c r="AD45" t="str">
        <f>IF($Z45=AD$8,COUNTIF($Z$9:$Z45,AD$8)+T$22,"")</f>
        <v/>
      </c>
      <c r="AE45" t="str">
        <f>IF($Z45=AE$8,COUNTIF($Z$9:$Z45,AE$8)+U$22,"")</f>
        <v/>
      </c>
      <c r="AF45" t="str">
        <f t="shared" si="7"/>
        <v/>
      </c>
      <c r="AG45" t="str">
        <f t="shared" si="8"/>
        <v>単元8</v>
      </c>
      <c r="AH45" t="str">
        <f t="shared" si="9"/>
        <v/>
      </c>
      <c r="AI45" t="str">
        <f t="shared" si="10"/>
        <v/>
      </c>
      <c r="AJ45" t="str">
        <f t="shared" si="11"/>
        <v/>
      </c>
      <c r="AK45" t="str">
        <f t="shared" si="13"/>
        <v/>
      </c>
      <c r="AL45" t="str">
        <f t="shared" si="13"/>
        <v>単元8</v>
      </c>
      <c r="AM45" t="str">
        <f t="shared" si="13"/>
        <v>単元8</v>
      </c>
      <c r="AN45" t="str">
        <f t="shared" si="13"/>
        <v/>
      </c>
      <c r="AO45" t="str">
        <f t="shared" si="13"/>
        <v/>
      </c>
      <c r="AT45" s="24">
        <v>37</v>
      </c>
      <c r="AU45" s="105" t="s">
        <v>350</v>
      </c>
      <c r="AV45" s="26" t="s">
        <v>248</v>
      </c>
      <c r="AW45" s="26" t="s">
        <v>248</v>
      </c>
      <c r="AX45" s="26" t="s">
        <v>248</v>
      </c>
      <c r="AY45" s="26" t="s">
        <v>248</v>
      </c>
      <c r="AZ45" s="44" t="s">
        <v>248</v>
      </c>
    </row>
    <row r="46" spans="1:52" ht="18.95" customHeight="1" x14ac:dyDescent="0.15">
      <c r="W46" s="3">
        <v>38</v>
      </c>
      <c r="X46" s="7" t="str">
        <f>R11</f>
        <v>数学</v>
      </c>
      <c r="Y46" s="9"/>
      <c r="Z46" s="23" t="str">
        <f t="shared" si="6"/>
        <v>数学</v>
      </c>
      <c r="AA46" t="str">
        <f>IF($Z46=AA$8,COUNTIF($Z$9:$Z46,AA$8)+Q$22,"")</f>
        <v/>
      </c>
      <c r="AB46" t="str">
        <f>IF($Z46=AB$8,COUNTIF($Z$9:$Z46,AB$8)+R$22,"")</f>
        <v/>
      </c>
      <c r="AC46">
        <f>IF($Z46=AC$8,COUNTIF($Z$9:$Z46,AC$8)+S$22,"")</f>
        <v>8</v>
      </c>
      <c r="AD46" t="str">
        <f>IF($Z46=AD$8,COUNTIF($Z$9:$Z46,AD$8)+T$22,"")</f>
        <v/>
      </c>
      <c r="AE46" t="str">
        <f>IF($Z46=AE$8,COUNTIF($Z$9:$Z46,AE$8)+U$22,"")</f>
        <v/>
      </c>
      <c r="AF46" t="str">
        <f t="shared" si="7"/>
        <v/>
      </c>
      <c r="AG46" t="str">
        <f t="shared" si="8"/>
        <v/>
      </c>
      <c r="AH46" t="str">
        <f t="shared" si="9"/>
        <v>単元8</v>
      </c>
      <c r="AI46" t="str">
        <f t="shared" si="10"/>
        <v/>
      </c>
      <c r="AJ46" t="str">
        <f t="shared" si="11"/>
        <v/>
      </c>
      <c r="AK46" t="str">
        <f t="shared" si="13"/>
        <v/>
      </c>
      <c r="AL46" t="str">
        <f t="shared" si="13"/>
        <v/>
      </c>
      <c r="AM46" t="str">
        <f t="shared" si="13"/>
        <v>単元8</v>
      </c>
      <c r="AN46" t="str">
        <f t="shared" si="13"/>
        <v>単元8</v>
      </c>
      <c r="AO46" t="str">
        <f t="shared" si="13"/>
        <v/>
      </c>
      <c r="AT46" s="24">
        <v>38</v>
      </c>
      <c r="AU46" s="105" t="s">
        <v>351</v>
      </c>
      <c r="AV46" s="26" t="s">
        <v>249</v>
      </c>
      <c r="AW46" s="26" t="s">
        <v>249</v>
      </c>
      <c r="AX46" s="26" t="s">
        <v>249</v>
      </c>
      <c r="AY46" s="26" t="s">
        <v>249</v>
      </c>
      <c r="AZ46" s="44" t="s">
        <v>249</v>
      </c>
    </row>
    <row r="47" spans="1:52" ht="18.95" customHeight="1" x14ac:dyDescent="0.15">
      <c r="W47" s="3">
        <v>39</v>
      </c>
      <c r="X47" s="7" t="str">
        <f>R12</f>
        <v>理科</v>
      </c>
      <c r="Y47" s="9"/>
      <c r="Z47" s="23" t="str">
        <f t="shared" si="6"/>
        <v>理科</v>
      </c>
      <c r="AA47" t="str">
        <f>IF($Z47=AA$8,COUNTIF($Z$9:$Z47,AA$8)+Q$22,"")</f>
        <v/>
      </c>
      <c r="AB47" t="str">
        <f>IF($Z47=AB$8,COUNTIF($Z$9:$Z47,AB$8)+R$22,"")</f>
        <v/>
      </c>
      <c r="AC47" t="str">
        <f>IF($Z47=AC$8,COUNTIF($Z$9:$Z47,AC$8)+S$22,"")</f>
        <v/>
      </c>
      <c r="AD47">
        <f>IF($Z47=AD$8,COUNTIF($Z$9:$Z47,AD$8)+T$22,"")</f>
        <v>8</v>
      </c>
      <c r="AE47" t="str">
        <f>IF($Z47=AE$8,COUNTIF($Z$9:$Z47,AE$8)+U$22,"")</f>
        <v/>
      </c>
      <c r="AF47" t="str">
        <f t="shared" si="7"/>
        <v/>
      </c>
      <c r="AG47" t="str">
        <f t="shared" si="8"/>
        <v/>
      </c>
      <c r="AH47" t="str">
        <f t="shared" si="9"/>
        <v/>
      </c>
      <c r="AI47" t="str">
        <f t="shared" si="10"/>
        <v>単元8</v>
      </c>
      <c r="AJ47" t="str">
        <f t="shared" si="11"/>
        <v/>
      </c>
      <c r="AK47" t="str">
        <f t="shared" si="13"/>
        <v/>
      </c>
      <c r="AL47" t="str">
        <f t="shared" si="13"/>
        <v/>
      </c>
      <c r="AM47" t="str">
        <f t="shared" si="13"/>
        <v/>
      </c>
      <c r="AN47" t="str">
        <f t="shared" si="13"/>
        <v>単元8</v>
      </c>
      <c r="AO47" t="str">
        <f t="shared" si="13"/>
        <v>単元8</v>
      </c>
      <c r="AT47" s="24">
        <v>39</v>
      </c>
      <c r="AU47" s="105" t="s">
        <v>352</v>
      </c>
      <c r="AV47" s="26" t="s">
        <v>250</v>
      </c>
      <c r="AW47" s="26" t="s">
        <v>250</v>
      </c>
      <c r="AX47" s="26" t="s">
        <v>250</v>
      </c>
      <c r="AY47" s="26" t="s">
        <v>250</v>
      </c>
      <c r="AZ47" s="44" t="s">
        <v>250</v>
      </c>
    </row>
    <row r="48" spans="1:52" ht="18.95" customHeight="1" x14ac:dyDescent="0.15">
      <c r="W48" s="3">
        <v>40</v>
      </c>
      <c r="X48" s="7" t="str">
        <f>R13</f>
        <v>英語</v>
      </c>
      <c r="Y48" s="9"/>
      <c r="Z48" s="23" t="str">
        <f t="shared" si="6"/>
        <v>英語</v>
      </c>
      <c r="AA48" t="str">
        <f>IF($Z48=AA$8,COUNTIF($Z$9:$Z48,AA$8)+Q$22,"")</f>
        <v/>
      </c>
      <c r="AB48" t="str">
        <f>IF($Z48=AB$8,COUNTIF($Z$9:$Z48,AB$8)+R$22,"")</f>
        <v/>
      </c>
      <c r="AC48" t="str">
        <f>IF($Z48=AC$8,COUNTIF($Z$9:$Z48,AC$8)+S$22,"")</f>
        <v/>
      </c>
      <c r="AD48" t="str">
        <f>IF($Z48=AD$8,COUNTIF($Z$9:$Z48,AD$8)+T$22,"")</f>
        <v/>
      </c>
      <c r="AE48">
        <f>IF($Z48=AE$8,COUNTIF($Z$9:$Z48,AE$8)+U$22,"")</f>
        <v>8</v>
      </c>
      <c r="AF48" t="str">
        <f t="shared" si="7"/>
        <v/>
      </c>
      <c r="AG48" t="str">
        <f t="shared" si="8"/>
        <v/>
      </c>
      <c r="AH48" t="str">
        <f t="shared" si="9"/>
        <v/>
      </c>
      <c r="AI48" t="str">
        <f t="shared" si="10"/>
        <v/>
      </c>
      <c r="AJ48" t="str">
        <f t="shared" si="11"/>
        <v>単元8</v>
      </c>
      <c r="AK48" t="str">
        <f t="shared" si="13"/>
        <v>単元9</v>
      </c>
      <c r="AL48" t="str">
        <f t="shared" si="13"/>
        <v/>
      </c>
      <c r="AM48" t="str">
        <f t="shared" si="13"/>
        <v/>
      </c>
      <c r="AN48" t="str">
        <f t="shared" si="13"/>
        <v/>
      </c>
      <c r="AO48" t="str">
        <f t="shared" si="13"/>
        <v>単元8</v>
      </c>
      <c r="AT48" s="24">
        <v>40</v>
      </c>
      <c r="AU48" s="105" t="s">
        <v>354</v>
      </c>
      <c r="AV48" s="3" t="s">
        <v>252</v>
      </c>
      <c r="AW48" s="3" t="s">
        <v>252</v>
      </c>
      <c r="AX48" s="3" t="s">
        <v>252</v>
      </c>
      <c r="AY48" s="3" t="s">
        <v>252</v>
      </c>
      <c r="AZ48" s="46" t="s">
        <v>252</v>
      </c>
    </row>
    <row r="49" spans="23:52" ht="18.95" customHeight="1" x14ac:dyDescent="0.15">
      <c r="W49" s="3">
        <v>41</v>
      </c>
      <c r="X49" s="7" t="str">
        <f>R9</f>
        <v>国語</v>
      </c>
      <c r="Y49" s="9"/>
      <c r="Z49" s="23" t="str">
        <f t="shared" si="6"/>
        <v>国語</v>
      </c>
      <c r="AA49">
        <f>IF($Z49=AA$8,COUNTIF($Z$9:$Z49,AA$8)+Q$22,"")</f>
        <v>9</v>
      </c>
      <c r="AB49" t="str">
        <f>IF($Z49=AB$8,COUNTIF($Z$9:$Z49,AB$8)+R$22,"")</f>
        <v/>
      </c>
      <c r="AC49" t="str">
        <f>IF($Z49=AC$8,COUNTIF($Z$9:$Z49,AC$8)+S$22,"")</f>
        <v/>
      </c>
      <c r="AD49" t="str">
        <f>IF($Z49=AD$8,COUNTIF($Z$9:$Z49,AD$8)+T$22,"")</f>
        <v/>
      </c>
      <c r="AE49" t="str">
        <f>IF($Z49=AE$8,COUNTIF($Z$9:$Z49,AE$8)+U$22,"")</f>
        <v/>
      </c>
      <c r="AF49" t="str">
        <f t="shared" si="7"/>
        <v>単元9</v>
      </c>
      <c r="AG49" t="str">
        <f t="shared" si="8"/>
        <v/>
      </c>
      <c r="AH49" t="str">
        <f t="shared" si="9"/>
        <v/>
      </c>
      <c r="AI49" t="str">
        <f t="shared" si="10"/>
        <v/>
      </c>
      <c r="AJ49" t="str">
        <f t="shared" si="11"/>
        <v/>
      </c>
      <c r="AK49" t="str">
        <f t="shared" si="13"/>
        <v>単元9</v>
      </c>
      <c r="AL49" t="str">
        <f t="shared" si="13"/>
        <v>単元9</v>
      </c>
      <c r="AM49" t="str">
        <f t="shared" si="13"/>
        <v/>
      </c>
      <c r="AN49" t="str">
        <f t="shared" si="13"/>
        <v/>
      </c>
      <c r="AO49" t="str">
        <f t="shared" si="13"/>
        <v/>
      </c>
      <c r="AT49" s="24">
        <v>41</v>
      </c>
      <c r="AU49" s="105"/>
      <c r="AV49" s="3"/>
      <c r="AW49" s="3"/>
      <c r="AX49" s="3"/>
      <c r="AY49" s="3"/>
      <c r="AZ49" s="46"/>
    </row>
    <row r="50" spans="23:52" ht="18.95" customHeight="1" x14ac:dyDescent="0.15">
      <c r="W50" s="3">
        <v>42</v>
      </c>
      <c r="X50" s="7" t="str">
        <f>R10</f>
        <v>社会</v>
      </c>
      <c r="Y50" s="9"/>
      <c r="Z50" s="23" t="str">
        <f t="shared" si="6"/>
        <v>社会</v>
      </c>
      <c r="AA50" t="str">
        <f>IF($Z50=AA$8,COUNTIF($Z$9:$Z50,AA$8)+Q$22,"")</f>
        <v/>
      </c>
      <c r="AB50">
        <f>IF($Z50=AB$8,COUNTIF($Z$9:$Z50,AB$8)+R$22,"")</f>
        <v>9</v>
      </c>
      <c r="AC50" t="str">
        <f>IF($Z50=AC$8,COUNTIF($Z$9:$Z50,AC$8)+S$22,"")</f>
        <v/>
      </c>
      <c r="AD50" t="str">
        <f>IF($Z50=AD$8,COUNTIF($Z$9:$Z50,AD$8)+T$22,"")</f>
        <v/>
      </c>
      <c r="AE50" t="str">
        <f>IF($Z50=AE$8,COUNTIF($Z$9:$Z50,AE$8)+U$22,"")</f>
        <v/>
      </c>
      <c r="AF50" t="str">
        <f t="shared" si="7"/>
        <v/>
      </c>
      <c r="AG50" t="str">
        <f t="shared" si="8"/>
        <v>単元9</v>
      </c>
      <c r="AH50" t="str">
        <f t="shared" si="9"/>
        <v/>
      </c>
      <c r="AI50" t="str">
        <f t="shared" si="10"/>
        <v/>
      </c>
      <c r="AJ50" t="str">
        <f t="shared" si="11"/>
        <v/>
      </c>
      <c r="AK50" t="str">
        <f t="shared" si="13"/>
        <v/>
      </c>
      <c r="AL50" t="str">
        <f t="shared" si="13"/>
        <v>単元9</v>
      </c>
      <c r="AM50" t="str">
        <f t="shared" si="13"/>
        <v>単元9</v>
      </c>
      <c r="AN50" t="str">
        <f t="shared" si="13"/>
        <v/>
      </c>
      <c r="AO50" t="str">
        <f t="shared" si="13"/>
        <v/>
      </c>
      <c r="AT50" s="24">
        <v>42</v>
      </c>
      <c r="AU50" s="42"/>
      <c r="AV50" s="3"/>
      <c r="AW50" s="3"/>
      <c r="AX50" s="3"/>
      <c r="AY50" s="3"/>
      <c r="AZ50" s="46"/>
    </row>
    <row r="51" spans="23:52" ht="18.95" customHeight="1" x14ac:dyDescent="0.15">
      <c r="W51" s="3">
        <v>43</v>
      </c>
      <c r="X51" s="7" t="str">
        <f>R11</f>
        <v>数学</v>
      </c>
      <c r="Y51" s="9"/>
      <c r="Z51" s="23" t="str">
        <f t="shared" si="6"/>
        <v>数学</v>
      </c>
      <c r="AA51" t="str">
        <f>IF($Z51=AA$8,COUNTIF($Z$9:$Z51,AA$8)+Q$22,"")</f>
        <v/>
      </c>
      <c r="AB51" t="str">
        <f>IF($Z51=AB$8,COUNTIF($Z$9:$Z51,AB$8)+R$22,"")</f>
        <v/>
      </c>
      <c r="AC51">
        <f>IF($Z51=AC$8,COUNTIF($Z$9:$Z51,AC$8)+S$22,"")</f>
        <v>9</v>
      </c>
      <c r="AD51" t="str">
        <f>IF($Z51=AD$8,COUNTIF($Z$9:$Z51,AD$8)+T$22,"")</f>
        <v/>
      </c>
      <c r="AE51" t="str">
        <f>IF($Z51=AE$8,COUNTIF($Z$9:$Z51,AE$8)+U$22,"")</f>
        <v/>
      </c>
      <c r="AF51" t="str">
        <f t="shared" si="7"/>
        <v/>
      </c>
      <c r="AG51" t="str">
        <f t="shared" si="8"/>
        <v/>
      </c>
      <c r="AH51" t="str">
        <f t="shared" si="9"/>
        <v>単元9</v>
      </c>
      <c r="AI51" t="str">
        <f t="shared" si="10"/>
        <v/>
      </c>
      <c r="AJ51" t="str">
        <f t="shared" si="11"/>
        <v/>
      </c>
      <c r="AK51" t="str">
        <f t="shared" si="13"/>
        <v/>
      </c>
      <c r="AL51" t="str">
        <f t="shared" si="13"/>
        <v/>
      </c>
      <c r="AM51" t="str">
        <f t="shared" si="13"/>
        <v>単元9</v>
      </c>
      <c r="AN51" t="str">
        <f t="shared" si="13"/>
        <v>単元9</v>
      </c>
      <c r="AO51" t="str">
        <f t="shared" si="13"/>
        <v/>
      </c>
      <c r="AT51" s="24">
        <v>43</v>
      </c>
      <c r="AU51" s="42"/>
      <c r="AV51" s="3"/>
      <c r="AW51" s="3"/>
      <c r="AX51" s="3"/>
      <c r="AY51" s="3"/>
      <c r="AZ51" s="46"/>
    </row>
    <row r="52" spans="23:52" ht="18.95" customHeight="1" x14ac:dyDescent="0.15">
      <c r="W52" s="3">
        <v>44</v>
      </c>
      <c r="X52" s="7" t="str">
        <f>R12</f>
        <v>理科</v>
      </c>
      <c r="Y52" s="9"/>
      <c r="Z52" s="23" t="str">
        <f t="shared" si="6"/>
        <v>理科</v>
      </c>
      <c r="AA52" t="str">
        <f>IF($Z52=AA$8,COUNTIF($Z$9:$Z52,AA$8)+Q$22,"")</f>
        <v/>
      </c>
      <c r="AB52" t="str">
        <f>IF($Z52=AB$8,COUNTIF($Z$9:$Z52,AB$8)+R$22,"")</f>
        <v/>
      </c>
      <c r="AC52" t="str">
        <f>IF($Z52=AC$8,COUNTIF($Z$9:$Z52,AC$8)+S$22,"")</f>
        <v/>
      </c>
      <c r="AD52">
        <f>IF($Z52=AD$8,COUNTIF($Z$9:$Z52,AD$8)+T$22,"")</f>
        <v>9</v>
      </c>
      <c r="AE52" t="str">
        <f>IF($Z52=AE$8,COUNTIF($Z$9:$Z52,AE$8)+U$22,"")</f>
        <v/>
      </c>
      <c r="AF52" t="str">
        <f t="shared" si="7"/>
        <v/>
      </c>
      <c r="AG52" t="str">
        <f t="shared" si="8"/>
        <v/>
      </c>
      <c r="AH52" t="str">
        <f t="shared" si="9"/>
        <v/>
      </c>
      <c r="AI52" t="str">
        <f t="shared" si="10"/>
        <v>単元9</v>
      </c>
      <c r="AJ52" t="str">
        <f t="shared" si="11"/>
        <v/>
      </c>
      <c r="AK52" t="str">
        <f t="shared" si="13"/>
        <v/>
      </c>
      <c r="AL52" t="str">
        <f t="shared" si="13"/>
        <v/>
      </c>
      <c r="AM52" t="str">
        <f t="shared" si="13"/>
        <v/>
      </c>
      <c r="AN52" t="str">
        <f t="shared" si="13"/>
        <v>単元9</v>
      </c>
      <c r="AO52" t="str">
        <f t="shared" si="13"/>
        <v>単元9</v>
      </c>
      <c r="AT52" s="24">
        <v>44</v>
      </c>
      <c r="AU52" s="42"/>
      <c r="AV52" s="3"/>
      <c r="AW52" s="3"/>
      <c r="AX52" s="3"/>
      <c r="AY52" s="3"/>
      <c r="AZ52" s="46"/>
    </row>
    <row r="53" spans="23:52" ht="18.95" customHeight="1" x14ac:dyDescent="0.15">
      <c r="W53" s="3">
        <v>45</v>
      </c>
      <c r="X53" s="7" t="str">
        <f>R13</f>
        <v>英語</v>
      </c>
      <c r="Y53" s="9"/>
      <c r="Z53" s="23" t="str">
        <f t="shared" si="6"/>
        <v>英語</v>
      </c>
      <c r="AA53" t="str">
        <f>IF($Z53=AA$8,COUNTIF($Z$9:$Z53,AA$8)+Q$22,"")</f>
        <v/>
      </c>
      <c r="AB53" t="str">
        <f>IF($Z53=AB$8,COUNTIF($Z$9:$Z53,AB$8)+R$22,"")</f>
        <v/>
      </c>
      <c r="AC53" t="str">
        <f>IF($Z53=AC$8,COUNTIF($Z$9:$Z53,AC$8)+S$22,"")</f>
        <v/>
      </c>
      <c r="AD53" t="str">
        <f>IF($Z53=AD$8,COUNTIF($Z$9:$Z53,AD$8)+T$22,"")</f>
        <v/>
      </c>
      <c r="AE53">
        <f>IF($Z53=AE$8,COUNTIF($Z$9:$Z53,AE$8)+U$22,"")</f>
        <v>9</v>
      </c>
      <c r="AF53" t="str">
        <f t="shared" si="7"/>
        <v/>
      </c>
      <c r="AG53" t="str">
        <f t="shared" si="8"/>
        <v/>
      </c>
      <c r="AH53" t="str">
        <f t="shared" si="9"/>
        <v/>
      </c>
      <c r="AI53" t="str">
        <f t="shared" si="10"/>
        <v/>
      </c>
      <c r="AJ53" t="str">
        <f t="shared" si="11"/>
        <v>単元9</v>
      </c>
      <c r="AK53" t="str">
        <f t="shared" si="13"/>
        <v>単元10</v>
      </c>
      <c r="AL53" t="str">
        <f t="shared" si="13"/>
        <v/>
      </c>
      <c r="AM53" t="str">
        <f t="shared" si="13"/>
        <v/>
      </c>
      <c r="AN53" t="str">
        <f t="shared" si="13"/>
        <v/>
      </c>
      <c r="AO53" t="str">
        <f t="shared" si="13"/>
        <v>単元9</v>
      </c>
      <c r="AT53" s="24">
        <v>45</v>
      </c>
      <c r="AU53" s="42"/>
      <c r="AV53" s="3"/>
      <c r="AW53" s="3"/>
      <c r="AX53" s="3"/>
      <c r="AY53" s="3"/>
      <c r="AZ53" s="46"/>
    </row>
    <row r="54" spans="23:52" ht="18.95" customHeight="1" x14ac:dyDescent="0.15">
      <c r="W54" s="3">
        <v>46</v>
      </c>
      <c r="X54" s="7" t="str">
        <f>R9</f>
        <v>国語</v>
      </c>
      <c r="Y54" s="9"/>
      <c r="Z54" s="23" t="str">
        <f t="shared" si="6"/>
        <v>国語</v>
      </c>
      <c r="AA54">
        <f>IF($Z54=AA$8,COUNTIF($Z$9:$Z54,AA$8)+Q$22,"")</f>
        <v>10</v>
      </c>
      <c r="AB54" t="str">
        <f>IF($Z54=AB$8,COUNTIF($Z$9:$Z54,AB$8)+R$22,"")</f>
        <v/>
      </c>
      <c r="AC54" t="str">
        <f>IF($Z54=AC$8,COUNTIF($Z$9:$Z54,AC$8)+S$22,"")</f>
        <v/>
      </c>
      <c r="AD54" t="str">
        <f>IF($Z54=AD$8,COUNTIF($Z$9:$Z54,AD$8)+T$22,"")</f>
        <v/>
      </c>
      <c r="AE54" t="str">
        <f>IF($Z54=AE$8,COUNTIF($Z$9:$Z54,AE$8)+U$22,"")</f>
        <v/>
      </c>
      <c r="AF54" t="str">
        <f t="shared" si="7"/>
        <v>単元10</v>
      </c>
      <c r="AG54" t="str">
        <f t="shared" si="8"/>
        <v/>
      </c>
      <c r="AH54" t="str">
        <f t="shared" si="9"/>
        <v/>
      </c>
      <c r="AI54" t="str">
        <f t="shared" si="10"/>
        <v/>
      </c>
      <c r="AJ54" t="str">
        <f t="shared" si="11"/>
        <v/>
      </c>
      <c r="AK54" t="str">
        <f t="shared" si="13"/>
        <v>単元10</v>
      </c>
      <c r="AL54" t="str">
        <f t="shared" si="13"/>
        <v>単元10</v>
      </c>
      <c r="AM54" t="str">
        <f t="shared" si="13"/>
        <v/>
      </c>
      <c r="AN54" t="str">
        <f t="shared" si="13"/>
        <v/>
      </c>
      <c r="AO54" t="str">
        <f t="shared" si="13"/>
        <v/>
      </c>
      <c r="AT54" s="24">
        <v>46</v>
      </c>
      <c r="AU54" s="42"/>
      <c r="AV54" s="3"/>
      <c r="AW54" s="3"/>
      <c r="AX54" s="3"/>
      <c r="AY54" s="3"/>
      <c r="AZ54" s="46"/>
    </row>
    <row r="55" spans="23:52" ht="18.95" customHeight="1" x14ac:dyDescent="0.15">
      <c r="W55" s="3">
        <v>47</v>
      </c>
      <c r="X55" s="7" t="str">
        <f>R10</f>
        <v>社会</v>
      </c>
      <c r="Y55" s="9"/>
      <c r="Z55" s="23" t="str">
        <f t="shared" si="6"/>
        <v>社会</v>
      </c>
      <c r="AA55" t="str">
        <f>IF($Z55=AA$8,COUNTIF($Z$9:$Z55,AA$8)+Q$22,"")</f>
        <v/>
      </c>
      <c r="AB55">
        <f>IF($Z55=AB$8,COUNTIF($Z$9:$Z55,AB$8)+R$22,"")</f>
        <v>10</v>
      </c>
      <c r="AC55" t="str">
        <f>IF($Z55=AC$8,COUNTIF($Z$9:$Z55,AC$8)+S$22,"")</f>
        <v/>
      </c>
      <c r="AD55" t="str">
        <f>IF($Z55=AD$8,COUNTIF($Z$9:$Z55,AD$8)+T$22,"")</f>
        <v/>
      </c>
      <c r="AE55" t="str">
        <f>IF($Z55=AE$8,COUNTIF($Z$9:$Z55,AE$8)+U$22,"")</f>
        <v/>
      </c>
      <c r="AF55" t="str">
        <f t="shared" si="7"/>
        <v/>
      </c>
      <c r="AG55" t="str">
        <f t="shared" si="8"/>
        <v>単元10</v>
      </c>
      <c r="AH55" t="str">
        <f t="shared" si="9"/>
        <v/>
      </c>
      <c r="AI55" t="str">
        <f t="shared" si="10"/>
        <v/>
      </c>
      <c r="AJ55" t="str">
        <f t="shared" si="11"/>
        <v/>
      </c>
      <c r="AK55" t="str">
        <f t="shared" si="13"/>
        <v/>
      </c>
      <c r="AL55" t="str">
        <f t="shared" si="13"/>
        <v>単元10</v>
      </c>
      <c r="AM55" t="str">
        <f t="shared" si="13"/>
        <v>単元10</v>
      </c>
      <c r="AN55" t="str">
        <f t="shared" si="13"/>
        <v/>
      </c>
      <c r="AO55" t="str">
        <f t="shared" si="13"/>
        <v/>
      </c>
      <c r="AT55" s="24">
        <v>47</v>
      </c>
      <c r="AU55" s="42"/>
      <c r="AV55" s="3"/>
      <c r="AW55" s="3"/>
      <c r="AX55" s="3"/>
      <c r="AY55" s="3"/>
      <c r="AZ55" s="46"/>
    </row>
    <row r="56" spans="23:52" ht="18.95" customHeight="1" x14ac:dyDescent="0.15">
      <c r="W56" s="3">
        <v>48</v>
      </c>
      <c r="X56" s="7" t="str">
        <f>R11</f>
        <v>数学</v>
      </c>
      <c r="Y56" s="9"/>
      <c r="Z56" s="23" t="str">
        <f t="shared" si="6"/>
        <v>数学</v>
      </c>
      <c r="AA56" t="str">
        <f>IF($Z56=AA$8,COUNTIF($Z$9:$Z56,AA$8)+Q$22,"")</f>
        <v/>
      </c>
      <c r="AB56" t="str">
        <f>IF($Z56=AB$8,COUNTIF($Z$9:$Z56,AB$8)+R$22,"")</f>
        <v/>
      </c>
      <c r="AC56">
        <f>IF($Z56=AC$8,COUNTIF($Z$9:$Z56,AC$8)+S$22,"")</f>
        <v>10</v>
      </c>
      <c r="AD56" t="str">
        <f>IF($Z56=AD$8,COUNTIF($Z$9:$Z56,AD$8)+T$22,"")</f>
        <v/>
      </c>
      <c r="AE56" t="str">
        <f>IF($Z56=AE$8,COUNTIF($Z$9:$Z56,AE$8)+U$22,"")</f>
        <v/>
      </c>
      <c r="AF56" t="str">
        <f t="shared" si="7"/>
        <v/>
      </c>
      <c r="AG56" t="str">
        <f t="shared" si="8"/>
        <v/>
      </c>
      <c r="AH56" t="str">
        <f t="shared" si="9"/>
        <v>単元10</v>
      </c>
      <c r="AI56" t="str">
        <f t="shared" si="10"/>
        <v/>
      </c>
      <c r="AJ56" t="str">
        <f t="shared" si="11"/>
        <v/>
      </c>
      <c r="AK56" t="str">
        <f t="shared" si="13"/>
        <v/>
      </c>
      <c r="AL56" t="str">
        <f t="shared" si="13"/>
        <v/>
      </c>
      <c r="AM56" t="str">
        <f t="shared" si="13"/>
        <v>単元10</v>
      </c>
      <c r="AN56" t="str">
        <f t="shared" si="13"/>
        <v>単元10</v>
      </c>
      <c r="AO56" t="str">
        <f t="shared" si="13"/>
        <v/>
      </c>
      <c r="AT56" s="24">
        <v>48</v>
      </c>
      <c r="AU56" s="42"/>
      <c r="AV56" s="3"/>
      <c r="AW56" s="3"/>
      <c r="AX56" s="3"/>
      <c r="AY56" s="3"/>
      <c r="AZ56" s="46"/>
    </row>
    <row r="57" spans="23:52" ht="18.95" customHeight="1" x14ac:dyDescent="0.15">
      <c r="W57" s="3">
        <v>49</v>
      </c>
      <c r="X57" s="7" t="str">
        <f>R12</f>
        <v>理科</v>
      </c>
      <c r="Y57" s="9"/>
      <c r="Z57" s="23" t="str">
        <f t="shared" si="6"/>
        <v>理科</v>
      </c>
      <c r="AA57" t="str">
        <f>IF($Z57=AA$8,COUNTIF($Z$9:$Z57,AA$8)+Q$22,"")</f>
        <v/>
      </c>
      <c r="AB57" t="str">
        <f>IF($Z57=AB$8,COUNTIF($Z$9:$Z57,AB$8)+R$22,"")</f>
        <v/>
      </c>
      <c r="AC57" t="str">
        <f>IF($Z57=AC$8,COUNTIF($Z$9:$Z57,AC$8)+S$22,"")</f>
        <v/>
      </c>
      <c r="AD57">
        <f>IF($Z57=AD$8,COUNTIF($Z$9:$Z57,AD$8)+T$22,"")</f>
        <v>10</v>
      </c>
      <c r="AE57" t="str">
        <f>IF($Z57=AE$8,COUNTIF($Z$9:$Z57,AE$8)+U$22,"")</f>
        <v/>
      </c>
      <c r="AF57" t="str">
        <f t="shared" si="7"/>
        <v/>
      </c>
      <c r="AG57" t="str">
        <f t="shared" si="8"/>
        <v/>
      </c>
      <c r="AH57" t="str">
        <f t="shared" si="9"/>
        <v/>
      </c>
      <c r="AI57" t="str">
        <f t="shared" si="10"/>
        <v>単元10</v>
      </c>
      <c r="AJ57" t="str">
        <f t="shared" si="11"/>
        <v/>
      </c>
      <c r="AK57" t="str">
        <f t="shared" si="13"/>
        <v/>
      </c>
      <c r="AL57" t="str">
        <f t="shared" si="13"/>
        <v/>
      </c>
      <c r="AM57" t="str">
        <f t="shared" si="13"/>
        <v/>
      </c>
      <c r="AN57" t="str">
        <f t="shared" si="13"/>
        <v>単元10</v>
      </c>
      <c r="AO57" t="str">
        <f t="shared" si="13"/>
        <v>単元10</v>
      </c>
      <c r="AT57" s="24">
        <v>49</v>
      </c>
      <c r="AU57" s="42"/>
      <c r="AV57" s="3"/>
      <c r="AW57" s="3"/>
      <c r="AX57" s="3"/>
      <c r="AY57" s="3"/>
      <c r="AZ57" s="46"/>
    </row>
    <row r="58" spans="23:52" ht="18.95" customHeight="1" x14ac:dyDescent="0.15">
      <c r="W58" s="3">
        <v>50</v>
      </c>
      <c r="X58" s="7" t="str">
        <f>R13</f>
        <v>英語</v>
      </c>
      <c r="Y58" s="9"/>
      <c r="Z58" s="23" t="str">
        <f t="shared" si="6"/>
        <v>英語</v>
      </c>
      <c r="AA58" t="str">
        <f>IF($Z58=AA$8,COUNTIF($Z$9:$Z58,AA$8)+Q$22,"")</f>
        <v/>
      </c>
      <c r="AB58" t="str">
        <f>IF($Z58=AB$8,COUNTIF($Z$9:$Z58,AB$8)+R$22,"")</f>
        <v/>
      </c>
      <c r="AC58" t="str">
        <f>IF($Z58=AC$8,COUNTIF($Z$9:$Z58,AC$8)+S$22,"")</f>
        <v/>
      </c>
      <c r="AD58" t="str">
        <f>IF($Z58=AD$8,COUNTIF($Z$9:$Z58,AD$8)+T$22,"")</f>
        <v/>
      </c>
      <c r="AE58">
        <f>IF($Z58=AE$8,COUNTIF($Z$9:$Z58,AE$8)+U$22,"")</f>
        <v>10</v>
      </c>
      <c r="AF58" t="str">
        <f t="shared" si="7"/>
        <v/>
      </c>
      <c r="AG58" t="str">
        <f t="shared" si="8"/>
        <v/>
      </c>
      <c r="AH58" t="str">
        <f t="shared" si="9"/>
        <v/>
      </c>
      <c r="AI58" t="str">
        <f t="shared" si="10"/>
        <v/>
      </c>
      <c r="AJ58" t="str">
        <f t="shared" si="11"/>
        <v>単元10</v>
      </c>
      <c r="AK58" t="str">
        <f t="shared" si="13"/>
        <v>単元11</v>
      </c>
      <c r="AL58" t="str">
        <f t="shared" si="13"/>
        <v/>
      </c>
      <c r="AM58" t="str">
        <f t="shared" si="13"/>
        <v/>
      </c>
      <c r="AN58" t="str">
        <f t="shared" si="13"/>
        <v/>
      </c>
      <c r="AO58" t="str">
        <f t="shared" si="13"/>
        <v>単元10</v>
      </c>
      <c r="AT58" s="24">
        <v>50</v>
      </c>
      <c r="AU58" s="42"/>
      <c r="AV58" s="3"/>
      <c r="AW58" s="3"/>
      <c r="AX58" s="3"/>
      <c r="AY58" s="3"/>
      <c r="AZ58" s="46"/>
    </row>
    <row r="59" spans="23:52" ht="18.95" customHeight="1" x14ac:dyDescent="0.15">
      <c r="W59" s="3">
        <v>51</v>
      </c>
      <c r="X59" s="7" t="str">
        <f>R9</f>
        <v>国語</v>
      </c>
      <c r="Y59" s="9"/>
      <c r="Z59" s="23" t="str">
        <f t="shared" ref="Z59:Z68" si="14">IF(Y59="",IF(X59=0,"",X59),Y59)</f>
        <v>国語</v>
      </c>
      <c r="AA59">
        <f>IF($Z59=AA$8,COUNTIF($Z$9:$Z59,AA$8)+Q$22,"")</f>
        <v>11</v>
      </c>
      <c r="AB59" t="str">
        <f>IF($Z59=AB$8,COUNTIF($Z$9:$Z59,AB$8)+R$22,"")</f>
        <v/>
      </c>
      <c r="AC59" t="str">
        <f>IF($Z59=AC$8,COUNTIF($Z$9:$Z59,AC$8)+S$22,"")</f>
        <v/>
      </c>
      <c r="AD59" t="str">
        <f>IF($Z59=AD$8,COUNTIF($Z$9:$Z59,AD$8)+T$22,"")</f>
        <v/>
      </c>
      <c r="AE59" t="str">
        <f>IF($Z59=AE$8,COUNTIF($Z$9:$Z59,AE$8)+U$22,"")</f>
        <v/>
      </c>
      <c r="AF59" t="str">
        <f t="shared" ref="AF59:AF68" si="15">IF(AA59="","",VLOOKUP(AA59,$AT$9:$AZ$58,3))</f>
        <v>単元11</v>
      </c>
      <c r="AG59" t="str">
        <f t="shared" ref="AG59:AG68" si="16">IF(AB59="","",VLOOKUP(AB59,$AT$9:$AZ$58,4))</f>
        <v/>
      </c>
      <c r="AH59" t="str">
        <f t="shared" ref="AH59:AH68" si="17">IF(AC59="","",VLOOKUP(AC59,$AT$9:$AZ$58,5))</f>
        <v/>
      </c>
      <c r="AI59" t="str">
        <f t="shared" ref="AI59:AI68" si="18">IF(AD59="","",VLOOKUP(AD59,$AT$9:$AZ$58,6))</f>
        <v/>
      </c>
      <c r="AJ59" t="str">
        <f t="shared" ref="AJ59:AJ68" si="19">IF(AE59="","",VLOOKUP(AE59,$AT$9:$AZ$58,7))</f>
        <v/>
      </c>
      <c r="AK59" t="str">
        <f t="shared" ref="AK59:AK68" si="20">IF(AF59=AF60,"",IF($Z59=$Z60,AF59&amp;","&amp;AF60,AF59&amp;AF60))</f>
        <v>単元11</v>
      </c>
      <c r="AL59" t="str">
        <f t="shared" ref="AL59:AL68" si="21">IF(AG59=AG60,"",IF($Z59=$Z60,AG59&amp;","&amp;AG60,AG59&amp;AG60))</f>
        <v>単元11</v>
      </c>
      <c r="AM59" t="str">
        <f t="shared" ref="AM59:AM68" si="22">IF(AH59=AH60,"",IF($Z59=$Z60,AH59&amp;","&amp;AH60,AH59&amp;AH60))</f>
        <v/>
      </c>
      <c r="AN59" t="str">
        <f t="shared" ref="AN59:AN68" si="23">IF(AI59=AI60,"",IF($Z59=$Z60,AI59&amp;","&amp;AI60,AI59&amp;AI60))</f>
        <v/>
      </c>
      <c r="AO59" t="str">
        <f t="shared" ref="AO59:AO68" si="24">IF(AJ59=AJ60,"",IF($Z59=$Z60,AJ59&amp;","&amp;AJ60,AJ59&amp;AJ60))</f>
        <v/>
      </c>
      <c r="AT59" s="24">
        <v>51</v>
      </c>
      <c r="AU59" s="42"/>
      <c r="AV59" s="3"/>
      <c r="AW59" s="3"/>
      <c r="AX59" s="3"/>
      <c r="AY59" s="3"/>
      <c r="AZ59" s="46"/>
    </row>
    <row r="60" spans="23:52" ht="18.95" customHeight="1" x14ac:dyDescent="0.15">
      <c r="W60" s="3">
        <v>52</v>
      </c>
      <c r="X60" s="7" t="str">
        <f>R10</f>
        <v>社会</v>
      </c>
      <c r="Y60" s="9"/>
      <c r="Z60" s="23" t="str">
        <f t="shared" si="14"/>
        <v>社会</v>
      </c>
      <c r="AA60" t="str">
        <f>IF($Z60=AA$8,COUNTIF($Z$9:$Z60,AA$8)+Q$22,"")</f>
        <v/>
      </c>
      <c r="AB60">
        <f>IF($Z60=AB$8,COUNTIF($Z$9:$Z60,AB$8)+R$22,"")</f>
        <v>11</v>
      </c>
      <c r="AC60" t="str">
        <f>IF($Z60=AC$8,COUNTIF($Z$9:$Z60,AC$8)+S$22,"")</f>
        <v/>
      </c>
      <c r="AD60" t="str">
        <f>IF($Z60=AD$8,COUNTIF($Z$9:$Z60,AD$8)+T$22,"")</f>
        <v/>
      </c>
      <c r="AE60" t="str">
        <f>IF($Z60=AE$8,COUNTIF($Z$9:$Z60,AE$8)+U$22,"")</f>
        <v/>
      </c>
      <c r="AF60" t="str">
        <f t="shared" si="15"/>
        <v/>
      </c>
      <c r="AG60" t="str">
        <f t="shared" si="16"/>
        <v>単元11</v>
      </c>
      <c r="AH60" t="str">
        <f t="shared" si="17"/>
        <v/>
      </c>
      <c r="AI60" t="str">
        <f t="shared" si="18"/>
        <v/>
      </c>
      <c r="AJ60" t="str">
        <f t="shared" si="19"/>
        <v/>
      </c>
      <c r="AK60" t="str">
        <f t="shared" si="20"/>
        <v/>
      </c>
      <c r="AL60" t="str">
        <f t="shared" si="21"/>
        <v>単元11</v>
      </c>
      <c r="AM60" t="str">
        <f t="shared" si="22"/>
        <v>単元11</v>
      </c>
      <c r="AN60" t="str">
        <f t="shared" si="23"/>
        <v/>
      </c>
      <c r="AO60" t="str">
        <f t="shared" si="24"/>
        <v/>
      </c>
      <c r="AT60" s="24">
        <v>52</v>
      </c>
      <c r="AU60" s="42"/>
      <c r="AV60" s="3"/>
      <c r="AW60" s="3"/>
      <c r="AX60" s="3"/>
      <c r="AY60" s="3"/>
      <c r="AZ60" s="46"/>
    </row>
    <row r="61" spans="23:52" ht="18.95" customHeight="1" x14ac:dyDescent="0.15">
      <c r="W61" s="3">
        <v>53</v>
      </c>
      <c r="X61" s="7" t="str">
        <f>R11</f>
        <v>数学</v>
      </c>
      <c r="Y61" s="9"/>
      <c r="Z61" s="23" t="str">
        <f t="shared" si="14"/>
        <v>数学</v>
      </c>
      <c r="AA61" t="str">
        <f>IF($Z61=AA$8,COUNTIF($Z$9:$Z61,AA$8)+Q$22,"")</f>
        <v/>
      </c>
      <c r="AB61" t="str">
        <f>IF($Z61=AB$8,COUNTIF($Z$9:$Z61,AB$8)+R$22,"")</f>
        <v/>
      </c>
      <c r="AC61">
        <f>IF($Z61=AC$8,COUNTIF($Z$9:$Z61,AC$8)+S$22,"")</f>
        <v>11</v>
      </c>
      <c r="AD61" t="str">
        <f>IF($Z61=AD$8,COUNTIF($Z$9:$Z61,AD$8)+T$22,"")</f>
        <v/>
      </c>
      <c r="AE61" t="str">
        <f>IF($Z61=AE$8,COUNTIF($Z$9:$Z61,AE$8)+U$22,"")</f>
        <v/>
      </c>
      <c r="AF61" t="str">
        <f t="shared" si="15"/>
        <v/>
      </c>
      <c r="AG61" t="str">
        <f t="shared" si="16"/>
        <v/>
      </c>
      <c r="AH61" t="str">
        <f t="shared" si="17"/>
        <v>単元11</v>
      </c>
      <c r="AI61" t="str">
        <f t="shared" si="18"/>
        <v/>
      </c>
      <c r="AJ61" t="str">
        <f t="shared" si="19"/>
        <v/>
      </c>
      <c r="AK61" t="str">
        <f t="shared" si="20"/>
        <v/>
      </c>
      <c r="AL61" t="str">
        <f t="shared" si="21"/>
        <v/>
      </c>
      <c r="AM61" t="str">
        <f t="shared" si="22"/>
        <v>単元11</v>
      </c>
      <c r="AN61" t="str">
        <f t="shared" si="23"/>
        <v>単元11</v>
      </c>
      <c r="AO61" t="str">
        <f t="shared" si="24"/>
        <v/>
      </c>
      <c r="AT61" s="24">
        <v>53</v>
      </c>
      <c r="AU61" s="42"/>
      <c r="AV61" s="3"/>
      <c r="AW61" s="3"/>
      <c r="AX61" s="3"/>
      <c r="AY61" s="3"/>
      <c r="AZ61" s="46"/>
    </row>
    <row r="62" spans="23:52" ht="18.95" customHeight="1" x14ac:dyDescent="0.15">
      <c r="W62" s="3">
        <v>54</v>
      </c>
      <c r="X62" s="7" t="str">
        <f>R12</f>
        <v>理科</v>
      </c>
      <c r="Y62" s="9"/>
      <c r="Z62" s="23" t="str">
        <f t="shared" si="14"/>
        <v>理科</v>
      </c>
      <c r="AA62" t="str">
        <f>IF($Z62=AA$8,COUNTIF($Z$9:$Z62,AA$8)+Q$22,"")</f>
        <v/>
      </c>
      <c r="AB62" t="str">
        <f>IF($Z62=AB$8,COUNTIF($Z$9:$Z62,AB$8)+R$22,"")</f>
        <v/>
      </c>
      <c r="AC62" t="str">
        <f>IF($Z62=AC$8,COUNTIF($Z$9:$Z62,AC$8)+S$22,"")</f>
        <v/>
      </c>
      <c r="AD62">
        <f>IF($Z62=AD$8,COUNTIF($Z$9:$Z62,AD$8)+T$22,"")</f>
        <v>11</v>
      </c>
      <c r="AE62" t="str">
        <f>IF($Z62=AE$8,COUNTIF($Z$9:$Z62,AE$8)+U$22,"")</f>
        <v/>
      </c>
      <c r="AF62" t="str">
        <f t="shared" si="15"/>
        <v/>
      </c>
      <c r="AG62" t="str">
        <f t="shared" si="16"/>
        <v/>
      </c>
      <c r="AH62" t="str">
        <f t="shared" si="17"/>
        <v/>
      </c>
      <c r="AI62" t="str">
        <f t="shared" si="18"/>
        <v>単元11</v>
      </c>
      <c r="AJ62" t="str">
        <f t="shared" si="19"/>
        <v/>
      </c>
      <c r="AK62" t="str">
        <f t="shared" si="20"/>
        <v/>
      </c>
      <c r="AL62" t="str">
        <f t="shared" si="21"/>
        <v/>
      </c>
      <c r="AM62" t="str">
        <f t="shared" si="22"/>
        <v/>
      </c>
      <c r="AN62" t="str">
        <f t="shared" si="23"/>
        <v>単元11</v>
      </c>
      <c r="AO62" t="str">
        <f t="shared" si="24"/>
        <v>単元11</v>
      </c>
      <c r="AT62" s="24">
        <v>54</v>
      </c>
      <c r="AU62" s="42"/>
      <c r="AV62" s="3"/>
      <c r="AW62" s="3"/>
      <c r="AX62" s="3"/>
      <c r="AY62" s="3"/>
      <c r="AZ62" s="46"/>
    </row>
    <row r="63" spans="23:52" ht="18.95" customHeight="1" x14ac:dyDescent="0.15">
      <c r="W63" s="3">
        <v>55</v>
      </c>
      <c r="X63" s="7" t="str">
        <f>R13</f>
        <v>英語</v>
      </c>
      <c r="Y63" s="9"/>
      <c r="Z63" s="23" t="str">
        <f t="shared" si="14"/>
        <v>英語</v>
      </c>
      <c r="AA63" t="str">
        <f>IF($Z63=AA$8,COUNTIF($Z$9:$Z63,AA$8)+Q$22,"")</f>
        <v/>
      </c>
      <c r="AB63" t="str">
        <f>IF($Z63=AB$8,COUNTIF($Z$9:$Z63,AB$8)+R$22,"")</f>
        <v/>
      </c>
      <c r="AC63" t="str">
        <f>IF($Z63=AC$8,COUNTIF($Z$9:$Z63,AC$8)+S$22,"")</f>
        <v/>
      </c>
      <c r="AD63" t="str">
        <f>IF($Z63=AD$8,COUNTIF($Z$9:$Z63,AD$8)+T$22,"")</f>
        <v/>
      </c>
      <c r="AE63">
        <f>IF($Z63=AE$8,COUNTIF($Z$9:$Z63,AE$8)+U$22,"")</f>
        <v>11</v>
      </c>
      <c r="AF63" t="str">
        <f t="shared" si="15"/>
        <v/>
      </c>
      <c r="AG63" t="str">
        <f t="shared" si="16"/>
        <v/>
      </c>
      <c r="AH63" t="str">
        <f t="shared" si="17"/>
        <v/>
      </c>
      <c r="AI63" t="str">
        <f t="shared" si="18"/>
        <v/>
      </c>
      <c r="AJ63" t="str">
        <f t="shared" si="19"/>
        <v>単元11</v>
      </c>
      <c r="AK63" t="str">
        <f t="shared" si="20"/>
        <v>単元12</v>
      </c>
      <c r="AL63" t="str">
        <f t="shared" si="21"/>
        <v/>
      </c>
      <c r="AM63" t="str">
        <f t="shared" si="22"/>
        <v/>
      </c>
      <c r="AN63" t="str">
        <f t="shared" si="23"/>
        <v/>
      </c>
      <c r="AO63" t="str">
        <f t="shared" si="24"/>
        <v>単元11</v>
      </c>
      <c r="AT63" s="24">
        <v>55</v>
      </c>
      <c r="AU63" s="42"/>
      <c r="AV63" s="3"/>
      <c r="AW63" s="3"/>
      <c r="AX63" s="3"/>
      <c r="AY63" s="3"/>
      <c r="AZ63" s="46"/>
    </row>
    <row r="64" spans="23:52" ht="18.95" customHeight="1" x14ac:dyDescent="0.15">
      <c r="W64" s="3">
        <v>56</v>
      </c>
      <c r="X64" s="7" t="str">
        <f>R9</f>
        <v>国語</v>
      </c>
      <c r="Y64" s="9"/>
      <c r="Z64" s="23" t="str">
        <f t="shared" si="14"/>
        <v>国語</v>
      </c>
      <c r="AA64">
        <f>IF($Z64=AA$8,COUNTIF($Z$9:$Z64,AA$8)+Q$22,"")</f>
        <v>12</v>
      </c>
      <c r="AB64" t="str">
        <f>IF($Z64=AB$8,COUNTIF($Z$9:$Z64,AB$8)+R$22,"")</f>
        <v/>
      </c>
      <c r="AC64" t="str">
        <f>IF($Z64=AC$8,COUNTIF($Z$9:$Z64,AC$8)+S$22,"")</f>
        <v/>
      </c>
      <c r="AD64" t="str">
        <f>IF($Z64=AD$8,COUNTIF($Z$9:$Z64,AD$8)+T$22,"")</f>
        <v/>
      </c>
      <c r="AE64" t="str">
        <f>IF($Z64=AE$8,COUNTIF($Z$9:$Z64,AE$8)+U$22,"")</f>
        <v/>
      </c>
      <c r="AF64" t="str">
        <f t="shared" si="15"/>
        <v>単元12</v>
      </c>
      <c r="AG64" t="str">
        <f t="shared" si="16"/>
        <v/>
      </c>
      <c r="AH64" t="str">
        <f t="shared" si="17"/>
        <v/>
      </c>
      <c r="AI64" t="str">
        <f t="shared" si="18"/>
        <v/>
      </c>
      <c r="AJ64" t="str">
        <f t="shared" si="19"/>
        <v/>
      </c>
      <c r="AK64" t="str">
        <f t="shared" si="20"/>
        <v>単元12</v>
      </c>
      <c r="AL64" t="str">
        <f t="shared" si="21"/>
        <v>単元12</v>
      </c>
      <c r="AM64" t="str">
        <f t="shared" si="22"/>
        <v/>
      </c>
      <c r="AN64" t="str">
        <f t="shared" si="23"/>
        <v/>
      </c>
      <c r="AO64" t="str">
        <f t="shared" si="24"/>
        <v/>
      </c>
      <c r="AT64" s="24">
        <v>56</v>
      </c>
      <c r="AU64" s="42"/>
      <c r="AV64" s="3"/>
      <c r="AW64" s="3"/>
      <c r="AX64" s="3"/>
      <c r="AY64" s="3"/>
      <c r="AZ64" s="46"/>
    </row>
    <row r="65" spans="23:52" ht="18.95" customHeight="1" x14ac:dyDescent="0.15">
      <c r="W65" s="3">
        <v>57</v>
      </c>
      <c r="X65" s="7" t="str">
        <f>R10</f>
        <v>社会</v>
      </c>
      <c r="Y65" s="9"/>
      <c r="Z65" s="23" t="str">
        <f t="shared" si="14"/>
        <v>社会</v>
      </c>
      <c r="AA65" t="str">
        <f>IF($Z65=AA$8,COUNTIF($Z$9:$Z65,AA$8)+Q$22,"")</f>
        <v/>
      </c>
      <c r="AB65">
        <f>IF($Z65=AB$8,COUNTIF($Z$9:$Z65,AB$8)+R$22,"")</f>
        <v>12</v>
      </c>
      <c r="AC65" t="str">
        <f>IF($Z65=AC$8,COUNTIF($Z$9:$Z65,AC$8)+S$22,"")</f>
        <v/>
      </c>
      <c r="AD65" t="str">
        <f>IF($Z65=AD$8,COUNTIF($Z$9:$Z65,AD$8)+T$22,"")</f>
        <v/>
      </c>
      <c r="AE65" t="str">
        <f>IF($Z65=AE$8,COUNTIF($Z$9:$Z65,AE$8)+U$22,"")</f>
        <v/>
      </c>
      <c r="AF65" t="str">
        <f t="shared" si="15"/>
        <v/>
      </c>
      <c r="AG65" t="str">
        <f t="shared" si="16"/>
        <v>単元12</v>
      </c>
      <c r="AH65" t="str">
        <f t="shared" si="17"/>
        <v/>
      </c>
      <c r="AI65" t="str">
        <f t="shared" si="18"/>
        <v/>
      </c>
      <c r="AJ65" t="str">
        <f t="shared" si="19"/>
        <v/>
      </c>
      <c r="AK65" t="str">
        <f t="shared" si="20"/>
        <v/>
      </c>
      <c r="AL65" t="str">
        <f t="shared" si="21"/>
        <v>単元12</v>
      </c>
      <c r="AM65" t="str">
        <f t="shared" si="22"/>
        <v>単元12</v>
      </c>
      <c r="AN65" t="str">
        <f t="shared" si="23"/>
        <v/>
      </c>
      <c r="AO65" t="str">
        <f t="shared" si="24"/>
        <v/>
      </c>
      <c r="AT65" s="24">
        <v>57</v>
      </c>
      <c r="AU65" s="42"/>
      <c r="AV65" s="3"/>
      <c r="AW65" s="3"/>
      <c r="AX65" s="3"/>
      <c r="AY65" s="3"/>
      <c r="AZ65" s="46"/>
    </row>
    <row r="66" spans="23:52" ht="18.95" customHeight="1" x14ac:dyDescent="0.15">
      <c r="W66" s="3">
        <v>58</v>
      </c>
      <c r="X66" s="7" t="str">
        <f>R11</f>
        <v>数学</v>
      </c>
      <c r="Y66" s="9"/>
      <c r="Z66" s="23" t="str">
        <f t="shared" si="14"/>
        <v>数学</v>
      </c>
      <c r="AA66" t="str">
        <f>IF($Z66=AA$8,COUNTIF($Z$9:$Z66,AA$8)+Q$22,"")</f>
        <v/>
      </c>
      <c r="AB66" t="str">
        <f>IF($Z66=AB$8,COUNTIF($Z$9:$Z66,AB$8)+R$22,"")</f>
        <v/>
      </c>
      <c r="AC66">
        <f>IF($Z66=AC$8,COUNTIF($Z$9:$Z66,AC$8)+S$22,"")</f>
        <v>12</v>
      </c>
      <c r="AD66" t="str">
        <f>IF($Z66=AD$8,COUNTIF($Z$9:$Z66,AD$8)+T$22,"")</f>
        <v/>
      </c>
      <c r="AE66" t="str">
        <f>IF($Z66=AE$8,COUNTIF($Z$9:$Z66,AE$8)+U$22,"")</f>
        <v/>
      </c>
      <c r="AF66" t="str">
        <f t="shared" si="15"/>
        <v/>
      </c>
      <c r="AG66" t="str">
        <f t="shared" si="16"/>
        <v/>
      </c>
      <c r="AH66" t="str">
        <f t="shared" si="17"/>
        <v>単元12</v>
      </c>
      <c r="AI66" t="str">
        <f t="shared" si="18"/>
        <v/>
      </c>
      <c r="AJ66" t="str">
        <f t="shared" si="19"/>
        <v/>
      </c>
      <c r="AK66" t="str">
        <f t="shared" si="20"/>
        <v/>
      </c>
      <c r="AL66" t="str">
        <f t="shared" si="21"/>
        <v/>
      </c>
      <c r="AM66" t="str">
        <f t="shared" si="22"/>
        <v>単元12</v>
      </c>
      <c r="AN66" t="str">
        <f t="shared" si="23"/>
        <v>単元12</v>
      </c>
      <c r="AO66" t="str">
        <f t="shared" si="24"/>
        <v/>
      </c>
      <c r="AT66" s="24">
        <v>58</v>
      </c>
      <c r="AU66" s="42"/>
      <c r="AV66" s="3"/>
      <c r="AW66" s="3"/>
      <c r="AX66" s="3"/>
      <c r="AY66" s="3"/>
      <c r="AZ66" s="46"/>
    </row>
    <row r="67" spans="23:52" ht="18.95" customHeight="1" x14ac:dyDescent="0.15">
      <c r="W67" s="3">
        <v>59</v>
      </c>
      <c r="X67" s="7" t="str">
        <f>R12</f>
        <v>理科</v>
      </c>
      <c r="Y67" s="9"/>
      <c r="Z67" s="23" t="str">
        <f t="shared" si="14"/>
        <v>理科</v>
      </c>
      <c r="AA67" t="str">
        <f>IF($Z67=AA$8,COUNTIF($Z$9:$Z67,AA$8)+Q$22,"")</f>
        <v/>
      </c>
      <c r="AB67" t="str">
        <f>IF($Z67=AB$8,COUNTIF($Z$9:$Z67,AB$8)+R$22,"")</f>
        <v/>
      </c>
      <c r="AC67" t="str">
        <f>IF($Z67=AC$8,COUNTIF($Z$9:$Z67,AC$8)+S$22,"")</f>
        <v/>
      </c>
      <c r="AD67">
        <f>IF($Z67=AD$8,COUNTIF($Z$9:$Z67,AD$8)+T$22,"")</f>
        <v>12</v>
      </c>
      <c r="AE67" t="str">
        <f>IF($Z67=AE$8,COUNTIF($Z$9:$Z67,AE$8)+U$22,"")</f>
        <v/>
      </c>
      <c r="AF67" t="str">
        <f t="shared" si="15"/>
        <v/>
      </c>
      <c r="AG67" t="str">
        <f t="shared" si="16"/>
        <v/>
      </c>
      <c r="AH67" t="str">
        <f t="shared" si="17"/>
        <v/>
      </c>
      <c r="AI67" t="str">
        <f t="shared" si="18"/>
        <v>単元12</v>
      </c>
      <c r="AJ67" t="str">
        <f t="shared" si="19"/>
        <v/>
      </c>
      <c r="AK67" t="str">
        <f t="shared" si="20"/>
        <v/>
      </c>
      <c r="AL67" t="str">
        <f t="shared" si="21"/>
        <v/>
      </c>
      <c r="AM67" t="str">
        <f t="shared" si="22"/>
        <v/>
      </c>
      <c r="AN67" t="str">
        <f t="shared" si="23"/>
        <v>単元12</v>
      </c>
      <c r="AO67" t="str">
        <f t="shared" si="24"/>
        <v>単元12</v>
      </c>
      <c r="AT67" s="24">
        <v>59</v>
      </c>
      <c r="AU67" s="42"/>
      <c r="AV67" s="3"/>
      <c r="AW67" s="3"/>
      <c r="AX67" s="3"/>
      <c r="AY67" s="3"/>
      <c r="AZ67" s="46"/>
    </row>
    <row r="68" spans="23:52" ht="18.95" customHeight="1" thickBot="1" x14ac:dyDescent="0.2">
      <c r="W68" s="3">
        <v>60</v>
      </c>
      <c r="X68" s="7" t="str">
        <f>R13</f>
        <v>英語</v>
      </c>
      <c r="Y68" s="10"/>
      <c r="Z68" s="23" t="str">
        <f t="shared" si="14"/>
        <v>英語</v>
      </c>
      <c r="AA68" t="str">
        <f>IF($Z68=AA$8,COUNTIF($Z$9:$Z68,AA$8)+Q$22,"")</f>
        <v/>
      </c>
      <c r="AB68" t="str">
        <f>IF($Z68=AB$8,COUNTIF($Z$9:$Z68,AB$8)+R$22,"")</f>
        <v/>
      </c>
      <c r="AC68" t="str">
        <f>IF($Z68=AC$8,COUNTIF($Z$9:$Z68,AC$8)+S$22,"")</f>
        <v/>
      </c>
      <c r="AD68" t="str">
        <f>IF($Z68=AD$8,COUNTIF($Z$9:$Z68,AD$8)+T$22,"")</f>
        <v/>
      </c>
      <c r="AE68">
        <f>IF($Z68=AE$8,COUNTIF($Z$9:$Z68,AE$8)+U$22,"")</f>
        <v>12</v>
      </c>
      <c r="AF68" t="str">
        <f t="shared" si="15"/>
        <v/>
      </c>
      <c r="AG68" t="str">
        <f t="shared" si="16"/>
        <v/>
      </c>
      <c r="AH68" t="str">
        <f t="shared" si="17"/>
        <v/>
      </c>
      <c r="AI68" t="str">
        <f t="shared" si="18"/>
        <v/>
      </c>
      <c r="AJ68" t="str">
        <f t="shared" si="19"/>
        <v>単元12</v>
      </c>
      <c r="AK68" t="str">
        <f t="shared" si="20"/>
        <v/>
      </c>
      <c r="AL68" t="str">
        <f t="shared" si="21"/>
        <v/>
      </c>
      <c r="AM68" t="str">
        <f t="shared" si="22"/>
        <v/>
      </c>
      <c r="AN68" t="str">
        <f t="shared" si="23"/>
        <v/>
      </c>
      <c r="AO68" t="str">
        <f t="shared" si="24"/>
        <v>単元12</v>
      </c>
      <c r="AT68" s="24">
        <v>60</v>
      </c>
      <c r="AU68" s="42"/>
      <c r="AV68" s="3"/>
      <c r="AW68" s="3"/>
      <c r="AX68" s="3"/>
      <c r="AY68" s="3"/>
      <c r="AZ68" s="46"/>
    </row>
    <row r="69" spans="23:52" ht="18.95" customHeight="1" x14ac:dyDescent="0.15">
      <c r="AK69" t="str">
        <f t="shared" si="13"/>
        <v/>
      </c>
      <c r="AL69" t="str">
        <f t="shared" si="13"/>
        <v/>
      </c>
      <c r="AM69" t="str">
        <f t="shared" si="13"/>
        <v/>
      </c>
      <c r="AN69" t="str">
        <f t="shared" si="13"/>
        <v/>
      </c>
      <c r="AO69" t="str">
        <f t="shared" si="13"/>
        <v/>
      </c>
      <c r="AT69" s="24">
        <v>61</v>
      </c>
      <c r="AU69" s="42"/>
      <c r="AV69" s="3"/>
      <c r="AW69" s="3"/>
      <c r="AX69" s="3"/>
      <c r="AY69" s="3"/>
      <c r="AZ69" s="46"/>
    </row>
    <row r="70" spans="23:52" ht="18.95" customHeight="1" x14ac:dyDescent="0.15">
      <c r="AT70" s="24">
        <v>62</v>
      </c>
      <c r="AU70" s="42"/>
      <c r="AV70" s="3"/>
      <c r="AW70" s="3"/>
      <c r="AX70" s="3"/>
      <c r="AY70" s="3"/>
      <c r="AZ70" s="46"/>
    </row>
    <row r="71" spans="23:52" ht="18.95" customHeight="1" x14ac:dyDescent="0.15">
      <c r="AT71" s="24">
        <v>63</v>
      </c>
      <c r="AU71" s="42"/>
      <c r="AV71" s="3"/>
      <c r="AW71" s="3"/>
      <c r="AX71" s="3"/>
      <c r="AY71" s="3"/>
      <c r="AZ71" s="46"/>
    </row>
    <row r="72" spans="23:52" ht="18.95" customHeight="1" x14ac:dyDescent="0.15">
      <c r="AT72" s="24">
        <v>64</v>
      </c>
      <c r="AU72" s="42"/>
      <c r="AV72" s="3"/>
      <c r="AW72" s="3"/>
      <c r="AX72" s="3"/>
      <c r="AY72" s="3"/>
      <c r="AZ72" s="46"/>
    </row>
    <row r="73" spans="23:52" ht="18.95" customHeight="1" x14ac:dyDescent="0.15">
      <c r="AT73" s="24">
        <v>65</v>
      </c>
      <c r="AU73" s="42"/>
      <c r="AV73" s="3"/>
      <c r="AW73" s="3"/>
      <c r="AX73" s="3"/>
      <c r="AY73" s="3"/>
      <c r="AZ73" s="46"/>
    </row>
    <row r="74" spans="23:52" ht="18.95" customHeight="1" x14ac:dyDescent="0.15">
      <c r="AT74" s="24">
        <v>66</v>
      </c>
      <c r="AU74" s="42"/>
      <c r="AV74" s="3"/>
      <c r="AW74" s="3"/>
      <c r="AX74" s="3"/>
      <c r="AY74" s="3"/>
      <c r="AZ74" s="46"/>
    </row>
    <row r="75" spans="23:52" ht="18.95" customHeight="1" x14ac:dyDescent="0.15">
      <c r="AT75" s="24">
        <v>67</v>
      </c>
      <c r="AU75" s="42"/>
      <c r="AV75" s="3"/>
      <c r="AW75" s="3"/>
      <c r="AX75" s="3"/>
      <c r="AY75" s="3"/>
      <c r="AZ75" s="46"/>
    </row>
    <row r="76" spans="23:52" ht="18.95" customHeight="1" x14ac:dyDescent="0.15">
      <c r="AT76" s="24">
        <v>68</v>
      </c>
      <c r="AU76" s="42"/>
      <c r="AV76" s="3"/>
      <c r="AW76" s="3"/>
      <c r="AX76" s="3"/>
      <c r="AY76" s="3"/>
      <c r="AZ76" s="46"/>
    </row>
    <row r="77" spans="23:52" ht="18.95" customHeight="1" x14ac:dyDescent="0.15">
      <c r="AT77" s="24">
        <v>69</v>
      </c>
      <c r="AU77" s="42"/>
      <c r="AV77" s="3"/>
      <c r="AW77" s="3"/>
      <c r="AX77" s="3"/>
      <c r="AY77" s="3"/>
      <c r="AZ77" s="46"/>
    </row>
    <row r="78" spans="23:52" ht="18.95" customHeight="1" x14ac:dyDescent="0.15">
      <c r="AT78" s="24">
        <v>70</v>
      </c>
      <c r="AU78" s="42"/>
      <c r="AV78" s="3"/>
      <c r="AW78" s="3"/>
      <c r="AX78" s="3"/>
      <c r="AY78" s="3"/>
      <c r="AZ78" s="46"/>
    </row>
    <row r="79" spans="23:52" ht="18.95" customHeight="1" x14ac:dyDescent="0.15">
      <c r="AT79" s="24">
        <v>71</v>
      </c>
      <c r="AU79" s="42"/>
      <c r="AV79" s="3"/>
      <c r="AW79" s="3"/>
      <c r="AX79" s="3"/>
      <c r="AY79" s="3"/>
      <c r="AZ79" s="46"/>
    </row>
    <row r="80" spans="23:52" ht="18.95" customHeight="1" x14ac:dyDescent="0.15">
      <c r="AT80" s="24">
        <v>72</v>
      </c>
      <c r="AU80" s="42"/>
      <c r="AV80" s="3"/>
      <c r="AW80" s="3"/>
      <c r="AX80" s="3"/>
      <c r="AY80" s="3"/>
      <c r="AZ80" s="46"/>
    </row>
    <row r="81" spans="46:52" ht="18.95" customHeight="1" x14ac:dyDescent="0.15">
      <c r="AT81" s="24">
        <v>73</v>
      </c>
      <c r="AU81" s="42"/>
      <c r="AV81" s="3"/>
      <c r="AW81" s="3"/>
      <c r="AX81" s="3"/>
      <c r="AY81" s="3"/>
      <c r="AZ81" s="46"/>
    </row>
    <row r="82" spans="46:52" ht="18.95" customHeight="1" x14ac:dyDescent="0.15">
      <c r="AT82" s="24">
        <v>74</v>
      </c>
      <c r="AU82" s="42"/>
      <c r="AV82" s="3"/>
      <c r="AW82" s="3"/>
      <c r="AX82" s="3"/>
      <c r="AY82" s="3"/>
      <c r="AZ82" s="46"/>
    </row>
    <row r="83" spans="46:52" ht="18.95" customHeight="1" x14ac:dyDescent="0.15">
      <c r="AT83" s="24">
        <v>75</v>
      </c>
      <c r="AU83" s="42"/>
      <c r="AV83" s="3"/>
      <c r="AW83" s="3"/>
      <c r="AX83" s="3"/>
      <c r="AY83" s="3"/>
      <c r="AZ83" s="46"/>
    </row>
    <row r="84" spans="46:52" ht="18.95" customHeight="1" x14ac:dyDescent="0.15">
      <c r="AT84" s="24">
        <v>76</v>
      </c>
      <c r="AU84" s="42"/>
      <c r="AV84" s="3"/>
      <c r="AW84" s="3"/>
      <c r="AX84" s="3"/>
      <c r="AY84" s="3"/>
      <c r="AZ84" s="46"/>
    </row>
    <row r="85" spans="46:52" ht="18.95" customHeight="1" x14ac:dyDescent="0.15">
      <c r="AT85" s="24">
        <v>77</v>
      </c>
      <c r="AU85" s="42"/>
      <c r="AV85" s="3"/>
      <c r="AW85" s="3"/>
      <c r="AX85" s="3"/>
      <c r="AY85" s="3"/>
      <c r="AZ85" s="46"/>
    </row>
    <row r="86" spans="46:52" ht="18.95" customHeight="1" x14ac:dyDescent="0.15">
      <c r="AT86" s="24">
        <v>78</v>
      </c>
      <c r="AU86" s="42"/>
      <c r="AV86" s="3"/>
      <c r="AW86" s="3"/>
      <c r="AX86" s="3"/>
      <c r="AY86" s="3"/>
      <c r="AZ86" s="46"/>
    </row>
    <row r="87" spans="46:52" ht="18.95" customHeight="1" x14ac:dyDescent="0.15">
      <c r="AT87" s="24">
        <v>79</v>
      </c>
      <c r="AU87" s="42"/>
      <c r="AV87" s="3"/>
      <c r="AW87" s="3"/>
      <c r="AX87" s="3"/>
      <c r="AY87" s="3"/>
      <c r="AZ87" s="46"/>
    </row>
    <row r="88" spans="46:52" ht="18.95" customHeight="1" x14ac:dyDescent="0.15">
      <c r="AT88" s="24">
        <v>80</v>
      </c>
      <c r="AU88" s="42"/>
      <c r="AV88" s="3"/>
      <c r="AW88" s="3"/>
      <c r="AX88" s="3"/>
      <c r="AY88" s="3"/>
      <c r="AZ88" s="46"/>
    </row>
    <row r="89" spans="46:52" ht="18.95" customHeight="1" x14ac:dyDescent="0.15">
      <c r="AT89" s="24">
        <v>81</v>
      </c>
      <c r="AU89" s="42"/>
      <c r="AV89" s="3"/>
      <c r="AW89" s="3"/>
      <c r="AX89" s="3"/>
      <c r="AY89" s="3"/>
      <c r="AZ89" s="46"/>
    </row>
    <row r="90" spans="46:52" ht="18.95" customHeight="1" x14ac:dyDescent="0.15">
      <c r="AT90" s="24">
        <v>82</v>
      </c>
      <c r="AU90" s="42"/>
      <c r="AV90" s="3"/>
      <c r="AW90" s="3"/>
      <c r="AX90" s="3"/>
      <c r="AY90" s="3"/>
      <c r="AZ90" s="46"/>
    </row>
    <row r="91" spans="46:52" ht="18.95" customHeight="1" x14ac:dyDescent="0.15">
      <c r="AT91" s="24">
        <v>83</v>
      </c>
      <c r="AU91" s="42"/>
      <c r="AV91" s="3"/>
      <c r="AW91" s="3"/>
      <c r="AX91" s="3"/>
      <c r="AY91" s="3"/>
      <c r="AZ91" s="46"/>
    </row>
    <row r="92" spans="46:52" ht="18.95" customHeight="1" x14ac:dyDescent="0.15">
      <c r="AT92" s="24">
        <v>84</v>
      </c>
      <c r="AU92" s="42"/>
      <c r="AV92" s="3"/>
      <c r="AW92" s="3"/>
      <c r="AX92" s="3"/>
      <c r="AY92" s="3"/>
      <c r="AZ92" s="46"/>
    </row>
    <row r="93" spans="46:52" ht="18.95" customHeight="1" x14ac:dyDescent="0.15">
      <c r="AT93" s="24">
        <v>85</v>
      </c>
      <c r="AU93" s="42"/>
      <c r="AV93" s="3"/>
      <c r="AW93" s="3"/>
      <c r="AX93" s="3"/>
      <c r="AY93" s="3"/>
      <c r="AZ93" s="46"/>
    </row>
    <row r="94" spans="46:52" ht="18.95" customHeight="1" x14ac:dyDescent="0.15">
      <c r="AT94" s="24">
        <v>86</v>
      </c>
      <c r="AU94" s="42"/>
      <c r="AV94" s="3"/>
      <c r="AW94" s="3"/>
      <c r="AX94" s="3"/>
      <c r="AY94" s="3"/>
      <c r="AZ94" s="46"/>
    </row>
    <row r="95" spans="46:52" ht="18.95" customHeight="1" x14ac:dyDescent="0.15">
      <c r="AT95" s="24">
        <v>87</v>
      </c>
      <c r="AU95" s="42"/>
      <c r="AV95" s="3"/>
      <c r="AW95" s="3"/>
      <c r="AX95" s="3"/>
      <c r="AY95" s="3"/>
      <c r="AZ95" s="46"/>
    </row>
    <row r="96" spans="46:52" ht="18.95" customHeight="1" x14ac:dyDescent="0.15">
      <c r="AT96" s="24">
        <v>88</v>
      </c>
      <c r="AU96" s="42"/>
      <c r="AV96" s="3"/>
      <c r="AW96" s="3"/>
      <c r="AX96" s="3"/>
      <c r="AY96" s="3"/>
      <c r="AZ96" s="46"/>
    </row>
    <row r="97" spans="46:52" ht="18.95" customHeight="1" x14ac:dyDescent="0.15">
      <c r="AT97" s="24">
        <v>89</v>
      </c>
      <c r="AU97" s="42"/>
      <c r="AV97" s="3"/>
      <c r="AW97" s="3"/>
      <c r="AX97" s="3"/>
      <c r="AY97" s="3"/>
      <c r="AZ97" s="46"/>
    </row>
    <row r="98" spans="46:52" ht="18.95" customHeight="1" x14ac:dyDescent="0.15">
      <c r="AT98" s="24">
        <v>90</v>
      </c>
      <c r="AU98" s="42"/>
      <c r="AV98" s="3"/>
      <c r="AW98" s="3"/>
      <c r="AX98" s="3"/>
      <c r="AY98" s="3"/>
      <c r="AZ98" s="46"/>
    </row>
    <row r="99" spans="46:52" ht="18.95" customHeight="1" x14ac:dyDescent="0.15">
      <c r="AT99" s="24">
        <v>91</v>
      </c>
      <c r="AU99" s="42"/>
      <c r="AV99" s="3"/>
      <c r="AW99" s="3"/>
      <c r="AX99" s="3"/>
      <c r="AY99" s="3"/>
      <c r="AZ99" s="46"/>
    </row>
    <row r="100" spans="46:52" ht="18.95" customHeight="1" x14ac:dyDescent="0.15">
      <c r="AT100" s="24">
        <v>92</v>
      </c>
      <c r="AU100" s="42"/>
      <c r="AV100" s="3"/>
      <c r="AW100" s="3"/>
      <c r="AX100" s="3"/>
      <c r="AY100" s="3"/>
      <c r="AZ100" s="46"/>
    </row>
    <row r="101" spans="46:52" ht="18.95" customHeight="1" x14ac:dyDescent="0.15">
      <c r="AT101" s="24">
        <v>93</v>
      </c>
      <c r="AU101" s="42"/>
      <c r="AV101" s="3"/>
      <c r="AW101" s="3"/>
      <c r="AX101" s="3"/>
      <c r="AY101" s="3"/>
      <c r="AZ101" s="46"/>
    </row>
    <row r="102" spans="46:52" ht="18.95" customHeight="1" x14ac:dyDescent="0.15">
      <c r="AT102" s="24">
        <v>94</v>
      </c>
      <c r="AU102" s="42"/>
      <c r="AV102" s="3"/>
      <c r="AW102" s="3"/>
      <c r="AX102" s="3"/>
      <c r="AY102" s="3"/>
      <c r="AZ102" s="46"/>
    </row>
    <row r="103" spans="46:52" ht="18.95" customHeight="1" x14ac:dyDescent="0.15">
      <c r="AT103" s="24">
        <v>95</v>
      </c>
      <c r="AU103" s="42"/>
      <c r="AV103" s="3"/>
      <c r="AW103" s="3"/>
      <c r="AX103" s="3"/>
      <c r="AY103" s="3"/>
      <c r="AZ103" s="46"/>
    </row>
    <row r="104" spans="46:52" ht="18.95" customHeight="1" x14ac:dyDescent="0.15">
      <c r="AT104" s="24">
        <v>96</v>
      </c>
      <c r="AU104" s="42"/>
      <c r="AV104" s="3"/>
      <c r="AW104" s="3"/>
      <c r="AX104" s="3"/>
      <c r="AY104" s="3"/>
      <c r="AZ104" s="46"/>
    </row>
    <row r="105" spans="46:52" ht="18.95" customHeight="1" x14ac:dyDescent="0.15">
      <c r="AT105" s="24">
        <v>97</v>
      </c>
      <c r="AU105" s="42"/>
      <c r="AV105" s="3"/>
      <c r="AW105" s="3"/>
      <c r="AX105" s="3"/>
      <c r="AY105" s="3"/>
      <c r="AZ105" s="46"/>
    </row>
    <row r="106" spans="46:52" ht="18.95" customHeight="1" x14ac:dyDescent="0.15">
      <c r="AT106" s="24">
        <v>98</v>
      </c>
      <c r="AU106" s="42"/>
      <c r="AV106" s="3"/>
      <c r="AW106" s="3"/>
      <c r="AX106" s="3"/>
      <c r="AY106" s="3"/>
      <c r="AZ106" s="46"/>
    </row>
    <row r="107" spans="46:52" ht="18.95" customHeight="1" x14ac:dyDescent="0.15">
      <c r="AT107" s="24">
        <v>99</v>
      </c>
      <c r="AU107" s="42"/>
      <c r="AV107" s="3"/>
      <c r="AW107" s="3"/>
      <c r="AX107" s="3"/>
      <c r="AY107" s="3"/>
      <c r="AZ107" s="46"/>
    </row>
    <row r="108" spans="46:52" ht="18.95" customHeight="1" thickBot="1" x14ac:dyDescent="0.2">
      <c r="AT108" s="24">
        <v>100</v>
      </c>
      <c r="AU108" s="47"/>
      <c r="AV108" s="48"/>
      <c r="AW108" s="48"/>
      <c r="AX108" s="48"/>
      <c r="AY108" s="48"/>
      <c r="AZ108" s="49"/>
    </row>
  </sheetData>
  <mergeCells count="5">
    <mergeCell ref="Q1:V1"/>
    <mergeCell ref="B2:C2"/>
    <mergeCell ref="B5:C5"/>
    <mergeCell ref="B4:C4"/>
    <mergeCell ref="E4:K4"/>
  </mergeCells>
  <phoneticPr fontId="3"/>
  <conditionalFormatting sqref="B6:C35">
    <cfRule type="expression" dxfId="38" priority="2" stopIfTrue="1">
      <formula>OR(WEEKDAY(B6)=1,WEEKDAY(B6)=7)</formula>
    </cfRule>
  </conditionalFormatting>
  <conditionalFormatting sqref="C4:C5">
    <cfRule type="cellIs" dxfId="37" priority="5" stopIfTrue="1" operator="equal">
      <formula>"土"</formula>
    </cfRule>
    <cfRule type="cellIs" dxfId="36" priority="6" stopIfTrue="1" operator="equal">
      <formula>"日"</formula>
    </cfRule>
  </conditionalFormatting>
  <dataValidations count="1">
    <dataValidation type="list" allowBlank="1" showInputMessage="1" showErrorMessage="1" sqref="R9:R13 Y9:Y68" xr:uid="{00000000-0002-0000-0E00-000000000000}">
      <formula1>"国語,社会,数学,理科,英語"</formula1>
    </dataValidation>
  </dataValidations>
  <pageMargins left="0.55118110236220474" right="0.55118110236220474" top="0.27559055118110237" bottom="0.31496062992125984" header="0.51181102362204722" footer="0.51181102362204722"/>
  <pageSetup paperSize="13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stopIfTrue="1" id="{2D742158-E9BB-4AA9-90C1-6DD65022F949}">
            <xm:f>VLOOKUP(B6,祝日一覧!$A:$A,1,FALSE)</xm:f>
            <x14:dxf>
              <fill>
                <patternFill>
                  <bgColor theme="0" tint="-0.24994659260841701"/>
                </patternFill>
              </fill>
            </x14:dxf>
          </x14:cfRule>
          <xm:sqref>B6:C35</xm:sqref>
        </x14:conditionalFormatting>
      </x14:conditionalFormatting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Z108"/>
  <sheetViews>
    <sheetView showGridLines="0" showRowColHeaders="0" zoomScale="70" zoomScaleNormal="70" workbookViewId="0">
      <selection activeCell="C23" sqref="C23"/>
    </sheetView>
  </sheetViews>
  <sheetFormatPr defaultRowHeight="13.5" x14ac:dyDescent="0.15"/>
  <cols>
    <col min="1" max="1" width="2.125" customWidth="1"/>
    <col min="2" max="3" width="3" customWidth="1"/>
    <col min="4" max="4" width="3.375" hidden="1" customWidth="1"/>
    <col min="5" max="5" width="24.375" customWidth="1"/>
    <col min="6" max="10" width="7.625" style="18" customWidth="1"/>
    <col min="12" max="12" width="2" hidden="1" customWidth="1"/>
    <col min="13" max="13" width="2.125" customWidth="1"/>
    <col min="14" max="14" width="6.875" style="20" customWidth="1"/>
    <col min="15" max="15" width="3.25" hidden="1" customWidth="1"/>
    <col min="16" max="16" width="5.375" customWidth="1"/>
    <col min="17" max="17" width="6" customWidth="1"/>
    <col min="18" max="18" width="6.625" customWidth="1"/>
    <col min="19" max="19" width="5.375" customWidth="1"/>
    <col min="20" max="21" width="6.375" customWidth="1"/>
    <col min="22" max="23" width="5.375" customWidth="1"/>
    <col min="24" max="24" width="5.375" hidden="1" customWidth="1"/>
    <col min="25" max="25" width="5.375" customWidth="1"/>
    <col min="26" max="41" width="5.375" hidden="1" customWidth="1"/>
    <col min="42" max="42" width="9.375" hidden="1" customWidth="1"/>
    <col min="43" max="44" width="5.375" hidden="1" customWidth="1"/>
    <col min="45" max="45" width="9.25" customWidth="1"/>
    <col min="46" max="46" width="7.5" style="21" customWidth="1"/>
    <col min="47" max="47" width="12.75" style="21" customWidth="1"/>
    <col min="48" max="52" width="9.375" style="6" bestFit="1" customWidth="1"/>
  </cols>
  <sheetData>
    <row r="1" spans="1:52" s="35" customFormat="1" ht="35.25" customHeight="1" x14ac:dyDescent="0.15">
      <c r="B1" s="38" t="s">
        <v>373</v>
      </c>
      <c r="C1" s="38"/>
      <c r="D1" s="38"/>
      <c r="E1" s="38"/>
      <c r="F1" s="38"/>
      <c r="G1" s="38"/>
      <c r="H1" s="38"/>
      <c r="I1" s="38"/>
      <c r="J1" s="38"/>
      <c r="K1" s="38"/>
      <c r="Q1" s="231"/>
      <c r="R1" s="228"/>
      <c r="S1" s="228"/>
      <c r="T1" s="228"/>
      <c r="U1" s="228"/>
      <c r="V1" s="228"/>
    </row>
    <row r="2" spans="1:52" s="1" customFormat="1" ht="37.5" customHeight="1" x14ac:dyDescent="0.15">
      <c r="B2" s="225"/>
      <c r="C2" s="225"/>
      <c r="D2" s="2"/>
      <c r="F2" s="96"/>
      <c r="G2" s="54"/>
      <c r="H2" s="96" t="s">
        <v>796</v>
      </c>
      <c r="I2" s="54"/>
      <c r="J2" s="54"/>
      <c r="K2" s="29"/>
      <c r="L2" s="29"/>
      <c r="M2" s="29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 s="37"/>
      <c r="AU2" s="21"/>
      <c r="AV2" s="19"/>
      <c r="AW2" s="19"/>
      <c r="AX2" s="19"/>
      <c r="AY2" s="19"/>
      <c r="AZ2" s="19"/>
    </row>
    <row r="3" spans="1:52" s="1" customFormat="1" ht="17.100000000000001" customHeight="1" x14ac:dyDescent="0.15">
      <c r="A3" s="202"/>
      <c r="B3" s="203"/>
      <c r="C3" s="203"/>
      <c r="D3" s="203"/>
      <c r="E3" s="202"/>
      <c r="F3" s="204"/>
      <c r="G3" s="205"/>
      <c r="H3" s="204"/>
      <c r="I3" s="205"/>
      <c r="J3" s="205"/>
      <c r="K3" s="206"/>
      <c r="L3" s="206"/>
      <c r="M3" s="206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 s="37"/>
      <c r="AU3" s="21"/>
      <c r="AV3" s="19"/>
      <c r="AW3" s="19"/>
      <c r="AX3" s="19"/>
      <c r="AY3" s="19"/>
      <c r="AZ3" s="19"/>
    </row>
    <row r="4" spans="1:52" s="1" customFormat="1" ht="33" customHeight="1" thickBot="1" x14ac:dyDescent="0.2">
      <c r="A4" s="202"/>
      <c r="B4" s="230">
        <f>見本①!$A$3+1</f>
        <v>2026</v>
      </c>
      <c r="C4" s="230"/>
      <c r="D4" s="109"/>
      <c r="E4" s="229" t="s">
        <v>85</v>
      </c>
      <c r="F4" s="229"/>
      <c r="G4" s="229"/>
      <c r="H4" s="229"/>
      <c r="I4" s="229"/>
      <c r="J4" s="229"/>
      <c r="K4" s="229"/>
      <c r="L4" s="31"/>
      <c r="M4" s="209"/>
      <c r="N4" s="38" t="s">
        <v>75</v>
      </c>
      <c r="P4" s="50"/>
      <c r="Q4" s="51"/>
      <c r="R4" s="51"/>
      <c r="S4" s="51"/>
      <c r="T4" s="51"/>
      <c r="U4" s="51"/>
      <c r="V4" s="51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 s="22"/>
      <c r="AU4" s="21"/>
      <c r="AV4" s="19"/>
      <c r="AW4" s="19"/>
      <c r="AX4" s="19"/>
      <c r="AY4" s="19"/>
      <c r="AZ4" s="19"/>
    </row>
    <row r="5" spans="1:52" ht="30.75" customHeight="1" x14ac:dyDescent="0.15">
      <c r="A5" s="207"/>
      <c r="B5" s="226">
        <v>7</v>
      </c>
      <c r="C5" s="226"/>
      <c r="D5" s="2"/>
      <c r="E5" s="28" t="s">
        <v>40</v>
      </c>
      <c r="F5" s="30" t="s">
        <v>65</v>
      </c>
      <c r="G5" s="30" t="s">
        <v>50</v>
      </c>
      <c r="H5" s="30" t="s">
        <v>47</v>
      </c>
      <c r="I5" s="30" t="s">
        <v>48</v>
      </c>
      <c r="J5" s="30" t="s">
        <v>49</v>
      </c>
      <c r="K5" s="28" t="s">
        <v>10</v>
      </c>
      <c r="M5" s="207"/>
      <c r="N5" s="32" t="s">
        <v>66</v>
      </c>
      <c r="AT5" s="22"/>
    </row>
    <row r="6" spans="1:52" ht="18.95" customHeight="1" x14ac:dyDescent="0.15">
      <c r="A6" s="207"/>
      <c r="B6" s="99">
        <f>DATE($B$4,$B$5,1)</f>
        <v>46204</v>
      </c>
      <c r="C6" s="98">
        <f>DATE($B$4,$B$5,1)</f>
        <v>46204</v>
      </c>
      <c r="D6" s="3" t="s">
        <v>51</v>
      </c>
      <c r="E6" s="3"/>
      <c r="F6" s="17" t="str">
        <f t="shared" ref="F6:F36" si="0">IF($N6=1,VLOOKUP($O6,$W$9:$AO$68,10),IF($N6=2,VLOOKUP($O5+1,$W$9:$AO$68,15),IF($N6="予備","予備","")))</f>
        <v>単元1</v>
      </c>
      <c r="G6" s="17" t="str">
        <f t="shared" ref="G6:G36" si="1">IF($N6=1,VLOOKUP($O6,$W$9:$AO$68,11),IF($N6=2,VLOOKUP($O5+1,$W$9:$AO$68,16),IF($N6="予備","予備","")))</f>
        <v/>
      </c>
      <c r="H6" s="17" t="str">
        <f t="shared" ref="H6:H36" si="2">IF($N6=1,VLOOKUP($O6,$W$9:$AO$68,12),IF($N6=2,VLOOKUP($O5+1,$W$9:$AO$68,17),IF($N6="予備","予備","")))</f>
        <v/>
      </c>
      <c r="I6" s="17" t="str">
        <f t="shared" ref="I6:I36" si="3">IF($N6=1,VLOOKUP($O6,$W$9:$AO$68,13),IF($N6=2,VLOOKUP($O5+1,$W$9:$AO$68,18),IF($N6="予備","予備","")))</f>
        <v/>
      </c>
      <c r="J6" s="17" t="str">
        <f t="shared" ref="J6:J36" si="4">IF($N6=1,VLOOKUP($O6,$W$9:$AO$68,14),IF($N6=2,VLOOKUP($O5+1,$W$9:$AO$68,19),IF($N6="予備","予備","")))</f>
        <v/>
      </c>
      <c r="K6" s="3"/>
      <c r="M6" s="207"/>
      <c r="N6" s="33">
        <v>1</v>
      </c>
      <c r="O6">
        <f>SUM($N$6:N6)</f>
        <v>1</v>
      </c>
      <c r="AT6" s="6"/>
    </row>
    <row r="7" spans="1:52" ht="18.95" customHeight="1" thickBot="1" x14ac:dyDescent="0.2">
      <c r="A7" s="207"/>
      <c r="B7" s="99">
        <f>B6+1</f>
        <v>46205</v>
      </c>
      <c r="C7" s="98">
        <f>C6+1</f>
        <v>46205</v>
      </c>
      <c r="D7" s="3" t="s">
        <v>52</v>
      </c>
      <c r="E7" s="3"/>
      <c r="F7" s="17" t="str">
        <f t="shared" si="0"/>
        <v/>
      </c>
      <c r="G7" s="17" t="str">
        <f t="shared" si="1"/>
        <v>単元1</v>
      </c>
      <c r="H7" s="17" t="str">
        <f t="shared" si="2"/>
        <v/>
      </c>
      <c r="I7" s="17" t="str">
        <f t="shared" si="3"/>
        <v/>
      </c>
      <c r="J7" s="17" t="str">
        <f t="shared" si="4"/>
        <v/>
      </c>
      <c r="K7" s="3"/>
      <c r="M7" s="207"/>
      <c r="N7" s="33">
        <v>1</v>
      </c>
      <c r="O7">
        <f>SUM($N$6:N7)</f>
        <v>2</v>
      </c>
      <c r="Q7" s="38" t="s">
        <v>73</v>
      </c>
      <c r="R7" s="51"/>
      <c r="S7" s="51"/>
      <c r="W7" s="52" t="s">
        <v>72</v>
      </c>
      <c r="X7" s="51" t="s">
        <v>69</v>
      </c>
      <c r="Y7" s="51"/>
      <c r="Z7" s="51"/>
      <c r="AA7" s="51" t="s">
        <v>77</v>
      </c>
      <c r="AB7" s="51"/>
      <c r="AC7" s="51"/>
      <c r="AD7" s="51"/>
      <c r="AE7" s="51"/>
      <c r="AF7" s="51" t="s">
        <v>70</v>
      </c>
      <c r="AG7" s="51"/>
      <c r="AH7" s="51"/>
      <c r="AI7" s="51"/>
      <c r="AJ7" s="51"/>
      <c r="AK7" s="51" t="s">
        <v>71</v>
      </c>
      <c r="AL7" s="51"/>
      <c r="AM7" s="51"/>
      <c r="AN7" s="51"/>
      <c r="AO7" s="51"/>
      <c r="AP7" s="51"/>
      <c r="AQ7" s="51"/>
      <c r="AR7" s="51"/>
      <c r="AS7" s="51"/>
      <c r="AT7" s="36" t="s">
        <v>111</v>
      </c>
    </row>
    <row r="8" spans="1:52" ht="18.95" customHeight="1" thickBot="1" x14ac:dyDescent="0.2">
      <c r="A8" s="207"/>
      <c r="B8" s="99">
        <f t="shared" ref="B8:C36" si="5">B7+1</f>
        <v>46206</v>
      </c>
      <c r="C8" s="98">
        <f t="shared" si="5"/>
        <v>46206</v>
      </c>
      <c r="D8" s="3" t="s">
        <v>53</v>
      </c>
      <c r="E8" s="3"/>
      <c r="F8" s="17" t="str">
        <f t="shared" si="0"/>
        <v/>
      </c>
      <c r="G8" s="17" t="str">
        <f t="shared" si="1"/>
        <v/>
      </c>
      <c r="H8" s="17" t="str">
        <f t="shared" si="2"/>
        <v>単元1</v>
      </c>
      <c r="I8" s="17" t="str">
        <f t="shared" si="3"/>
        <v/>
      </c>
      <c r="J8" s="17" t="str">
        <f t="shared" si="4"/>
        <v/>
      </c>
      <c r="K8" s="3"/>
      <c r="M8" s="207"/>
      <c r="N8" s="33">
        <v>1</v>
      </c>
      <c r="O8">
        <f>SUM($N$6:N8)</f>
        <v>3</v>
      </c>
      <c r="Q8" s="4" t="s">
        <v>67</v>
      </c>
      <c r="R8" s="5" t="s">
        <v>46</v>
      </c>
      <c r="W8" s="5" t="s">
        <v>67</v>
      </c>
      <c r="X8" s="5" t="s">
        <v>46</v>
      </c>
      <c r="Y8" s="5" t="s">
        <v>46</v>
      </c>
      <c r="Z8" s="5" t="s">
        <v>46</v>
      </c>
      <c r="AA8" s="15" t="s">
        <v>41</v>
      </c>
      <c r="AB8" s="15" t="s">
        <v>42</v>
      </c>
      <c r="AC8" s="15" t="s">
        <v>43</v>
      </c>
      <c r="AD8" s="15" t="s">
        <v>44</v>
      </c>
      <c r="AE8" s="15" t="s">
        <v>45</v>
      </c>
      <c r="AF8" s="14" t="s">
        <v>41</v>
      </c>
      <c r="AG8" s="15" t="s">
        <v>42</v>
      </c>
      <c r="AH8" s="15" t="s">
        <v>43</v>
      </c>
      <c r="AI8" s="15" t="s">
        <v>44</v>
      </c>
      <c r="AJ8" s="16" t="s">
        <v>45</v>
      </c>
      <c r="AK8" s="14" t="s">
        <v>41</v>
      </c>
      <c r="AL8" s="15" t="s">
        <v>42</v>
      </c>
      <c r="AM8" s="15" t="s">
        <v>43</v>
      </c>
      <c r="AN8" s="15" t="s">
        <v>44</v>
      </c>
      <c r="AO8" s="16" t="s">
        <v>45</v>
      </c>
      <c r="AT8" s="5" t="s">
        <v>77</v>
      </c>
      <c r="AU8" s="5" t="s">
        <v>81</v>
      </c>
      <c r="AV8" s="5" t="s">
        <v>41</v>
      </c>
      <c r="AW8" s="5" t="s">
        <v>50</v>
      </c>
      <c r="AX8" s="5" t="s">
        <v>47</v>
      </c>
      <c r="AY8" s="5" t="s">
        <v>48</v>
      </c>
      <c r="AZ8" s="5" t="s">
        <v>49</v>
      </c>
    </row>
    <row r="9" spans="1:52" ht="18.95" customHeight="1" x14ac:dyDescent="0.15">
      <c r="A9" s="207"/>
      <c r="B9" s="99">
        <f t="shared" si="5"/>
        <v>46207</v>
      </c>
      <c r="C9" s="98">
        <f t="shared" si="5"/>
        <v>46207</v>
      </c>
      <c r="D9" s="3" t="s">
        <v>54</v>
      </c>
      <c r="E9" s="3"/>
      <c r="F9" s="17" t="str">
        <f t="shared" si="0"/>
        <v/>
      </c>
      <c r="G9" s="17" t="str">
        <f t="shared" si="1"/>
        <v/>
      </c>
      <c r="H9" s="17" t="str">
        <f t="shared" si="2"/>
        <v/>
      </c>
      <c r="I9" s="17" t="str">
        <f t="shared" si="3"/>
        <v>単元1</v>
      </c>
      <c r="J9" s="17" t="str">
        <f t="shared" si="4"/>
        <v/>
      </c>
      <c r="K9" s="3"/>
      <c r="M9" s="207"/>
      <c r="N9" s="33">
        <v>1</v>
      </c>
      <c r="O9">
        <f>SUM($N$6:N9)</f>
        <v>4</v>
      </c>
      <c r="Q9" s="7">
        <v>1</v>
      </c>
      <c r="R9" s="8" t="s">
        <v>41</v>
      </c>
      <c r="W9" s="3">
        <v>1</v>
      </c>
      <c r="X9" s="7" t="str">
        <f>R9</f>
        <v>国語</v>
      </c>
      <c r="Y9" s="8"/>
      <c r="Z9" s="23" t="str">
        <f t="shared" ref="Z9:Z58" si="6">IF(Y9="",IF(X9=0,"",X9),Y9)</f>
        <v>国語</v>
      </c>
      <c r="AA9">
        <f>IF($Z9=AA$8,COUNTIF($Z$9:$Z9,AA$8)+Q$22,"")</f>
        <v>1</v>
      </c>
      <c r="AB9" t="str">
        <f>IF($Z9=AB$8,COUNTIF($Z$9:$Z9,AB$8)+R$22,"")</f>
        <v/>
      </c>
      <c r="AC9" t="str">
        <f>IF($Z9=AC$8,COUNTIF($Z$9:$Z9,AC$8)+S$22,"")</f>
        <v/>
      </c>
      <c r="AD9" t="str">
        <f>IF($Z9=AD$8,COUNTIF($Z$9:$Z9,AD$8)+T$22,"")</f>
        <v/>
      </c>
      <c r="AE9" t="str">
        <f>IF($Z9=AE$8,COUNTIF($Z$9:$Z9,AE$8)+U$22,"")</f>
        <v/>
      </c>
      <c r="AF9" t="str">
        <f t="shared" ref="AF9:AF58" si="7">IF(AA9="","",VLOOKUP(AA9,$AT$9:$AZ$58,3))</f>
        <v>単元1</v>
      </c>
      <c r="AG9" t="str">
        <f t="shared" ref="AG9:AG58" si="8">IF(AB9="","",VLOOKUP(AB9,$AT$9:$AZ$58,4))</f>
        <v/>
      </c>
      <c r="AH9" t="str">
        <f t="shared" ref="AH9:AH58" si="9">IF(AC9="","",VLOOKUP(AC9,$AT$9:$AZ$58,5))</f>
        <v/>
      </c>
      <c r="AI9" t="str">
        <f t="shared" ref="AI9:AI58" si="10">IF(AD9="","",VLOOKUP(AD9,$AT$9:$AZ$58,6))</f>
        <v/>
      </c>
      <c r="AJ9" t="str">
        <f t="shared" ref="AJ9:AJ58" si="11">IF(AE9="","",VLOOKUP(AE9,$AT$9:$AZ$58,7))</f>
        <v/>
      </c>
      <c r="AK9" t="str">
        <f t="shared" ref="AK9:AO40" si="12">IF(AF9=AF10,"",IF($Z9=$Z10,AF9&amp;","&amp;AF10,AF9&amp;AF10))</f>
        <v>単元1</v>
      </c>
      <c r="AL9" t="str">
        <f t="shared" si="12"/>
        <v>単元1</v>
      </c>
      <c r="AM9" t="str">
        <f t="shared" si="12"/>
        <v/>
      </c>
      <c r="AN9" t="str">
        <f t="shared" si="12"/>
        <v/>
      </c>
      <c r="AO9" t="str">
        <f t="shared" si="12"/>
        <v/>
      </c>
      <c r="AT9" s="24">
        <v>1</v>
      </c>
      <c r="AU9" s="39" t="s">
        <v>212</v>
      </c>
      <c r="AV9" s="104" t="s">
        <v>314</v>
      </c>
      <c r="AW9" s="40" t="s">
        <v>314</v>
      </c>
      <c r="AX9" s="40" t="s">
        <v>314</v>
      </c>
      <c r="AY9" s="40" t="s">
        <v>314</v>
      </c>
      <c r="AZ9" s="41" t="s">
        <v>314</v>
      </c>
    </row>
    <row r="10" spans="1:52" ht="18.95" customHeight="1" x14ac:dyDescent="0.15">
      <c r="A10" s="207"/>
      <c r="B10" s="99">
        <f t="shared" si="5"/>
        <v>46208</v>
      </c>
      <c r="C10" s="98">
        <f t="shared" si="5"/>
        <v>46208</v>
      </c>
      <c r="D10" s="3" t="s">
        <v>55</v>
      </c>
      <c r="E10" s="3"/>
      <c r="F10" s="17" t="str">
        <f t="shared" si="0"/>
        <v/>
      </c>
      <c r="G10" s="17" t="str">
        <f t="shared" si="1"/>
        <v/>
      </c>
      <c r="H10" s="17" t="str">
        <f t="shared" si="2"/>
        <v/>
      </c>
      <c r="I10" s="17" t="str">
        <f t="shared" si="3"/>
        <v/>
      </c>
      <c r="J10" s="17" t="str">
        <f t="shared" si="4"/>
        <v>単元1</v>
      </c>
      <c r="K10" s="3"/>
      <c r="M10" s="207"/>
      <c r="N10" s="33">
        <v>1</v>
      </c>
      <c r="O10">
        <f>SUM($N$6:N10)</f>
        <v>5</v>
      </c>
      <c r="Q10" s="7">
        <v>2</v>
      </c>
      <c r="R10" s="9" t="s">
        <v>50</v>
      </c>
      <c r="W10" s="3">
        <v>2</v>
      </c>
      <c r="X10" s="7" t="str">
        <f>R10</f>
        <v>社会</v>
      </c>
      <c r="Y10" s="9"/>
      <c r="Z10" s="23" t="str">
        <f t="shared" si="6"/>
        <v>社会</v>
      </c>
      <c r="AA10" t="str">
        <f>IF($Z10=AA$8,COUNTIF($Z$9:$Z10,AA$8)+Q$22,"")</f>
        <v/>
      </c>
      <c r="AB10">
        <f>IF($Z10=AB$8,COUNTIF($Z$9:$Z10,AB$8)+R$22,"")</f>
        <v>1</v>
      </c>
      <c r="AC10" t="str">
        <f>IF($Z10=AC$8,COUNTIF($Z$9:$Z10,AC$8)+S$22,"")</f>
        <v/>
      </c>
      <c r="AD10" t="str">
        <f>IF($Z10=AD$8,COUNTIF($Z$9:$Z10,AD$8)+T$22,"")</f>
        <v/>
      </c>
      <c r="AE10" t="str">
        <f>IF($Z10=AE$8,COUNTIF($Z$9:$Z10,AE$8)+U$22,"")</f>
        <v/>
      </c>
      <c r="AF10" t="str">
        <f t="shared" si="7"/>
        <v/>
      </c>
      <c r="AG10" t="str">
        <f t="shared" si="8"/>
        <v>単元1</v>
      </c>
      <c r="AH10" t="str">
        <f t="shared" si="9"/>
        <v/>
      </c>
      <c r="AI10" t="str">
        <f t="shared" si="10"/>
        <v/>
      </c>
      <c r="AJ10" t="str">
        <f t="shared" si="11"/>
        <v/>
      </c>
      <c r="AK10" t="str">
        <f t="shared" si="12"/>
        <v/>
      </c>
      <c r="AL10" t="str">
        <f t="shared" si="12"/>
        <v>単元1</v>
      </c>
      <c r="AM10" t="str">
        <f t="shared" si="12"/>
        <v>単元1</v>
      </c>
      <c r="AN10" t="str">
        <f t="shared" si="12"/>
        <v/>
      </c>
      <c r="AO10" t="str">
        <f t="shared" si="12"/>
        <v/>
      </c>
      <c r="AT10" s="24">
        <v>2</v>
      </c>
      <c r="AU10" s="42" t="s">
        <v>213</v>
      </c>
      <c r="AV10" s="25" t="s">
        <v>315</v>
      </c>
      <c r="AW10" s="25" t="s">
        <v>315</v>
      </c>
      <c r="AX10" s="25" t="s">
        <v>315</v>
      </c>
      <c r="AY10" s="25" t="s">
        <v>315</v>
      </c>
      <c r="AZ10" s="43" t="s">
        <v>315</v>
      </c>
    </row>
    <row r="11" spans="1:52" ht="18.95" customHeight="1" x14ac:dyDescent="0.15">
      <c r="A11" s="207"/>
      <c r="B11" s="99">
        <f t="shared" si="5"/>
        <v>46209</v>
      </c>
      <c r="C11" s="98">
        <f t="shared" si="5"/>
        <v>46209</v>
      </c>
      <c r="D11" s="3" t="s">
        <v>56</v>
      </c>
      <c r="E11" s="3"/>
      <c r="F11" s="17" t="str">
        <f t="shared" si="0"/>
        <v>単元2</v>
      </c>
      <c r="G11" s="17" t="str">
        <f t="shared" si="1"/>
        <v/>
      </c>
      <c r="H11" s="17" t="str">
        <f t="shared" si="2"/>
        <v/>
      </c>
      <c r="I11" s="17" t="str">
        <f t="shared" si="3"/>
        <v/>
      </c>
      <c r="J11" s="17" t="str">
        <f t="shared" si="4"/>
        <v/>
      </c>
      <c r="K11" s="3"/>
      <c r="M11" s="207"/>
      <c r="N11" s="33">
        <v>1</v>
      </c>
      <c r="O11">
        <f>SUM($N$6:N11)</f>
        <v>6</v>
      </c>
      <c r="Q11" s="7">
        <v>3</v>
      </c>
      <c r="R11" s="9" t="s">
        <v>47</v>
      </c>
      <c r="W11" s="3">
        <v>3</v>
      </c>
      <c r="X11" s="7" t="str">
        <f>R11</f>
        <v>数学</v>
      </c>
      <c r="Y11" s="9"/>
      <c r="Z11" s="23" t="str">
        <f t="shared" si="6"/>
        <v>数学</v>
      </c>
      <c r="AA11" t="str">
        <f>IF($Z11=AA$8,COUNTIF($Z$9:$Z11,AA$8)+Q$22,"")</f>
        <v/>
      </c>
      <c r="AB11" t="str">
        <f>IF($Z11=AB$8,COUNTIF($Z$9:$Z11,AB$8)+R$22,"")</f>
        <v/>
      </c>
      <c r="AC11">
        <f>IF($Z11=AC$8,COUNTIF($Z$9:$Z11,AC$8)+S$22,"")</f>
        <v>1</v>
      </c>
      <c r="AD11" t="str">
        <f>IF($Z11=AD$8,COUNTIF($Z$9:$Z11,AD$8)+T$22,"")</f>
        <v/>
      </c>
      <c r="AE11" t="str">
        <f>IF($Z11=AE$8,COUNTIF($Z$9:$Z11,AE$8)+U$22,"")</f>
        <v/>
      </c>
      <c r="AF11" t="str">
        <f t="shared" si="7"/>
        <v/>
      </c>
      <c r="AG11" t="str">
        <f t="shared" si="8"/>
        <v/>
      </c>
      <c r="AH11" t="str">
        <f t="shared" si="9"/>
        <v>単元1</v>
      </c>
      <c r="AI11" t="str">
        <f t="shared" si="10"/>
        <v/>
      </c>
      <c r="AJ11" t="str">
        <f t="shared" si="11"/>
        <v/>
      </c>
      <c r="AK11" t="str">
        <f t="shared" si="12"/>
        <v/>
      </c>
      <c r="AL11" t="str">
        <f t="shared" si="12"/>
        <v/>
      </c>
      <c r="AM11" t="str">
        <f t="shared" si="12"/>
        <v>単元1</v>
      </c>
      <c r="AN11" t="str">
        <f t="shared" si="12"/>
        <v>単元1</v>
      </c>
      <c r="AO11" t="str">
        <f t="shared" si="12"/>
        <v/>
      </c>
      <c r="AT11" s="24">
        <v>3</v>
      </c>
      <c r="AU11" s="42" t="s">
        <v>214</v>
      </c>
      <c r="AV11" s="25" t="s">
        <v>316</v>
      </c>
      <c r="AW11" s="25" t="s">
        <v>316</v>
      </c>
      <c r="AX11" s="25" t="s">
        <v>316</v>
      </c>
      <c r="AY11" s="25" t="s">
        <v>316</v>
      </c>
      <c r="AZ11" s="43" t="s">
        <v>316</v>
      </c>
    </row>
    <row r="12" spans="1:52" ht="18.95" customHeight="1" x14ac:dyDescent="0.15">
      <c r="A12" s="207"/>
      <c r="B12" s="99">
        <f t="shared" si="5"/>
        <v>46210</v>
      </c>
      <c r="C12" s="98">
        <f t="shared" si="5"/>
        <v>46210</v>
      </c>
      <c r="D12" s="3" t="s">
        <v>57</v>
      </c>
      <c r="E12" s="3"/>
      <c r="F12" s="17" t="str">
        <f t="shared" si="0"/>
        <v/>
      </c>
      <c r="G12" s="17" t="str">
        <f t="shared" si="1"/>
        <v>単元2</v>
      </c>
      <c r="H12" s="17" t="str">
        <f t="shared" si="2"/>
        <v/>
      </c>
      <c r="I12" s="17" t="str">
        <f t="shared" si="3"/>
        <v/>
      </c>
      <c r="J12" s="17" t="str">
        <f t="shared" si="4"/>
        <v/>
      </c>
      <c r="K12" s="3"/>
      <c r="M12" s="207"/>
      <c r="N12" s="33">
        <v>1</v>
      </c>
      <c r="O12">
        <f>SUM($N$6:N12)</f>
        <v>7</v>
      </c>
      <c r="Q12" s="7">
        <v>4</v>
      </c>
      <c r="R12" s="9" t="s">
        <v>48</v>
      </c>
      <c r="W12" s="3">
        <v>4</v>
      </c>
      <c r="X12" s="7" t="str">
        <f>R12</f>
        <v>理科</v>
      </c>
      <c r="Y12" s="9"/>
      <c r="Z12" s="23" t="str">
        <f t="shared" si="6"/>
        <v>理科</v>
      </c>
      <c r="AA12" t="str">
        <f>IF($Z12=AA$8,COUNTIF($Z$9:$Z12,AA$8)+Q$22,"")</f>
        <v/>
      </c>
      <c r="AB12" t="str">
        <f>IF($Z12=AB$8,COUNTIF($Z$9:$Z12,AB$8)+R$22,"")</f>
        <v/>
      </c>
      <c r="AC12" t="str">
        <f>IF($Z12=AC$8,COUNTIF($Z$9:$Z12,AC$8)+S$22,"")</f>
        <v/>
      </c>
      <c r="AD12">
        <f>IF($Z12=AD$8,COUNTIF($Z$9:$Z12,AD$8)+T$22,"")</f>
        <v>1</v>
      </c>
      <c r="AE12" t="str">
        <f>IF($Z12=AE$8,COUNTIF($Z$9:$Z12,AE$8)+U$22,"")</f>
        <v/>
      </c>
      <c r="AF12" t="str">
        <f t="shared" si="7"/>
        <v/>
      </c>
      <c r="AG12" t="str">
        <f t="shared" si="8"/>
        <v/>
      </c>
      <c r="AH12" t="str">
        <f t="shared" si="9"/>
        <v/>
      </c>
      <c r="AI12" t="str">
        <f t="shared" si="10"/>
        <v>単元1</v>
      </c>
      <c r="AJ12" t="str">
        <f t="shared" si="11"/>
        <v/>
      </c>
      <c r="AK12" t="str">
        <f t="shared" si="12"/>
        <v/>
      </c>
      <c r="AL12" t="str">
        <f t="shared" si="12"/>
        <v/>
      </c>
      <c r="AM12" t="str">
        <f t="shared" si="12"/>
        <v/>
      </c>
      <c r="AN12" t="str">
        <f t="shared" si="12"/>
        <v>単元1</v>
      </c>
      <c r="AO12" t="str">
        <f t="shared" si="12"/>
        <v>単元1</v>
      </c>
      <c r="AT12" s="24">
        <v>4</v>
      </c>
      <c r="AU12" s="42" t="s">
        <v>215</v>
      </c>
      <c r="AV12" s="25" t="s">
        <v>317</v>
      </c>
      <c r="AW12" s="25" t="s">
        <v>317</v>
      </c>
      <c r="AX12" s="25" t="s">
        <v>317</v>
      </c>
      <c r="AY12" s="25" t="s">
        <v>317</v>
      </c>
      <c r="AZ12" s="43" t="s">
        <v>317</v>
      </c>
    </row>
    <row r="13" spans="1:52" ht="18.95" customHeight="1" thickBot="1" x14ac:dyDescent="0.2">
      <c r="A13" s="207"/>
      <c r="B13" s="99">
        <f t="shared" si="5"/>
        <v>46211</v>
      </c>
      <c r="C13" s="98">
        <f t="shared" si="5"/>
        <v>46211</v>
      </c>
      <c r="D13" s="3" t="s">
        <v>58</v>
      </c>
      <c r="E13" s="3"/>
      <c r="F13" s="17" t="str">
        <f t="shared" si="0"/>
        <v/>
      </c>
      <c r="G13" s="17" t="str">
        <f t="shared" si="1"/>
        <v/>
      </c>
      <c r="H13" s="17" t="str">
        <f t="shared" si="2"/>
        <v>単元2</v>
      </c>
      <c r="I13" s="17" t="str">
        <f t="shared" si="3"/>
        <v/>
      </c>
      <c r="J13" s="17" t="str">
        <f t="shared" si="4"/>
        <v/>
      </c>
      <c r="K13" s="3"/>
      <c r="M13" s="207"/>
      <c r="N13" s="33">
        <v>1</v>
      </c>
      <c r="O13">
        <f>SUM($N$6:N13)</f>
        <v>8</v>
      </c>
      <c r="Q13" s="7">
        <v>5</v>
      </c>
      <c r="R13" s="10" t="s">
        <v>49</v>
      </c>
      <c r="W13" s="3">
        <v>5</v>
      </c>
      <c r="X13" s="7" t="str">
        <f>R13</f>
        <v>英語</v>
      </c>
      <c r="Y13" s="9"/>
      <c r="Z13" s="23" t="str">
        <f t="shared" si="6"/>
        <v>英語</v>
      </c>
      <c r="AA13" t="str">
        <f>IF($Z13=AA$8,COUNTIF($Z$9:$Z13,AA$8)+Q$22,"")</f>
        <v/>
      </c>
      <c r="AB13" t="str">
        <f>IF($Z13=AB$8,COUNTIF($Z$9:$Z13,AB$8)+R$22,"")</f>
        <v/>
      </c>
      <c r="AC13" t="str">
        <f>IF($Z13=AC$8,COUNTIF($Z$9:$Z13,AC$8)+S$22,"")</f>
        <v/>
      </c>
      <c r="AD13" t="str">
        <f>IF($Z13=AD$8,COUNTIF($Z$9:$Z13,AD$8)+T$22,"")</f>
        <v/>
      </c>
      <c r="AE13">
        <f>IF($Z13=AE$8,COUNTIF($Z$9:$Z13,AE$8)+U$22,"")</f>
        <v>1</v>
      </c>
      <c r="AF13" t="str">
        <f t="shared" si="7"/>
        <v/>
      </c>
      <c r="AG13" t="str">
        <f t="shared" si="8"/>
        <v/>
      </c>
      <c r="AH13" t="str">
        <f t="shared" si="9"/>
        <v/>
      </c>
      <c r="AI13" t="str">
        <f t="shared" si="10"/>
        <v/>
      </c>
      <c r="AJ13" t="str">
        <f t="shared" si="11"/>
        <v>単元1</v>
      </c>
      <c r="AK13" t="str">
        <f t="shared" si="12"/>
        <v>単元2</v>
      </c>
      <c r="AL13" t="str">
        <f t="shared" si="12"/>
        <v/>
      </c>
      <c r="AM13" t="str">
        <f t="shared" si="12"/>
        <v/>
      </c>
      <c r="AN13" t="str">
        <f t="shared" si="12"/>
        <v/>
      </c>
      <c r="AO13" t="str">
        <f t="shared" si="12"/>
        <v>単元1</v>
      </c>
      <c r="AT13" s="24">
        <v>5</v>
      </c>
      <c r="AU13" s="42" t="s">
        <v>216</v>
      </c>
      <c r="AV13" s="25" t="s">
        <v>318</v>
      </c>
      <c r="AW13" s="25" t="s">
        <v>318</v>
      </c>
      <c r="AX13" s="25" t="s">
        <v>318</v>
      </c>
      <c r="AY13" s="25" t="s">
        <v>318</v>
      </c>
      <c r="AZ13" s="43" t="s">
        <v>318</v>
      </c>
    </row>
    <row r="14" spans="1:52" ht="18.95" customHeight="1" x14ac:dyDescent="0.15">
      <c r="A14" s="207"/>
      <c r="B14" s="99">
        <f t="shared" si="5"/>
        <v>46212</v>
      </c>
      <c r="C14" s="98">
        <f t="shared" si="5"/>
        <v>46212</v>
      </c>
      <c r="D14" s="3" t="s">
        <v>59</v>
      </c>
      <c r="E14" s="3"/>
      <c r="F14" s="17" t="str">
        <f t="shared" si="0"/>
        <v/>
      </c>
      <c r="G14" s="17" t="str">
        <f t="shared" si="1"/>
        <v/>
      </c>
      <c r="H14" s="17" t="str">
        <f t="shared" si="2"/>
        <v/>
      </c>
      <c r="I14" s="17" t="str">
        <f t="shared" si="3"/>
        <v>単元2</v>
      </c>
      <c r="J14" s="17" t="str">
        <f t="shared" si="4"/>
        <v/>
      </c>
      <c r="K14" s="3"/>
      <c r="M14" s="207"/>
      <c r="N14" s="33">
        <v>1</v>
      </c>
      <c r="O14">
        <f>SUM($N$6:N14)</f>
        <v>9</v>
      </c>
      <c r="W14" s="3">
        <v>6</v>
      </c>
      <c r="X14" s="7" t="str">
        <f>R9</f>
        <v>国語</v>
      </c>
      <c r="Y14" s="9"/>
      <c r="Z14" s="23" t="str">
        <f t="shared" si="6"/>
        <v>国語</v>
      </c>
      <c r="AA14">
        <f>IF($Z14=AA$8,COUNTIF($Z$9:$Z14,AA$8)+Q$22,"")</f>
        <v>2</v>
      </c>
      <c r="AB14" t="str">
        <f>IF($Z14=AB$8,COUNTIF($Z$9:$Z14,AB$8)+R$22,"")</f>
        <v/>
      </c>
      <c r="AC14" t="str">
        <f>IF($Z14=AC$8,COUNTIF($Z$9:$Z14,AC$8)+S$22,"")</f>
        <v/>
      </c>
      <c r="AD14" t="str">
        <f>IF($Z14=AD$8,COUNTIF($Z$9:$Z14,AD$8)+T$22,"")</f>
        <v/>
      </c>
      <c r="AE14" t="str">
        <f>IF($Z14=AE$8,COUNTIF($Z$9:$Z14,AE$8)+U$22,"")</f>
        <v/>
      </c>
      <c r="AF14" t="str">
        <f t="shared" si="7"/>
        <v>単元2</v>
      </c>
      <c r="AG14" t="str">
        <f t="shared" si="8"/>
        <v/>
      </c>
      <c r="AH14" t="str">
        <f t="shared" si="9"/>
        <v/>
      </c>
      <c r="AI14" t="str">
        <f t="shared" si="10"/>
        <v/>
      </c>
      <c r="AJ14" t="str">
        <f t="shared" si="11"/>
        <v/>
      </c>
      <c r="AK14" t="str">
        <f t="shared" si="12"/>
        <v>単元2</v>
      </c>
      <c r="AL14" t="str">
        <f t="shared" si="12"/>
        <v>単元2</v>
      </c>
      <c r="AM14" t="str">
        <f t="shared" si="12"/>
        <v/>
      </c>
      <c r="AN14" t="str">
        <f t="shared" si="12"/>
        <v/>
      </c>
      <c r="AO14" t="str">
        <f t="shared" si="12"/>
        <v/>
      </c>
      <c r="AT14" s="24">
        <v>6</v>
      </c>
      <c r="AU14" s="42" t="s">
        <v>217</v>
      </c>
      <c r="AV14" s="25" t="s">
        <v>319</v>
      </c>
      <c r="AW14" s="25" t="s">
        <v>319</v>
      </c>
      <c r="AX14" s="25" t="s">
        <v>319</v>
      </c>
      <c r="AY14" s="25" t="s">
        <v>319</v>
      </c>
      <c r="AZ14" s="43" t="s">
        <v>319</v>
      </c>
    </row>
    <row r="15" spans="1:52" ht="18.95" customHeight="1" x14ac:dyDescent="0.15">
      <c r="A15" s="207"/>
      <c r="B15" s="99">
        <f t="shared" si="5"/>
        <v>46213</v>
      </c>
      <c r="C15" s="98">
        <f t="shared" si="5"/>
        <v>46213</v>
      </c>
      <c r="D15" s="3" t="s">
        <v>60</v>
      </c>
      <c r="E15" s="3"/>
      <c r="F15" s="17" t="str">
        <f t="shared" si="0"/>
        <v/>
      </c>
      <c r="G15" s="17" t="str">
        <f t="shared" si="1"/>
        <v/>
      </c>
      <c r="H15" s="17" t="str">
        <f t="shared" si="2"/>
        <v/>
      </c>
      <c r="I15" s="17" t="str">
        <f t="shared" si="3"/>
        <v/>
      </c>
      <c r="J15" s="17" t="str">
        <f t="shared" si="4"/>
        <v>単元2</v>
      </c>
      <c r="K15" s="3"/>
      <c r="M15" s="207"/>
      <c r="N15" s="33">
        <v>1</v>
      </c>
      <c r="O15">
        <f>SUM($N$6:N15)</f>
        <v>10</v>
      </c>
      <c r="W15" s="3">
        <v>7</v>
      </c>
      <c r="X15" s="7" t="str">
        <f>R10</f>
        <v>社会</v>
      </c>
      <c r="Y15" s="9"/>
      <c r="Z15" s="23" t="str">
        <f t="shared" si="6"/>
        <v>社会</v>
      </c>
      <c r="AA15" t="str">
        <f>IF($Z15=AA$8,COUNTIF($Z$9:$Z15,AA$8)+Q$22,"")</f>
        <v/>
      </c>
      <c r="AB15">
        <f>IF($Z15=AB$8,COUNTIF($Z$9:$Z15,AB$8)+R$22,"")</f>
        <v>2</v>
      </c>
      <c r="AC15" t="str">
        <f>IF($Z15=AC$8,COUNTIF($Z$9:$Z15,AC$8)+S$22,"")</f>
        <v/>
      </c>
      <c r="AD15" t="str">
        <f>IF($Z15=AD$8,COUNTIF($Z$9:$Z15,AD$8)+T$22,"")</f>
        <v/>
      </c>
      <c r="AE15" t="str">
        <f>IF($Z15=AE$8,COUNTIF($Z$9:$Z15,AE$8)+U$22,"")</f>
        <v/>
      </c>
      <c r="AF15" t="str">
        <f t="shared" si="7"/>
        <v/>
      </c>
      <c r="AG15" t="str">
        <f t="shared" si="8"/>
        <v>単元2</v>
      </c>
      <c r="AH15" t="str">
        <f t="shared" si="9"/>
        <v/>
      </c>
      <c r="AI15" t="str">
        <f t="shared" si="10"/>
        <v/>
      </c>
      <c r="AJ15" t="str">
        <f t="shared" si="11"/>
        <v/>
      </c>
      <c r="AK15" t="str">
        <f t="shared" si="12"/>
        <v/>
      </c>
      <c r="AL15" t="str">
        <f t="shared" si="12"/>
        <v>単元2</v>
      </c>
      <c r="AM15" t="str">
        <f t="shared" si="12"/>
        <v>単元2</v>
      </c>
      <c r="AN15" t="str">
        <f t="shared" si="12"/>
        <v/>
      </c>
      <c r="AO15" t="str">
        <f t="shared" si="12"/>
        <v/>
      </c>
      <c r="AT15" s="24">
        <v>7</v>
      </c>
      <c r="AU15" s="42" t="s">
        <v>218</v>
      </c>
      <c r="AV15" s="25" t="s">
        <v>320</v>
      </c>
      <c r="AW15" s="25" t="s">
        <v>320</v>
      </c>
      <c r="AX15" s="25" t="s">
        <v>320</v>
      </c>
      <c r="AY15" s="25" t="s">
        <v>320</v>
      </c>
      <c r="AZ15" s="43" t="s">
        <v>320</v>
      </c>
    </row>
    <row r="16" spans="1:52" ht="18.95" customHeight="1" x14ac:dyDescent="0.15">
      <c r="A16" s="207"/>
      <c r="B16" s="99">
        <f t="shared" si="5"/>
        <v>46214</v>
      </c>
      <c r="C16" s="98">
        <f t="shared" si="5"/>
        <v>46214</v>
      </c>
      <c r="D16" s="3" t="s">
        <v>61</v>
      </c>
      <c r="E16" s="3"/>
      <c r="F16" s="17" t="str">
        <f t="shared" si="0"/>
        <v>単元3</v>
      </c>
      <c r="G16" s="17" t="str">
        <f t="shared" si="1"/>
        <v/>
      </c>
      <c r="H16" s="17" t="str">
        <f t="shared" si="2"/>
        <v/>
      </c>
      <c r="I16" s="17" t="str">
        <f t="shared" si="3"/>
        <v/>
      </c>
      <c r="J16" s="17" t="str">
        <f t="shared" si="4"/>
        <v/>
      </c>
      <c r="K16" s="3"/>
      <c r="M16" s="207"/>
      <c r="N16" s="33">
        <v>1</v>
      </c>
      <c r="O16">
        <f>SUM($N$6:N16)</f>
        <v>11</v>
      </c>
      <c r="W16" s="3">
        <v>8</v>
      </c>
      <c r="X16" s="7" t="str">
        <f>R11</f>
        <v>数学</v>
      </c>
      <c r="Y16" s="9"/>
      <c r="Z16" s="23" t="str">
        <f t="shared" si="6"/>
        <v>数学</v>
      </c>
      <c r="AA16" t="str">
        <f>IF($Z16=AA$8,COUNTIF($Z$9:$Z16,AA$8)+Q$22,"")</f>
        <v/>
      </c>
      <c r="AB16" t="str">
        <f>IF($Z16=AB$8,COUNTIF($Z$9:$Z16,AB$8)+R$22,"")</f>
        <v/>
      </c>
      <c r="AC16">
        <f>IF($Z16=AC$8,COUNTIF($Z$9:$Z16,AC$8)+S$22,"")</f>
        <v>2</v>
      </c>
      <c r="AD16" t="str">
        <f>IF($Z16=AD$8,COUNTIF($Z$9:$Z16,AD$8)+T$22,"")</f>
        <v/>
      </c>
      <c r="AE16" t="str">
        <f>IF($Z16=AE$8,COUNTIF($Z$9:$Z16,AE$8)+U$22,"")</f>
        <v/>
      </c>
      <c r="AF16" t="str">
        <f t="shared" si="7"/>
        <v/>
      </c>
      <c r="AG16" t="str">
        <f t="shared" si="8"/>
        <v/>
      </c>
      <c r="AH16" t="str">
        <f t="shared" si="9"/>
        <v>単元2</v>
      </c>
      <c r="AI16" t="str">
        <f t="shared" si="10"/>
        <v/>
      </c>
      <c r="AJ16" t="str">
        <f t="shared" si="11"/>
        <v/>
      </c>
      <c r="AK16" t="str">
        <f t="shared" si="12"/>
        <v/>
      </c>
      <c r="AL16" t="str">
        <f t="shared" si="12"/>
        <v/>
      </c>
      <c r="AM16" t="str">
        <f t="shared" si="12"/>
        <v>単元2</v>
      </c>
      <c r="AN16" t="str">
        <f t="shared" si="12"/>
        <v>単元2</v>
      </c>
      <c r="AO16" t="str">
        <f t="shared" si="12"/>
        <v/>
      </c>
      <c r="AT16" s="24">
        <v>8</v>
      </c>
      <c r="AU16" s="42" t="s">
        <v>219</v>
      </c>
      <c r="AV16" s="25" t="s">
        <v>321</v>
      </c>
      <c r="AW16" s="25" t="s">
        <v>321</v>
      </c>
      <c r="AX16" s="25" t="s">
        <v>321</v>
      </c>
      <c r="AY16" s="25" t="s">
        <v>321</v>
      </c>
      <c r="AZ16" s="43" t="s">
        <v>321</v>
      </c>
    </row>
    <row r="17" spans="1:52" ht="18.95" customHeight="1" x14ac:dyDescent="0.15">
      <c r="A17" s="207"/>
      <c r="B17" s="99">
        <f t="shared" si="5"/>
        <v>46215</v>
      </c>
      <c r="C17" s="98">
        <f t="shared" si="5"/>
        <v>46215</v>
      </c>
      <c r="D17" s="3" t="s">
        <v>62</v>
      </c>
      <c r="E17" s="3"/>
      <c r="F17" s="17" t="str">
        <f t="shared" si="0"/>
        <v/>
      </c>
      <c r="G17" s="17" t="str">
        <f t="shared" si="1"/>
        <v>単元3</v>
      </c>
      <c r="H17" s="17" t="str">
        <f t="shared" si="2"/>
        <v/>
      </c>
      <c r="I17" s="17" t="str">
        <f t="shared" si="3"/>
        <v/>
      </c>
      <c r="J17" s="17" t="str">
        <f t="shared" si="4"/>
        <v/>
      </c>
      <c r="K17" s="3"/>
      <c r="M17" s="207"/>
      <c r="N17" s="33">
        <v>1</v>
      </c>
      <c r="O17">
        <f>SUM($N$6:N17)</f>
        <v>12</v>
      </c>
      <c r="W17" s="3">
        <v>9</v>
      </c>
      <c r="X17" s="7" t="str">
        <f>R12</f>
        <v>理科</v>
      </c>
      <c r="Y17" s="9"/>
      <c r="Z17" s="23" t="str">
        <f t="shared" si="6"/>
        <v>理科</v>
      </c>
      <c r="AA17" t="str">
        <f>IF($Z17=AA$8,COUNTIF($Z$9:$Z17,AA$8)+Q$22,"")</f>
        <v/>
      </c>
      <c r="AB17" t="str">
        <f>IF($Z17=AB$8,COUNTIF($Z$9:$Z17,AB$8)+R$22,"")</f>
        <v/>
      </c>
      <c r="AC17" t="str">
        <f>IF($Z17=AC$8,COUNTIF($Z$9:$Z17,AC$8)+S$22,"")</f>
        <v/>
      </c>
      <c r="AD17">
        <f>IF($Z17=AD$8,COUNTIF($Z$9:$Z17,AD$8)+T$22,"")</f>
        <v>2</v>
      </c>
      <c r="AE17" t="str">
        <f>IF($Z17=AE$8,COUNTIF($Z$9:$Z17,AE$8)+U$22,"")</f>
        <v/>
      </c>
      <c r="AF17" t="str">
        <f t="shared" si="7"/>
        <v/>
      </c>
      <c r="AG17" t="str">
        <f t="shared" si="8"/>
        <v/>
      </c>
      <c r="AH17" t="str">
        <f t="shared" si="9"/>
        <v/>
      </c>
      <c r="AI17" t="str">
        <f t="shared" si="10"/>
        <v>単元2</v>
      </c>
      <c r="AJ17" t="str">
        <f t="shared" si="11"/>
        <v/>
      </c>
      <c r="AK17" t="str">
        <f t="shared" si="12"/>
        <v/>
      </c>
      <c r="AL17" t="str">
        <f t="shared" si="12"/>
        <v/>
      </c>
      <c r="AM17" t="str">
        <f t="shared" si="12"/>
        <v/>
      </c>
      <c r="AN17" t="str">
        <f t="shared" si="12"/>
        <v>単元2</v>
      </c>
      <c r="AO17" t="str">
        <f t="shared" si="12"/>
        <v>単元2</v>
      </c>
      <c r="AT17" s="24">
        <v>9</v>
      </c>
      <c r="AU17" s="42" t="s">
        <v>220</v>
      </c>
      <c r="AV17" s="25" t="s">
        <v>322</v>
      </c>
      <c r="AW17" s="25" t="s">
        <v>322</v>
      </c>
      <c r="AX17" s="25" t="s">
        <v>322</v>
      </c>
      <c r="AY17" s="25" t="s">
        <v>322</v>
      </c>
      <c r="AZ17" s="43" t="s">
        <v>322</v>
      </c>
    </row>
    <row r="18" spans="1:52" ht="18.95" customHeight="1" x14ac:dyDescent="0.15">
      <c r="A18" s="207"/>
      <c r="B18" s="99">
        <f t="shared" si="5"/>
        <v>46216</v>
      </c>
      <c r="C18" s="98">
        <f t="shared" si="5"/>
        <v>46216</v>
      </c>
      <c r="D18" s="3" t="s">
        <v>63</v>
      </c>
      <c r="E18" s="3"/>
      <c r="F18" s="17" t="str">
        <f t="shared" si="0"/>
        <v/>
      </c>
      <c r="G18" s="17" t="str">
        <f t="shared" si="1"/>
        <v/>
      </c>
      <c r="H18" s="17" t="str">
        <f t="shared" si="2"/>
        <v>単元3</v>
      </c>
      <c r="I18" s="17" t="str">
        <f t="shared" si="3"/>
        <v/>
      </c>
      <c r="J18" s="17" t="str">
        <f t="shared" si="4"/>
        <v/>
      </c>
      <c r="K18" s="3"/>
      <c r="M18" s="207"/>
      <c r="N18" s="33">
        <v>1</v>
      </c>
      <c r="O18">
        <f>SUM($N$6:N18)</f>
        <v>13</v>
      </c>
      <c r="W18" s="3">
        <v>10</v>
      </c>
      <c r="X18" s="7" t="str">
        <f>R13</f>
        <v>英語</v>
      </c>
      <c r="Y18" s="9"/>
      <c r="Z18" s="23" t="str">
        <f t="shared" si="6"/>
        <v>英語</v>
      </c>
      <c r="AA18" t="str">
        <f>IF($Z18=AA$8,COUNTIF($Z$9:$Z18,AA$8)+Q$22,"")</f>
        <v/>
      </c>
      <c r="AB18" t="str">
        <f>IF($Z18=AB$8,COUNTIF($Z$9:$Z18,AB$8)+R$22,"")</f>
        <v/>
      </c>
      <c r="AC18" t="str">
        <f>IF($Z18=AC$8,COUNTIF($Z$9:$Z18,AC$8)+S$22,"")</f>
        <v/>
      </c>
      <c r="AD18" t="str">
        <f>IF($Z18=AD$8,COUNTIF($Z$9:$Z18,AD$8)+T$22,"")</f>
        <v/>
      </c>
      <c r="AE18">
        <f>IF($Z18=AE$8,COUNTIF($Z$9:$Z18,AE$8)+U$22,"")</f>
        <v>2</v>
      </c>
      <c r="AF18" t="str">
        <f t="shared" si="7"/>
        <v/>
      </c>
      <c r="AG18" t="str">
        <f t="shared" si="8"/>
        <v/>
      </c>
      <c r="AH18" t="str">
        <f t="shared" si="9"/>
        <v/>
      </c>
      <c r="AI18" t="str">
        <f t="shared" si="10"/>
        <v/>
      </c>
      <c r="AJ18" t="str">
        <f t="shared" si="11"/>
        <v>単元2</v>
      </c>
      <c r="AK18" t="str">
        <f t="shared" si="12"/>
        <v>単元3</v>
      </c>
      <c r="AL18" t="str">
        <f t="shared" si="12"/>
        <v/>
      </c>
      <c r="AM18" t="str">
        <f t="shared" si="12"/>
        <v/>
      </c>
      <c r="AN18" t="str">
        <f t="shared" si="12"/>
        <v/>
      </c>
      <c r="AO18" t="str">
        <f t="shared" si="12"/>
        <v>単元2</v>
      </c>
      <c r="AT18" s="24">
        <v>10</v>
      </c>
      <c r="AU18" s="42" t="s">
        <v>221</v>
      </c>
      <c r="AV18" s="25" t="s">
        <v>323</v>
      </c>
      <c r="AW18" s="25" t="s">
        <v>323</v>
      </c>
      <c r="AX18" s="25" t="s">
        <v>323</v>
      </c>
      <c r="AY18" s="25" t="s">
        <v>323</v>
      </c>
      <c r="AZ18" s="43" t="s">
        <v>323</v>
      </c>
    </row>
    <row r="19" spans="1:52" ht="18.95" customHeight="1" x14ac:dyDescent="0.15">
      <c r="A19" s="207"/>
      <c r="B19" s="99">
        <f t="shared" si="5"/>
        <v>46217</v>
      </c>
      <c r="C19" s="98">
        <f t="shared" si="5"/>
        <v>46217</v>
      </c>
      <c r="D19" s="3" t="s">
        <v>64</v>
      </c>
      <c r="E19" s="3"/>
      <c r="F19" s="17" t="str">
        <f t="shared" si="0"/>
        <v/>
      </c>
      <c r="G19" s="17" t="str">
        <f t="shared" si="1"/>
        <v/>
      </c>
      <c r="H19" s="17" t="str">
        <f t="shared" si="2"/>
        <v/>
      </c>
      <c r="I19" s="17" t="str">
        <f t="shared" si="3"/>
        <v>単元3</v>
      </c>
      <c r="J19" s="17" t="str">
        <f t="shared" si="4"/>
        <v/>
      </c>
      <c r="K19" s="3"/>
      <c r="M19" s="207"/>
      <c r="N19" s="33">
        <v>1</v>
      </c>
      <c r="O19">
        <f>SUM($N$6:N19)</f>
        <v>14</v>
      </c>
      <c r="W19" s="3">
        <v>11</v>
      </c>
      <c r="X19" s="7" t="str">
        <f>R9</f>
        <v>国語</v>
      </c>
      <c r="Y19" s="9"/>
      <c r="Z19" s="23" t="str">
        <f t="shared" si="6"/>
        <v>国語</v>
      </c>
      <c r="AA19">
        <f>IF($Z19=AA$8,COUNTIF($Z$9:$Z19,AA$8)+Q$22,"")</f>
        <v>3</v>
      </c>
      <c r="AB19" t="str">
        <f>IF($Z19=AB$8,COUNTIF($Z$9:$Z19,AB$8)+R$22,"")</f>
        <v/>
      </c>
      <c r="AC19" t="str">
        <f>IF($Z19=AC$8,COUNTIF($Z$9:$Z19,AC$8)+S$22,"")</f>
        <v/>
      </c>
      <c r="AD19" t="str">
        <f>IF($Z19=AD$8,COUNTIF($Z$9:$Z19,AD$8)+T$22,"")</f>
        <v/>
      </c>
      <c r="AE19" t="str">
        <f>IF($Z19=AE$8,COUNTIF($Z$9:$Z19,AE$8)+U$22,"")</f>
        <v/>
      </c>
      <c r="AF19" t="str">
        <f t="shared" si="7"/>
        <v>単元3</v>
      </c>
      <c r="AG19" t="str">
        <f t="shared" si="8"/>
        <v/>
      </c>
      <c r="AH19" t="str">
        <f t="shared" si="9"/>
        <v/>
      </c>
      <c r="AI19" t="str">
        <f t="shared" si="10"/>
        <v/>
      </c>
      <c r="AJ19" t="str">
        <f t="shared" si="11"/>
        <v/>
      </c>
      <c r="AK19" t="str">
        <f t="shared" si="12"/>
        <v>単元3</v>
      </c>
      <c r="AL19" t="str">
        <f t="shared" si="12"/>
        <v>単元3</v>
      </c>
      <c r="AM19" t="str">
        <f t="shared" si="12"/>
        <v/>
      </c>
      <c r="AN19" t="str">
        <f t="shared" si="12"/>
        <v/>
      </c>
      <c r="AO19" t="str">
        <f t="shared" si="12"/>
        <v/>
      </c>
      <c r="AT19" s="24">
        <v>11</v>
      </c>
      <c r="AU19" s="42" t="s">
        <v>222</v>
      </c>
      <c r="AV19" s="25" t="s">
        <v>324</v>
      </c>
      <c r="AW19" s="25" t="s">
        <v>324</v>
      </c>
      <c r="AX19" s="25" t="s">
        <v>324</v>
      </c>
      <c r="AY19" s="25" t="s">
        <v>324</v>
      </c>
      <c r="AZ19" s="43" t="s">
        <v>324</v>
      </c>
    </row>
    <row r="20" spans="1:52" ht="18.95" customHeight="1" x14ac:dyDescent="0.15">
      <c r="A20" s="207"/>
      <c r="B20" s="99">
        <f t="shared" si="5"/>
        <v>46218</v>
      </c>
      <c r="C20" s="98">
        <f t="shared" si="5"/>
        <v>46218</v>
      </c>
      <c r="D20" s="3" t="s">
        <v>51</v>
      </c>
      <c r="E20" s="3"/>
      <c r="F20" s="17" t="str">
        <f t="shared" si="0"/>
        <v/>
      </c>
      <c r="G20" s="17" t="str">
        <f t="shared" si="1"/>
        <v/>
      </c>
      <c r="H20" s="17" t="str">
        <f t="shared" si="2"/>
        <v/>
      </c>
      <c r="I20" s="17" t="str">
        <f t="shared" si="3"/>
        <v/>
      </c>
      <c r="J20" s="17" t="str">
        <f t="shared" si="4"/>
        <v>単元3</v>
      </c>
      <c r="K20" s="3"/>
      <c r="M20" s="207"/>
      <c r="N20" s="33">
        <v>1</v>
      </c>
      <c r="O20">
        <f>SUM($N$6:N20)</f>
        <v>15</v>
      </c>
      <c r="Q20" s="52" t="s">
        <v>76</v>
      </c>
      <c r="R20" s="51"/>
      <c r="S20" s="51"/>
      <c r="W20" s="3">
        <v>12</v>
      </c>
      <c r="X20" s="7" t="str">
        <f>R10</f>
        <v>社会</v>
      </c>
      <c r="Y20" s="9"/>
      <c r="Z20" s="23" t="str">
        <f t="shared" si="6"/>
        <v>社会</v>
      </c>
      <c r="AA20" t="str">
        <f>IF($Z20=AA$8,COUNTIF($Z$9:$Z20,AA$8)+Q$22,"")</f>
        <v/>
      </c>
      <c r="AB20">
        <f>IF($Z20=AB$8,COUNTIF($Z$9:$Z20,AB$8)+R$22,"")</f>
        <v>3</v>
      </c>
      <c r="AC20" t="str">
        <f>IF($Z20=AC$8,COUNTIF($Z$9:$Z20,AC$8)+S$22,"")</f>
        <v/>
      </c>
      <c r="AD20" t="str">
        <f>IF($Z20=AD$8,COUNTIF($Z$9:$Z20,AD$8)+T$22,"")</f>
        <v/>
      </c>
      <c r="AE20" t="str">
        <f>IF($Z20=AE$8,COUNTIF($Z$9:$Z20,AE$8)+U$22,"")</f>
        <v/>
      </c>
      <c r="AF20" t="str">
        <f t="shared" si="7"/>
        <v/>
      </c>
      <c r="AG20" t="str">
        <f t="shared" si="8"/>
        <v>単元3</v>
      </c>
      <c r="AH20" t="str">
        <f t="shared" si="9"/>
        <v/>
      </c>
      <c r="AI20" t="str">
        <f t="shared" si="10"/>
        <v/>
      </c>
      <c r="AJ20" t="str">
        <f t="shared" si="11"/>
        <v/>
      </c>
      <c r="AK20" t="str">
        <f t="shared" si="12"/>
        <v/>
      </c>
      <c r="AL20" t="str">
        <f t="shared" si="12"/>
        <v>単元3</v>
      </c>
      <c r="AM20" t="str">
        <f t="shared" si="12"/>
        <v>単元3</v>
      </c>
      <c r="AN20" t="str">
        <f t="shared" si="12"/>
        <v/>
      </c>
      <c r="AO20" t="str">
        <f t="shared" si="12"/>
        <v/>
      </c>
      <c r="AT20" s="24">
        <v>12</v>
      </c>
      <c r="AU20" s="42" t="s">
        <v>223</v>
      </c>
      <c r="AV20" s="25" t="s">
        <v>325</v>
      </c>
      <c r="AW20" s="25" t="s">
        <v>325</v>
      </c>
      <c r="AX20" s="25" t="s">
        <v>325</v>
      </c>
      <c r="AY20" s="25" t="s">
        <v>325</v>
      </c>
      <c r="AZ20" s="43" t="s">
        <v>325</v>
      </c>
    </row>
    <row r="21" spans="1:52" ht="18.95" customHeight="1" thickBot="1" x14ac:dyDescent="0.2">
      <c r="A21" s="207"/>
      <c r="B21" s="99">
        <f t="shared" si="5"/>
        <v>46219</v>
      </c>
      <c r="C21" s="98">
        <f t="shared" si="5"/>
        <v>46219</v>
      </c>
      <c r="D21" s="3" t="s">
        <v>52</v>
      </c>
      <c r="E21" s="3"/>
      <c r="F21" s="17" t="str">
        <f t="shared" si="0"/>
        <v>単元4</v>
      </c>
      <c r="G21" s="17" t="str">
        <f t="shared" si="1"/>
        <v/>
      </c>
      <c r="H21" s="17" t="str">
        <f t="shared" si="2"/>
        <v/>
      </c>
      <c r="I21" s="17" t="str">
        <f t="shared" si="3"/>
        <v/>
      </c>
      <c r="J21" s="17" t="str">
        <f t="shared" si="4"/>
        <v/>
      </c>
      <c r="K21" s="3"/>
      <c r="M21" s="207"/>
      <c r="N21" s="33">
        <v>1</v>
      </c>
      <c r="O21">
        <f>SUM($N$6:N21)</f>
        <v>16</v>
      </c>
      <c r="Q21" t="s">
        <v>41</v>
      </c>
      <c r="R21" t="s">
        <v>104</v>
      </c>
      <c r="S21" t="s">
        <v>105</v>
      </c>
      <c r="T21" t="s">
        <v>48</v>
      </c>
      <c r="U21" t="s">
        <v>49</v>
      </c>
      <c r="W21" s="3">
        <v>13</v>
      </c>
      <c r="X21" s="7" t="str">
        <f>R11</f>
        <v>数学</v>
      </c>
      <c r="Y21" s="9"/>
      <c r="Z21" s="23" t="str">
        <f t="shared" si="6"/>
        <v>数学</v>
      </c>
      <c r="AA21" t="str">
        <f>IF($Z21=AA$8,COUNTIF($Z$9:$Z21,AA$8)+Q$22,"")</f>
        <v/>
      </c>
      <c r="AB21" t="str">
        <f>IF($Z21=AB$8,COUNTIF($Z$9:$Z21,AB$8)+R$22,"")</f>
        <v/>
      </c>
      <c r="AC21">
        <f>IF($Z21=AC$8,COUNTIF($Z$9:$Z21,AC$8)+S$22,"")</f>
        <v>3</v>
      </c>
      <c r="AD21" t="str">
        <f>IF($Z21=AD$8,COUNTIF($Z$9:$Z21,AD$8)+T$22,"")</f>
        <v/>
      </c>
      <c r="AE21" t="str">
        <f>IF($Z21=AE$8,COUNTIF($Z$9:$Z21,AE$8)+U$22,"")</f>
        <v/>
      </c>
      <c r="AF21" t="str">
        <f t="shared" si="7"/>
        <v/>
      </c>
      <c r="AG21" t="str">
        <f t="shared" si="8"/>
        <v/>
      </c>
      <c r="AH21" t="str">
        <f t="shared" si="9"/>
        <v>単元3</v>
      </c>
      <c r="AI21" t="str">
        <f t="shared" si="10"/>
        <v/>
      </c>
      <c r="AJ21" t="str">
        <f t="shared" si="11"/>
        <v/>
      </c>
      <c r="AK21" t="str">
        <f t="shared" si="12"/>
        <v/>
      </c>
      <c r="AL21" t="str">
        <f t="shared" si="12"/>
        <v/>
      </c>
      <c r="AM21" t="str">
        <f t="shared" si="12"/>
        <v>単元3</v>
      </c>
      <c r="AN21" t="str">
        <f t="shared" si="12"/>
        <v>単元3</v>
      </c>
      <c r="AO21" t="str">
        <f t="shared" si="12"/>
        <v/>
      </c>
      <c r="AT21" s="24">
        <v>13</v>
      </c>
      <c r="AU21" s="42" t="s">
        <v>224</v>
      </c>
      <c r="AV21" s="25" t="s">
        <v>326</v>
      </c>
      <c r="AW21" s="25" t="s">
        <v>326</v>
      </c>
      <c r="AX21" s="25" t="s">
        <v>326</v>
      </c>
      <c r="AY21" s="25" t="s">
        <v>326</v>
      </c>
      <c r="AZ21" s="43" t="s">
        <v>326</v>
      </c>
    </row>
    <row r="22" spans="1:52" ht="18.95" customHeight="1" thickBot="1" x14ac:dyDescent="0.2">
      <c r="A22" s="207"/>
      <c r="B22" s="99">
        <f t="shared" si="5"/>
        <v>46220</v>
      </c>
      <c r="C22" s="98">
        <f t="shared" si="5"/>
        <v>46220</v>
      </c>
      <c r="D22" s="3" t="s">
        <v>53</v>
      </c>
      <c r="E22" s="3"/>
      <c r="F22" s="17" t="str">
        <f t="shared" si="0"/>
        <v/>
      </c>
      <c r="G22" s="17" t="str">
        <f t="shared" si="1"/>
        <v>単元4</v>
      </c>
      <c r="H22" s="17" t="str">
        <f t="shared" si="2"/>
        <v/>
      </c>
      <c r="I22" s="17" t="str">
        <f t="shared" si="3"/>
        <v/>
      </c>
      <c r="J22" s="17" t="str">
        <f t="shared" si="4"/>
        <v/>
      </c>
      <c r="K22" s="3"/>
      <c r="M22" s="207"/>
      <c r="N22" s="33">
        <v>1</v>
      </c>
      <c r="O22">
        <f>SUM($N$6:N22)</f>
        <v>17</v>
      </c>
      <c r="Q22" s="11"/>
      <c r="R22" s="12"/>
      <c r="S22" s="12"/>
      <c r="T22" s="12"/>
      <c r="U22" s="13"/>
      <c r="W22" s="3">
        <v>14</v>
      </c>
      <c r="X22" s="7" t="str">
        <f>R12</f>
        <v>理科</v>
      </c>
      <c r="Y22" s="9"/>
      <c r="Z22" s="23" t="str">
        <f t="shared" si="6"/>
        <v>理科</v>
      </c>
      <c r="AA22" t="str">
        <f>IF($Z22=AA$8,COUNTIF($Z$9:$Z22,AA$8)+Q$22,"")</f>
        <v/>
      </c>
      <c r="AB22" t="str">
        <f>IF($Z22=AB$8,COUNTIF($Z$9:$Z22,AB$8)+R$22,"")</f>
        <v/>
      </c>
      <c r="AC22" t="str">
        <f>IF($Z22=AC$8,COUNTIF($Z$9:$Z22,AC$8)+S$22,"")</f>
        <v/>
      </c>
      <c r="AD22">
        <f>IF($Z22=AD$8,COUNTIF($Z$9:$Z22,AD$8)+T$22,"")</f>
        <v>3</v>
      </c>
      <c r="AE22" t="str">
        <f>IF($Z22=AE$8,COUNTIF($Z$9:$Z22,AE$8)+U$22,"")</f>
        <v/>
      </c>
      <c r="AF22" t="str">
        <f t="shared" si="7"/>
        <v/>
      </c>
      <c r="AG22" t="str">
        <f t="shared" si="8"/>
        <v/>
      </c>
      <c r="AH22" t="str">
        <f t="shared" si="9"/>
        <v/>
      </c>
      <c r="AI22" t="str">
        <f t="shared" si="10"/>
        <v>単元3</v>
      </c>
      <c r="AJ22" t="str">
        <f t="shared" si="11"/>
        <v/>
      </c>
      <c r="AK22" t="str">
        <f t="shared" si="12"/>
        <v/>
      </c>
      <c r="AL22" t="str">
        <f t="shared" si="12"/>
        <v/>
      </c>
      <c r="AM22" t="str">
        <f t="shared" si="12"/>
        <v/>
      </c>
      <c r="AN22" t="str">
        <f t="shared" si="12"/>
        <v>単元3</v>
      </c>
      <c r="AO22" t="str">
        <f t="shared" si="12"/>
        <v>単元3</v>
      </c>
      <c r="AT22" s="24">
        <v>14</v>
      </c>
      <c r="AU22" s="42" t="s">
        <v>225</v>
      </c>
      <c r="AV22" s="26" t="s">
        <v>327</v>
      </c>
      <c r="AW22" s="26" t="s">
        <v>327</v>
      </c>
      <c r="AX22" s="26" t="s">
        <v>327</v>
      </c>
      <c r="AY22" s="26" t="s">
        <v>327</v>
      </c>
      <c r="AZ22" s="44" t="s">
        <v>327</v>
      </c>
    </row>
    <row r="23" spans="1:52" ht="18.95" customHeight="1" x14ac:dyDescent="0.15">
      <c r="A23" s="207"/>
      <c r="B23" s="99">
        <f t="shared" si="5"/>
        <v>46221</v>
      </c>
      <c r="C23" s="98">
        <f t="shared" si="5"/>
        <v>46221</v>
      </c>
      <c r="D23" s="3" t="s">
        <v>54</v>
      </c>
      <c r="E23" s="3"/>
      <c r="F23" s="17" t="str">
        <f t="shared" si="0"/>
        <v/>
      </c>
      <c r="G23" s="17" t="str">
        <f t="shared" si="1"/>
        <v/>
      </c>
      <c r="H23" s="17" t="str">
        <f t="shared" si="2"/>
        <v>単元4</v>
      </c>
      <c r="I23" s="17" t="str">
        <f t="shared" si="3"/>
        <v/>
      </c>
      <c r="J23" s="17" t="str">
        <f t="shared" si="4"/>
        <v/>
      </c>
      <c r="K23" s="3"/>
      <c r="M23" s="207"/>
      <c r="N23" s="33">
        <v>1</v>
      </c>
      <c r="O23">
        <f>SUM($N$6:N23)</f>
        <v>18</v>
      </c>
      <c r="W23" s="3">
        <v>15</v>
      </c>
      <c r="X23" s="7" t="str">
        <f>R13</f>
        <v>英語</v>
      </c>
      <c r="Y23" s="9"/>
      <c r="Z23" s="23" t="str">
        <f t="shared" si="6"/>
        <v>英語</v>
      </c>
      <c r="AA23" t="str">
        <f>IF($Z23=AA$8,COUNTIF($Z$9:$Z23,AA$8)+Q$22,"")</f>
        <v/>
      </c>
      <c r="AB23" t="str">
        <f>IF($Z23=AB$8,COUNTIF($Z$9:$Z23,AB$8)+R$22,"")</f>
        <v/>
      </c>
      <c r="AC23" t="str">
        <f>IF($Z23=AC$8,COUNTIF($Z$9:$Z23,AC$8)+S$22,"")</f>
        <v/>
      </c>
      <c r="AD23" t="str">
        <f>IF($Z23=AD$8,COUNTIF($Z$9:$Z23,AD$8)+T$22,"")</f>
        <v/>
      </c>
      <c r="AE23">
        <f>IF($Z23=AE$8,COUNTIF($Z$9:$Z23,AE$8)+U$22,"")</f>
        <v>3</v>
      </c>
      <c r="AF23" t="str">
        <f t="shared" si="7"/>
        <v/>
      </c>
      <c r="AG23" t="str">
        <f t="shared" si="8"/>
        <v/>
      </c>
      <c r="AH23" t="str">
        <f t="shared" si="9"/>
        <v/>
      </c>
      <c r="AI23" t="str">
        <f t="shared" si="10"/>
        <v/>
      </c>
      <c r="AJ23" t="str">
        <f t="shared" si="11"/>
        <v>単元3</v>
      </c>
      <c r="AK23" t="str">
        <f t="shared" si="12"/>
        <v>単元4</v>
      </c>
      <c r="AL23" t="str">
        <f t="shared" si="12"/>
        <v/>
      </c>
      <c r="AM23" t="str">
        <f t="shared" si="12"/>
        <v/>
      </c>
      <c r="AN23" t="str">
        <f t="shared" si="12"/>
        <v/>
      </c>
      <c r="AO23" t="str">
        <f t="shared" si="12"/>
        <v>単元3</v>
      </c>
      <c r="AT23" s="24">
        <v>15</v>
      </c>
      <c r="AU23" s="42" t="s">
        <v>226</v>
      </c>
      <c r="AV23" s="25" t="s">
        <v>328</v>
      </c>
      <c r="AW23" s="25" t="s">
        <v>328</v>
      </c>
      <c r="AX23" s="25" t="s">
        <v>328</v>
      </c>
      <c r="AY23" s="25" t="s">
        <v>328</v>
      </c>
      <c r="AZ23" s="43" t="s">
        <v>328</v>
      </c>
    </row>
    <row r="24" spans="1:52" ht="18.95" customHeight="1" x14ac:dyDescent="0.15">
      <c r="A24" s="207"/>
      <c r="B24" s="99">
        <f t="shared" si="5"/>
        <v>46222</v>
      </c>
      <c r="C24" s="98">
        <f t="shared" si="5"/>
        <v>46222</v>
      </c>
      <c r="D24" s="3" t="s">
        <v>55</v>
      </c>
      <c r="E24" s="3"/>
      <c r="F24" s="17" t="str">
        <f t="shared" si="0"/>
        <v/>
      </c>
      <c r="G24" s="17" t="str">
        <f t="shared" si="1"/>
        <v/>
      </c>
      <c r="H24" s="17" t="str">
        <f t="shared" si="2"/>
        <v/>
      </c>
      <c r="I24" s="17" t="str">
        <f t="shared" si="3"/>
        <v>単元4</v>
      </c>
      <c r="J24" s="17" t="str">
        <f t="shared" si="4"/>
        <v/>
      </c>
      <c r="K24" s="3"/>
      <c r="M24" s="207"/>
      <c r="N24" s="33">
        <v>1</v>
      </c>
      <c r="O24">
        <f>SUM($N$6:N24)</f>
        <v>19</v>
      </c>
      <c r="W24" s="3">
        <v>16</v>
      </c>
      <c r="X24" s="7" t="str">
        <f>R9</f>
        <v>国語</v>
      </c>
      <c r="Y24" s="9"/>
      <c r="Z24" s="23" t="str">
        <f t="shared" si="6"/>
        <v>国語</v>
      </c>
      <c r="AA24">
        <f>IF($Z24=AA$8,COUNTIF($Z$9:$Z24,AA$8)+Q$22,"")</f>
        <v>4</v>
      </c>
      <c r="AB24" t="str">
        <f>IF($Z24=AB$8,COUNTIF($Z$9:$Z24,AB$8)+R$22,"")</f>
        <v/>
      </c>
      <c r="AC24" t="str">
        <f>IF($Z24=AC$8,COUNTIF($Z$9:$Z24,AC$8)+S$22,"")</f>
        <v/>
      </c>
      <c r="AD24" t="str">
        <f>IF($Z24=AD$8,COUNTIF($Z$9:$Z24,AD$8)+T$22,"")</f>
        <v/>
      </c>
      <c r="AE24" t="str">
        <f>IF($Z24=AE$8,COUNTIF($Z$9:$Z24,AE$8)+U$22,"")</f>
        <v/>
      </c>
      <c r="AF24" t="str">
        <f t="shared" si="7"/>
        <v>単元4</v>
      </c>
      <c r="AG24" t="str">
        <f t="shared" si="8"/>
        <v/>
      </c>
      <c r="AH24" t="str">
        <f t="shared" si="9"/>
        <v/>
      </c>
      <c r="AI24" t="str">
        <f t="shared" si="10"/>
        <v/>
      </c>
      <c r="AJ24" t="str">
        <f t="shared" si="11"/>
        <v/>
      </c>
      <c r="AK24" t="str">
        <f t="shared" si="12"/>
        <v>単元4</v>
      </c>
      <c r="AL24" t="str">
        <f t="shared" si="12"/>
        <v>単元4</v>
      </c>
      <c r="AM24" t="str">
        <f t="shared" si="12"/>
        <v/>
      </c>
      <c r="AN24" t="str">
        <f t="shared" si="12"/>
        <v/>
      </c>
      <c r="AO24" t="str">
        <f t="shared" si="12"/>
        <v/>
      </c>
      <c r="AT24" s="24">
        <v>16</v>
      </c>
      <c r="AU24" s="42" t="s">
        <v>227</v>
      </c>
      <c r="AV24" s="25" t="s">
        <v>329</v>
      </c>
      <c r="AW24" s="25" t="s">
        <v>329</v>
      </c>
      <c r="AX24" s="25" t="s">
        <v>329</v>
      </c>
      <c r="AY24" s="25" t="s">
        <v>329</v>
      </c>
      <c r="AZ24" s="43" t="s">
        <v>329</v>
      </c>
    </row>
    <row r="25" spans="1:52" ht="18.95" customHeight="1" x14ac:dyDescent="0.15">
      <c r="A25" s="207"/>
      <c r="B25" s="99">
        <f t="shared" si="5"/>
        <v>46223</v>
      </c>
      <c r="C25" s="98">
        <f t="shared" si="5"/>
        <v>46223</v>
      </c>
      <c r="D25" s="3" t="s">
        <v>56</v>
      </c>
      <c r="E25" s="3"/>
      <c r="F25" s="17" t="str">
        <f t="shared" si="0"/>
        <v/>
      </c>
      <c r="G25" s="17" t="str">
        <f t="shared" si="1"/>
        <v/>
      </c>
      <c r="H25" s="17" t="str">
        <f t="shared" si="2"/>
        <v/>
      </c>
      <c r="I25" s="17" t="str">
        <f t="shared" si="3"/>
        <v/>
      </c>
      <c r="J25" s="17" t="str">
        <f t="shared" si="4"/>
        <v>単元4</v>
      </c>
      <c r="K25" s="3"/>
      <c r="M25" s="207"/>
      <c r="N25" s="33">
        <v>1</v>
      </c>
      <c r="O25">
        <f>SUM($N$6:N25)</f>
        <v>20</v>
      </c>
      <c r="W25" s="3">
        <v>17</v>
      </c>
      <c r="X25" s="7" t="str">
        <f>R10</f>
        <v>社会</v>
      </c>
      <c r="Y25" s="9"/>
      <c r="Z25" s="23" t="str">
        <f t="shared" si="6"/>
        <v>社会</v>
      </c>
      <c r="AA25" t="str">
        <f>IF($Z25=AA$8,COUNTIF($Z$9:$Z25,AA$8)+Q$22,"")</f>
        <v/>
      </c>
      <c r="AB25">
        <f>IF($Z25=AB$8,COUNTIF($Z$9:$Z25,AB$8)+R$22,"")</f>
        <v>4</v>
      </c>
      <c r="AC25" t="str">
        <f>IF($Z25=AC$8,COUNTIF($Z$9:$Z25,AC$8)+S$22,"")</f>
        <v/>
      </c>
      <c r="AD25" t="str">
        <f>IF($Z25=AD$8,COUNTIF($Z$9:$Z25,AD$8)+T$22,"")</f>
        <v/>
      </c>
      <c r="AE25" t="str">
        <f>IF($Z25=AE$8,COUNTIF($Z$9:$Z25,AE$8)+U$22,"")</f>
        <v/>
      </c>
      <c r="AF25" t="str">
        <f t="shared" si="7"/>
        <v/>
      </c>
      <c r="AG25" t="str">
        <f t="shared" si="8"/>
        <v>単元4</v>
      </c>
      <c r="AH25" t="str">
        <f t="shared" si="9"/>
        <v/>
      </c>
      <c r="AI25" t="str">
        <f t="shared" si="10"/>
        <v/>
      </c>
      <c r="AJ25" t="str">
        <f t="shared" si="11"/>
        <v/>
      </c>
      <c r="AK25" t="str">
        <f t="shared" si="12"/>
        <v/>
      </c>
      <c r="AL25" t="str">
        <f t="shared" si="12"/>
        <v>単元4</v>
      </c>
      <c r="AM25" t="str">
        <f t="shared" si="12"/>
        <v>単元4</v>
      </c>
      <c r="AN25" t="str">
        <f t="shared" si="12"/>
        <v/>
      </c>
      <c r="AO25" t="str">
        <f t="shared" si="12"/>
        <v/>
      </c>
      <c r="AT25" s="24">
        <v>17</v>
      </c>
      <c r="AU25" s="42" t="s">
        <v>228</v>
      </c>
      <c r="AV25" s="25" t="s">
        <v>330</v>
      </c>
      <c r="AW25" s="25" t="s">
        <v>330</v>
      </c>
      <c r="AX25" s="25" t="s">
        <v>330</v>
      </c>
      <c r="AY25" s="25" t="s">
        <v>330</v>
      </c>
      <c r="AZ25" s="43" t="s">
        <v>330</v>
      </c>
    </row>
    <row r="26" spans="1:52" ht="18.95" customHeight="1" x14ac:dyDescent="0.15">
      <c r="A26" s="207"/>
      <c r="B26" s="99">
        <f t="shared" si="5"/>
        <v>46224</v>
      </c>
      <c r="C26" s="98">
        <f t="shared" si="5"/>
        <v>46224</v>
      </c>
      <c r="D26" s="3" t="s">
        <v>57</v>
      </c>
      <c r="E26" s="3"/>
      <c r="F26" s="17" t="str">
        <f t="shared" si="0"/>
        <v>単元5</v>
      </c>
      <c r="G26" s="17" t="str">
        <f t="shared" si="1"/>
        <v/>
      </c>
      <c r="H26" s="17" t="str">
        <f t="shared" si="2"/>
        <v/>
      </c>
      <c r="I26" s="17" t="str">
        <f t="shared" si="3"/>
        <v/>
      </c>
      <c r="J26" s="17" t="str">
        <f t="shared" si="4"/>
        <v/>
      </c>
      <c r="K26" s="3"/>
      <c r="M26" s="207"/>
      <c r="N26" s="33">
        <v>1</v>
      </c>
      <c r="O26">
        <f>SUM($N$6:N26)</f>
        <v>21</v>
      </c>
      <c r="W26" s="3">
        <v>18</v>
      </c>
      <c r="X26" s="7" t="str">
        <f>R11</f>
        <v>数学</v>
      </c>
      <c r="Y26" s="9"/>
      <c r="Z26" s="23" t="str">
        <f t="shared" si="6"/>
        <v>数学</v>
      </c>
      <c r="AA26" t="str">
        <f>IF($Z26=AA$8,COUNTIF($Z$9:$Z26,AA$8)+Q$22,"")</f>
        <v/>
      </c>
      <c r="AB26" t="str">
        <f>IF($Z26=AB$8,COUNTIF($Z$9:$Z26,AB$8)+R$22,"")</f>
        <v/>
      </c>
      <c r="AC26">
        <f>IF($Z26=AC$8,COUNTIF($Z$9:$Z26,AC$8)+S$22,"")</f>
        <v>4</v>
      </c>
      <c r="AD26" t="str">
        <f>IF($Z26=AD$8,COUNTIF($Z$9:$Z26,AD$8)+T$22,"")</f>
        <v/>
      </c>
      <c r="AE26" t="str">
        <f>IF($Z26=AE$8,COUNTIF($Z$9:$Z26,AE$8)+U$22,"")</f>
        <v/>
      </c>
      <c r="AF26" t="str">
        <f t="shared" si="7"/>
        <v/>
      </c>
      <c r="AG26" t="str">
        <f t="shared" si="8"/>
        <v/>
      </c>
      <c r="AH26" t="str">
        <f t="shared" si="9"/>
        <v>単元4</v>
      </c>
      <c r="AI26" t="str">
        <f t="shared" si="10"/>
        <v/>
      </c>
      <c r="AJ26" t="str">
        <f t="shared" si="11"/>
        <v/>
      </c>
      <c r="AK26" t="str">
        <f t="shared" si="12"/>
        <v/>
      </c>
      <c r="AL26" t="str">
        <f t="shared" si="12"/>
        <v/>
      </c>
      <c r="AM26" t="str">
        <f t="shared" si="12"/>
        <v>単元4</v>
      </c>
      <c r="AN26" t="str">
        <f t="shared" si="12"/>
        <v>単元4</v>
      </c>
      <c r="AO26" t="str">
        <f t="shared" si="12"/>
        <v/>
      </c>
      <c r="AT26" s="24">
        <v>18</v>
      </c>
      <c r="AU26" s="42" t="s">
        <v>229</v>
      </c>
      <c r="AV26" s="25" t="s">
        <v>331</v>
      </c>
      <c r="AW26" s="25" t="s">
        <v>331</v>
      </c>
      <c r="AX26" s="25" t="s">
        <v>331</v>
      </c>
      <c r="AY26" s="25" t="s">
        <v>331</v>
      </c>
      <c r="AZ26" s="43" t="s">
        <v>331</v>
      </c>
    </row>
    <row r="27" spans="1:52" ht="18.95" customHeight="1" x14ac:dyDescent="0.15">
      <c r="A27" s="207"/>
      <c r="B27" s="99">
        <f t="shared" si="5"/>
        <v>46225</v>
      </c>
      <c r="C27" s="98">
        <f t="shared" si="5"/>
        <v>46225</v>
      </c>
      <c r="D27" s="3" t="s">
        <v>58</v>
      </c>
      <c r="E27" s="3"/>
      <c r="F27" s="17" t="str">
        <f t="shared" si="0"/>
        <v/>
      </c>
      <c r="G27" s="17" t="str">
        <f t="shared" si="1"/>
        <v>単元5</v>
      </c>
      <c r="H27" s="17" t="str">
        <f t="shared" si="2"/>
        <v/>
      </c>
      <c r="I27" s="17" t="str">
        <f t="shared" si="3"/>
        <v/>
      </c>
      <c r="J27" s="17" t="str">
        <f t="shared" si="4"/>
        <v/>
      </c>
      <c r="K27" s="3"/>
      <c r="M27" s="207"/>
      <c r="N27" s="33">
        <v>1</v>
      </c>
      <c r="O27">
        <f>SUM($N$6:N27)</f>
        <v>22</v>
      </c>
      <c r="W27" s="3">
        <v>19</v>
      </c>
      <c r="X27" s="7" t="str">
        <f>R12</f>
        <v>理科</v>
      </c>
      <c r="Y27" s="9"/>
      <c r="Z27" s="23" t="str">
        <f t="shared" si="6"/>
        <v>理科</v>
      </c>
      <c r="AA27" t="str">
        <f>IF($Z27=AA$8,COUNTIF($Z$9:$Z27,AA$8)+Q$22,"")</f>
        <v/>
      </c>
      <c r="AB27" t="str">
        <f>IF($Z27=AB$8,COUNTIF($Z$9:$Z27,AB$8)+R$22,"")</f>
        <v/>
      </c>
      <c r="AC27" t="str">
        <f>IF($Z27=AC$8,COUNTIF($Z$9:$Z27,AC$8)+S$22,"")</f>
        <v/>
      </c>
      <c r="AD27">
        <f>IF($Z27=AD$8,COUNTIF($Z$9:$Z27,AD$8)+T$22,"")</f>
        <v>4</v>
      </c>
      <c r="AE27" t="str">
        <f>IF($Z27=AE$8,COUNTIF($Z$9:$Z27,AE$8)+U$22,"")</f>
        <v/>
      </c>
      <c r="AF27" t="str">
        <f t="shared" si="7"/>
        <v/>
      </c>
      <c r="AG27" t="str">
        <f t="shared" si="8"/>
        <v/>
      </c>
      <c r="AH27" t="str">
        <f t="shared" si="9"/>
        <v/>
      </c>
      <c r="AI27" t="str">
        <f t="shared" si="10"/>
        <v>単元4</v>
      </c>
      <c r="AJ27" t="str">
        <f t="shared" si="11"/>
        <v/>
      </c>
      <c r="AK27" t="str">
        <f t="shared" si="12"/>
        <v/>
      </c>
      <c r="AL27" t="str">
        <f t="shared" si="12"/>
        <v/>
      </c>
      <c r="AM27" t="str">
        <f t="shared" si="12"/>
        <v/>
      </c>
      <c r="AN27" t="str">
        <f t="shared" si="12"/>
        <v>単元4</v>
      </c>
      <c r="AO27" t="str">
        <f t="shared" si="12"/>
        <v>単元4</v>
      </c>
      <c r="AT27" s="24">
        <v>19</v>
      </c>
      <c r="AU27" s="42" t="s">
        <v>230</v>
      </c>
      <c r="AV27" s="25" t="s">
        <v>332</v>
      </c>
      <c r="AW27" s="25" t="s">
        <v>332</v>
      </c>
      <c r="AX27" s="25" t="s">
        <v>332</v>
      </c>
      <c r="AY27" s="25" t="s">
        <v>332</v>
      </c>
      <c r="AZ27" s="43" t="s">
        <v>332</v>
      </c>
    </row>
    <row r="28" spans="1:52" ht="18.95" customHeight="1" x14ac:dyDescent="0.15">
      <c r="A28" s="207"/>
      <c r="B28" s="99">
        <f t="shared" si="5"/>
        <v>46226</v>
      </c>
      <c r="C28" s="98">
        <f t="shared" si="5"/>
        <v>46226</v>
      </c>
      <c r="D28" s="3" t="s">
        <v>59</v>
      </c>
      <c r="E28" s="3"/>
      <c r="F28" s="17" t="str">
        <f t="shared" si="0"/>
        <v/>
      </c>
      <c r="G28" s="17" t="str">
        <f t="shared" si="1"/>
        <v/>
      </c>
      <c r="H28" s="17" t="str">
        <f t="shared" si="2"/>
        <v>単元5</v>
      </c>
      <c r="I28" s="17" t="str">
        <f t="shared" si="3"/>
        <v/>
      </c>
      <c r="J28" s="17" t="str">
        <f t="shared" si="4"/>
        <v/>
      </c>
      <c r="K28" s="3"/>
      <c r="M28" s="207"/>
      <c r="N28" s="33">
        <v>1</v>
      </c>
      <c r="O28">
        <f>SUM($N$6:N28)</f>
        <v>23</v>
      </c>
      <c r="W28" s="3">
        <v>20</v>
      </c>
      <c r="X28" s="7" t="str">
        <f>R13</f>
        <v>英語</v>
      </c>
      <c r="Y28" s="9"/>
      <c r="Z28" s="23" t="str">
        <f t="shared" si="6"/>
        <v>英語</v>
      </c>
      <c r="AA28" t="str">
        <f>IF($Z28=AA$8,COUNTIF($Z$9:$Z28,AA$8)+Q$22,"")</f>
        <v/>
      </c>
      <c r="AB28" t="str">
        <f>IF($Z28=AB$8,COUNTIF($Z$9:$Z28,AB$8)+R$22,"")</f>
        <v/>
      </c>
      <c r="AC28" t="str">
        <f>IF($Z28=AC$8,COUNTIF($Z$9:$Z28,AC$8)+S$22,"")</f>
        <v/>
      </c>
      <c r="AD28" t="str">
        <f>IF($Z28=AD$8,COUNTIF($Z$9:$Z28,AD$8)+T$22,"")</f>
        <v/>
      </c>
      <c r="AE28">
        <f>IF($Z28=AE$8,COUNTIF($Z$9:$Z28,AE$8)+U$22,"")</f>
        <v>4</v>
      </c>
      <c r="AF28" t="str">
        <f t="shared" si="7"/>
        <v/>
      </c>
      <c r="AG28" t="str">
        <f t="shared" si="8"/>
        <v/>
      </c>
      <c r="AH28" t="str">
        <f t="shared" si="9"/>
        <v/>
      </c>
      <c r="AI28" t="str">
        <f t="shared" si="10"/>
        <v/>
      </c>
      <c r="AJ28" t="str">
        <f t="shared" si="11"/>
        <v>単元4</v>
      </c>
      <c r="AK28" t="str">
        <f t="shared" si="12"/>
        <v>単元5</v>
      </c>
      <c r="AL28" t="str">
        <f t="shared" si="12"/>
        <v/>
      </c>
      <c r="AM28" t="str">
        <f t="shared" si="12"/>
        <v/>
      </c>
      <c r="AN28" t="str">
        <f t="shared" si="12"/>
        <v/>
      </c>
      <c r="AO28" t="str">
        <f t="shared" si="12"/>
        <v>単元4</v>
      </c>
      <c r="AT28" s="24">
        <v>20</v>
      </c>
      <c r="AU28" s="42" t="s">
        <v>231</v>
      </c>
      <c r="AV28" s="26" t="s">
        <v>333</v>
      </c>
      <c r="AW28" s="26" t="s">
        <v>333</v>
      </c>
      <c r="AX28" s="26" t="s">
        <v>333</v>
      </c>
      <c r="AY28" s="26" t="s">
        <v>333</v>
      </c>
      <c r="AZ28" s="44" t="s">
        <v>333</v>
      </c>
    </row>
    <row r="29" spans="1:52" ht="18.95" customHeight="1" x14ac:dyDescent="0.15">
      <c r="A29" s="207"/>
      <c r="B29" s="99">
        <f t="shared" si="5"/>
        <v>46227</v>
      </c>
      <c r="C29" s="98">
        <f t="shared" si="5"/>
        <v>46227</v>
      </c>
      <c r="D29" s="3" t="s">
        <v>60</v>
      </c>
      <c r="E29" s="3"/>
      <c r="F29" s="17" t="str">
        <f t="shared" si="0"/>
        <v/>
      </c>
      <c r="G29" s="17" t="str">
        <f t="shared" si="1"/>
        <v/>
      </c>
      <c r="H29" s="17" t="str">
        <f t="shared" si="2"/>
        <v/>
      </c>
      <c r="I29" s="17" t="str">
        <f t="shared" si="3"/>
        <v>単元5</v>
      </c>
      <c r="J29" s="17" t="str">
        <f t="shared" si="4"/>
        <v/>
      </c>
      <c r="K29" s="3"/>
      <c r="M29" s="207"/>
      <c r="N29" s="33">
        <v>1</v>
      </c>
      <c r="O29">
        <f>SUM($N$6:N29)</f>
        <v>24</v>
      </c>
      <c r="W29" s="3">
        <v>21</v>
      </c>
      <c r="X29" s="7" t="str">
        <f>R9</f>
        <v>国語</v>
      </c>
      <c r="Y29" s="9"/>
      <c r="Z29" s="23" t="str">
        <f t="shared" si="6"/>
        <v>国語</v>
      </c>
      <c r="AA29">
        <f>IF($Z29=AA$8,COUNTIF($Z$9:$Z29,AA$8)+Q$22,"")</f>
        <v>5</v>
      </c>
      <c r="AB29" t="str">
        <f>IF($Z29=AB$8,COUNTIF($Z$9:$Z29,AB$8)+R$22,"")</f>
        <v/>
      </c>
      <c r="AC29" t="str">
        <f>IF($Z29=AC$8,COUNTIF($Z$9:$Z29,AC$8)+S$22,"")</f>
        <v/>
      </c>
      <c r="AD29" t="str">
        <f>IF($Z29=AD$8,COUNTIF($Z$9:$Z29,AD$8)+T$22,"")</f>
        <v/>
      </c>
      <c r="AE29" t="str">
        <f>IF($Z29=AE$8,COUNTIF($Z$9:$Z29,AE$8)+U$22,"")</f>
        <v/>
      </c>
      <c r="AF29" t="str">
        <f t="shared" si="7"/>
        <v>単元5</v>
      </c>
      <c r="AG29" t="str">
        <f t="shared" si="8"/>
        <v/>
      </c>
      <c r="AH29" t="str">
        <f t="shared" si="9"/>
        <v/>
      </c>
      <c r="AI29" t="str">
        <f t="shared" si="10"/>
        <v/>
      </c>
      <c r="AJ29" t="str">
        <f t="shared" si="11"/>
        <v/>
      </c>
      <c r="AK29" t="str">
        <f t="shared" si="12"/>
        <v>単元5</v>
      </c>
      <c r="AL29" t="str">
        <f t="shared" si="12"/>
        <v>単元5</v>
      </c>
      <c r="AM29" t="str">
        <f t="shared" si="12"/>
        <v/>
      </c>
      <c r="AN29" t="str">
        <f t="shared" si="12"/>
        <v/>
      </c>
      <c r="AO29" t="str">
        <f t="shared" si="12"/>
        <v/>
      </c>
      <c r="AT29" s="24">
        <v>21</v>
      </c>
      <c r="AU29" s="42" t="s">
        <v>232</v>
      </c>
      <c r="AV29" s="25" t="s">
        <v>334</v>
      </c>
      <c r="AW29" s="25" t="s">
        <v>334</v>
      </c>
      <c r="AX29" s="25" t="s">
        <v>334</v>
      </c>
      <c r="AY29" s="25" t="s">
        <v>334</v>
      </c>
      <c r="AZ29" s="43" t="s">
        <v>334</v>
      </c>
    </row>
    <row r="30" spans="1:52" ht="18.95" customHeight="1" x14ac:dyDescent="0.15">
      <c r="A30" s="207"/>
      <c r="B30" s="99">
        <f t="shared" si="5"/>
        <v>46228</v>
      </c>
      <c r="C30" s="98">
        <f t="shared" si="5"/>
        <v>46228</v>
      </c>
      <c r="D30" s="3" t="s">
        <v>61</v>
      </c>
      <c r="E30" s="3"/>
      <c r="F30" s="17" t="str">
        <f t="shared" si="0"/>
        <v/>
      </c>
      <c r="G30" s="17" t="str">
        <f t="shared" si="1"/>
        <v/>
      </c>
      <c r="H30" s="17" t="str">
        <f t="shared" si="2"/>
        <v/>
      </c>
      <c r="I30" s="17" t="str">
        <f t="shared" si="3"/>
        <v/>
      </c>
      <c r="J30" s="17" t="str">
        <f t="shared" si="4"/>
        <v>単元5</v>
      </c>
      <c r="K30" s="3"/>
      <c r="M30" s="207"/>
      <c r="N30" s="33">
        <v>1</v>
      </c>
      <c r="O30">
        <f>SUM($N$6:N30)</f>
        <v>25</v>
      </c>
      <c r="W30" s="3">
        <v>22</v>
      </c>
      <c r="X30" s="7" t="str">
        <f>R10</f>
        <v>社会</v>
      </c>
      <c r="Y30" s="9"/>
      <c r="Z30" s="23" t="str">
        <f t="shared" si="6"/>
        <v>社会</v>
      </c>
      <c r="AA30" t="str">
        <f>IF($Z30=AA$8,COUNTIF($Z$9:$Z30,AA$8)+Q$22,"")</f>
        <v/>
      </c>
      <c r="AB30">
        <f>IF($Z30=AB$8,COUNTIF($Z$9:$Z30,AB$8)+R$22,"")</f>
        <v>5</v>
      </c>
      <c r="AC30" t="str">
        <f>IF($Z30=AC$8,COUNTIF($Z$9:$Z30,AC$8)+S$22,"")</f>
        <v/>
      </c>
      <c r="AD30" t="str">
        <f>IF($Z30=AD$8,COUNTIF($Z$9:$Z30,AD$8)+T$22,"")</f>
        <v/>
      </c>
      <c r="AE30" t="str">
        <f>IF($Z30=AE$8,COUNTIF($Z$9:$Z30,AE$8)+U$22,"")</f>
        <v/>
      </c>
      <c r="AF30" t="str">
        <f t="shared" si="7"/>
        <v/>
      </c>
      <c r="AG30" t="str">
        <f t="shared" si="8"/>
        <v>単元5</v>
      </c>
      <c r="AH30" t="str">
        <f t="shared" si="9"/>
        <v/>
      </c>
      <c r="AI30" t="str">
        <f t="shared" si="10"/>
        <v/>
      </c>
      <c r="AJ30" t="str">
        <f t="shared" si="11"/>
        <v/>
      </c>
      <c r="AK30" t="str">
        <f t="shared" si="12"/>
        <v/>
      </c>
      <c r="AL30" t="str">
        <f t="shared" si="12"/>
        <v>単元5</v>
      </c>
      <c r="AM30" t="str">
        <f t="shared" si="12"/>
        <v>単元5</v>
      </c>
      <c r="AN30" t="str">
        <f t="shared" si="12"/>
        <v/>
      </c>
      <c r="AO30" t="str">
        <f t="shared" si="12"/>
        <v/>
      </c>
      <c r="AT30" s="24">
        <v>22</v>
      </c>
      <c r="AU30" s="42" t="s">
        <v>233</v>
      </c>
      <c r="AV30" s="25" t="s">
        <v>335</v>
      </c>
      <c r="AW30" s="25" t="s">
        <v>335</v>
      </c>
      <c r="AX30" s="25" t="s">
        <v>335</v>
      </c>
      <c r="AY30" s="25" t="s">
        <v>335</v>
      </c>
      <c r="AZ30" s="43" t="s">
        <v>335</v>
      </c>
    </row>
    <row r="31" spans="1:52" ht="18.95" customHeight="1" x14ac:dyDescent="0.15">
      <c r="A31" s="207"/>
      <c r="B31" s="99">
        <f t="shared" si="5"/>
        <v>46229</v>
      </c>
      <c r="C31" s="98">
        <f t="shared" si="5"/>
        <v>46229</v>
      </c>
      <c r="D31" s="3" t="s">
        <v>62</v>
      </c>
      <c r="E31" s="3"/>
      <c r="F31" s="17" t="str">
        <f t="shared" si="0"/>
        <v>単元6</v>
      </c>
      <c r="G31" s="17" t="str">
        <f t="shared" si="1"/>
        <v/>
      </c>
      <c r="H31" s="17" t="str">
        <f t="shared" si="2"/>
        <v/>
      </c>
      <c r="I31" s="17" t="str">
        <f t="shared" si="3"/>
        <v/>
      </c>
      <c r="J31" s="17" t="str">
        <f t="shared" si="4"/>
        <v/>
      </c>
      <c r="K31" s="3"/>
      <c r="M31" s="207"/>
      <c r="N31" s="33">
        <v>1</v>
      </c>
      <c r="O31">
        <f>SUM($N$6:N31)</f>
        <v>26</v>
      </c>
      <c r="W31" s="3">
        <v>23</v>
      </c>
      <c r="X31" s="7" t="str">
        <f>R11</f>
        <v>数学</v>
      </c>
      <c r="Y31" s="9"/>
      <c r="Z31" s="23" t="str">
        <f t="shared" si="6"/>
        <v>数学</v>
      </c>
      <c r="AA31" t="str">
        <f>IF($Z31=AA$8,COUNTIF($Z$9:$Z31,AA$8)+Q$22,"")</f>
        <v/>
      </c>
      <c r="AB31" t="str">
        <f>IF($Z31=AB$8,COUNTIF($Z$9:$Z31,AB$8)+R$22,"")</f>
        <v/>
      </c>
      <c r="AC31">
        <f>IF($Z31=AC$8,COUNTIF($Z$9:$Z31,AC$8)+S$22,"")</f>
        <v>5</v>
      </c>
      <c r="AD31" t="str">
        <f>IF($Z31=AD$8,COUNTIF($Z$9:$Z31,AD$8)+T$22,"")</f>
        <v/>
      </c>
      <c r="AE31" t="str">
        <f>IF($Z31=AE$8,COUNTIF($Z$9:$Z31,AE$8)+U$22,"")</f>
        <v/>
      </c>
      <c r="AF31" t="str">
        <f t="shared" si="7"/>
        <v/>
      </c>
      <c r="AG31" t="str">
        <f t="shared" si="8"/>
        <v/>
      </c>
      <c r="AH31" t="str">
        <f t="shared" si="9"/>
        <v>単元5</v>
      </c>
      <c r="AI31" t="str">
        <f t="shared" si="10"/>
        <v/>
      </c>
      <c r="AJ31" t="str">
        <f t="shared" si="11"/>
        <v/>
      </c>
      <c r="AK31" t="str">
        <f t="shared" si="12"/>
        <v/>
      </c>
      <c r="AL31" t="str">
        <f t="shared" si="12"/>
        <v/>
      </c>
      <c r="AM31" t="str">
        <f t="shared" si="12"/>
        <v>単元5</v>
      </c>
      <c r="AN31" t="str">
        <f t="shared" si="12"/>
        <v>単元5</v>
      </c>
      <c r="AO31" t="str">
        <f t="shared" si="12"/>
        <v/>
      </c>
      <c r="AT31" s="24">
        <v>23</v>
      </c>
      <c r="AU31" s="42" t="s">
        <v>234</v>
      </c>
      <c r="AV31" s="25" t="s">
        <v>336</v>
      </c>
      <c r="AW31" s="25" t="s">
        <v>336</v>
      </c>
      <c r="AX31" s="25" t="s">
        <v>336</v>
      </c>
      <c r="AY31" s="25" t="s">
        <v>336</v>
      </c>
      <c r="AZ31" s="43" t="s">
        <v>336</v>
      </c>
    </row>
    <row r="32" spans="1:52" ht="18.95" customHeight="1" x14ac:dyDescent="0.15">
      <c r="A32" s="207"/>
      <c r="B32" s="99">
        <f t="shared" si="5"/>
        <v>46230</v>
      </c>
      <c r="C32" s="98">
        <f t="shared" si="5"/>
        <v>46230</v>
      </c>
      <c r="D32" s="3" t="s">
        <v>63</v>
      </c>
      <c r="E32" s="3"/>
      <c r="F32" s="17" t="str">
        <f t="shared" si="0"/>
        <v/>
      </c>
      <c r="G32" s="17" t="str">
        <f t="shared" si="1"/>
        <v>単元6</v>
      </c>
      <c r="H32" s="17" t="str">
        <f t="shared" si="2"/>
        <v/>
      </c>
      <c r="I32" s="17" t="str">
        <f t="shared" si="3"/>
        <v/>
      </c>
      <c r="J32" s="17" t="str">
        <f t="shared" si="4"/>
        <v/>
      </c>
      <c r="K32" s="3"/>
      <c r="M32" s="207"/>
      <c r="N32" s="33">
        <v>1</v>
      </c>
      <c r="O32">
        <f>SUM($N$6:N32)</f>
        <v>27</v>
      </c>
      <c r="W32" s="3">
        <v>24</v>
      </c>
      <c r="X32" s="7" t="str">
        <f>R12</f>
        <v>理科</v>
      </c>
      <c r="Y32" s="9"/>
      <c r="Z32" s="23" t="str">
        <f t="shared" si="6"/>
        <v>理科</v>
      </c>
      <c r="AA32" t="str">
        <f>IF($Z32=AA$8,COUNTIF($Z$9:$Z32,AA$8)+Q$22,"")</f>
        <v/>
      </c>
      <c r="AB32" t="str">
        <f>IF($Z32=AB$8,COUNTIF($Z$9:$Z32,AB$8)+R$22,"")</f>
        <v/>
      </c>
      <c r="AC32" t="str">
        <f>IF($Z32=AC$8,COUNTIF($Z$9:$Z32,AC$8)+S$22,"")</f>
        <v/>
      </c>
      <c r="AD32">
        <f>IF($Z32=AD$8,COUNTIF($Z$9:$Z32,AD$8)+T$22,"")</f>
        <v>5</v>
      </c>
      <c r="AE32" t="str">
        <f>IF($Z32=AE$8,COUNTIF($Z$9:$Z32,AE$8)+U$22,"")</f>
        <v/>
      </c>
      <c r="AF32" t="str">
        <f t="shared" si="7"/>
        <v/>
      </c>
      <c r="AG32" t="str">
        <f t="shared" si="8"/>
        <v/>
      </c>
      <c r="AH32" t="str">
        <f t="shared" si="9"/>
        <v/>
      </c>
      <c r="AI32" t="str">
        <f t="shared" si="10"/>
        <v>単元5</v>
      </c>
      <c r="AJ32" t="str">
        <f t="shared" si="11"/>
        <v/>
      </c>
      <c r="AK32" t="str">
        <f t="shared" si="12"/>
        <v/>
      </c>
      <c r="AL32" t="str">
        <f t="shared" si="12"/>
        <v/>
      </c>
      <c r="AM32" t="str">
        <f t="shared" si="12"/>
        <v/>
      </c>
      <c r="AN32" t="str">
        <f t="shared" si="12"/>
        <v>単元5</v>
      </c>
      <c r="AO32" t="str">
        <f t="shared" si="12"/>
        <v>単元5</v>
      </c>
      <c r="AT32" s="24">
        <v>24</v>
      </c>
      <c r="AU32" s="42" t="s">
        <v>235</v>
      </c>
      <c r="AV32" s="25" t="s">
        <v>337</v>
      </c>
      <c r="AW32" s="25" t="s">
        <v>337</v>
      </c>
      <c r="AX32" s="25" t="s">
        <v>337</v>
      </c>
      <c r="AY32" s="25" t="s">
        <v>337</v>
      </c>
      <c r="AZ32" s="43" t="s">
        <v>337</v>
      </c>
    </row>
    <row r="33" spans="1:52" ht="18.95" customHeight="1" x14ac:dyDescent="0.15">
      <c r="A33" s="207"/>
      <c r="B33" s="99">
        <f t="shared" si="5"/>
        <v>46231</v>
      </c>
      <c r="C33" s="98">
        <f t="shared" si="5"/>
        <v>46231</v>
      </c>
      <c r="D33" s="3" t="s">
        <v>64</v>
      </c>
      <c r="E33" s="3"/>
      <c r="F33" s="17" t="str">
        <f t="shared" si="0"/>
        <v/>
      </c>
      <c r="G33" s="17" t="str">
        <f t="shared" si="1"/>
        <v/>
      </c>
      <c r="H33" s="17" t="str">
        <f t="shared" si="2"/>
        <v>単元6</v>
      </c>
      <c r="I33" s="17" t="str">
        <f t="shared" si="3"/>
        <v/>
      </c>
      <c r="J33" s="17" t="str">
        <f t="shared" si="4"/>
        <v/>
      </c>
      <c r="K33" s="3"/>
      <c r="M33" s="207"/>
      <c r="N33" s="33">
        <v>1</v>
      </c>
      <c r="O33">
        <f>SUM($N$6:N33)</f>
        <v>28</v>
      </c>
      <c r="Q33" s="6"/>
      <c r="W33" s="3">
        <v>25</v>
      </c>
      <c r="X33" s="7" t="str">
        <f>R13</f>
        <v>英語</v>
      </c>
      <c r="Y33" s="9"/>
      <c r="Z33" s="23" t="str">
        <f t="shared" si="6"/>
        <v>英語</v>
      </c>
      <c r="AA33" t="str">
        <f>IF($Z33=AA$8,COUNTIF($Z$9:$Z33,AA$8)+Q$22,"")</f>
        <v/>
      </c>
      <c r="AB33" t="str">
        <f>IF($Z33=AB$8,COUNTIF($Z$9:$Z33,AB$8)+R$22,"")</f>
        <v/>
      </c>
      <c r="AC33" t="str">
        <f>IF($Z33=AC$8,COUNTIF($Z$9:$Z33,AC$8)+S$22,"")</f>
        <v/>
      </c>
      <c r="AD33" t="str">
        <f>IF($Z33=AD$8,COUNTIF($Z$9:$Z33,AD$8)+T$22,"")</f>
        <v/>
      </c>
      <c r="AE33">
        <f>IF($Z33=AE$8,COUNTIF($Z$9:$Z33,AE$8)+U$22,"")</f>
        <v>5</v>
      </c>
      <c r="AF33" t="str">
        <f t="shared" si="7"/>
        <v/>
      </c>
      <c r="AG33" t="str">
        <f t="shared" si="8"/>
        <v/>
      </c>
      <c r="AH33" t="str">
        <f t="shared" si="9"/>
        <v/>
      </c>
      <c r="AI33" t="str">
        <f t="shared" si="10"/>
        <v/>
      </c>
      <c r="AJ33" t="str">
        <f t="shared" si="11"/>
        <v>単元5</v>
      </c>
      <c r="AK33" t="str">
        <f t="shared" si="12"/>
        <v>単元6</v>
      </c>
      <c r="AL33" t="str">
        <f t="shared" si="12"/>
        <v/>
      </c>
      <c r="AM33" t="str">
        <f t="shared" si="12"/>
        <v/>
      </c>
      <c r="AN33" t="str">
        <f t="shared" si="12"/>
        <v/>
      </c>
      <c r="AO33" t="str">
        <f t="shared" si="12"/>
        <v>単元5</v>
      </c>
      <c r="AT33" s="24">
        <v>25</v>
      </c>
      <c r="AU33" s="42" t="s">
        <v>236</v>
      </c>
      <c r="AV33" s="26" t="s">
        <v>338</v>
      </c>
      <c r="AW33" s="26" t="s">
        <v>338</v>
      </c>
      <c r="AX33" s="26" t="s">
        <v>338</v>
      </c>
      <c r="AY33" s="26" t="s">
        <v>338</v>
      </c>
      <c r="AZ33" s="44" t="s">
        <v>338</v>
      </c>
    </row>
    <row r="34" spans="1:52" ht="18.95" customHeight="1" x14ac:dyDescent="0.15">
      <c r="A34" s="207"/>
      <c r="B34" s="99">
        <f t="shared" si="5"/>
        <v>46232</v>
      </c>
      <c r="C34" s="98">
        <f t="shared" si="5"/>
        <v>46232</v>
      </c>
      <c r="D34" s="3" t="s">
        <v>51</v>
      </c>
      <c r="E34" s="3"/>
      <c r="F34" s="17" t="str">
        <f t="shared" si="0"/>
        <v/>
      </c>
      <c r="G34" s="17" t="str">
        <f t="shared" si="1"/>
        <v/>
      </c>
      <c r="H34" s="17" t="str">
        <f t="shared" si="2"/>
        <v/>
      </c>
      <c r="I34" s="17" t="str">
        <f t="shared" si="3"/>
        <v>単元6</v>
      </c>
      <c r="J34" s="17" t="str">
        <f t="shared" si="4"/>
        <v/>
      </c>
      <c r="K34" s="3"/>
      <c r="M34" s="207"/>
      <c r="N34" s="33">
        <v>1</v>
      </c>
      <c r="O34">
        <f>SUM($N$6:N34)</f>
        <v>29</v>
      </c>
      <c r="W34" s="3">
        <v>26</v>
      </c>
      <c r="X34" s="7" t="str">
        <f>R9</f>
        <v>国語</v>
      </c>
      <c r="Y34" s="9"/>
      <c r="Z34" s="23" t="str">
        <f t="shared" si="6"/>
        <v>国語</v>
      </c>
      <c r="AA34">
        <f>IF($Z34=AA$8,COUNTIF($Z$9:$Z34,AA$8)+Q$22,"")</f>
        <v>6</v>
      </c>
      <c r="AB34" t="str">
        <f>IF($Z34=AB$8,COUNTIF($Z$9:$Z34,AB$8)+R$22,"")</f>
        <v/>
      </c>
      <c r="AC34" t="str">
        <f>IF($Z34=AC$8,COUNTIF($Z$9:$Z34,AC$8)+S$22,"")</f>
        <v/>
      </c>
      <c r="AD34" t="str">
        <f>IF($Z34=AD$8,COUNTIF($Z$9:$Z34,AD$8)+T$22,"")</f>
        <v/>
      </c>
      <c r="AE34" t="str">
        <f>IF($Z34=AE$8,COUNTIF($Z$9:$Z34,AE$8)+U$22,"")</f>
        <v/>
      </c>
      <c r="AF34" t="str">
        <f t="shared" si="7"/>
        <v>単元6</v>
      </c>
      <c r="AG34" t="str">
        <f t="shared" si="8"/>
        <v/>
      </c>
      <c r="AH34" t="str">
        <f t="shared" si="9"/>
        <v/>
      </c>
      <c r="AI34" t="str">
        <f t="shared" si="10"/>
        <v/>
      </c>
      <c r="AJ34" t="str">
        <f t="shared" si="11"/>
        <v/>
      </c>
      <c r="AK34" t="str">
        <f t="shared" si="12"/>
        <v>単元6</v>
      </c>
      <c r="AL34" t="str">
        <f t="shared" si="12"/>
        <v>単元6</v>
      </c>
      <c r="AM34" t="str">
        <f t="shared" si="12"/>
        <v/>
      </c>
      <c r="AN34" t="str">
        <f t="shared" si="12"/>
        <v/>
      </c>
      <c r="AO34" t="str">
        <f t="shared" si="12"/>
        <v/>
      </c>
      <c r="AT34" s="24">
        <v>26</v>
      </c>
      <c r="AU34" s="42" t="s">
        <v>237</v>
      </c>
      <c r="AV34" s="26" t="s">
        <v>339</v>
      </c>
      <c r="AW34" s="26" t="s">
        <v>339</v>
      </c>
      <c r="AX34" s="26" t="s">
        <v>339</v>
      </c>
      <c r="AY34" s="26" t="s">
        <v>339</v>
      </c>
      <c r="AZ34" s="44" t="s">
        <v>339</v>
      </c>
    </row>
    <row r="35" spans="1:52" ht="18.95" customHeight="1" x14ac:dyDescent="0.15">
      <c r="A35" s="207"/>
      <c r="B35" s="99">
        <f t="shared" si="5"/>
        <v>46233</v>
      </c>
      <c r="C35" s="98">
        <f t="shared" si="5"/>
        <v>46233</v>
      </c>
      <c r="D35" s="3" t="s">
        <v>52</v>
      </c>
      <c r="E35" s="3"/>
      <c r="F35" s="17" t="str">
        <f t="shared" si="0"/>
        <v/>
      </c>
      <c r="G35" s="17" t="str">
        <f t="shared" si="1"/>
        <v/>
      </c>
      <c r="H35" s="17" t="str">
        <f t="shared" si="2"/>
        <v/>
      </c>
      <c r="I35" s="17" t="str">
        <f t="shared" si="3"/>
        <v/>
      </c>
      <c r="J35" s="17" t="str">
        <f t="shared" si="4"/>
        <v>単元6</v>
      </c>
      <c r="K35" s="3"/>
      <c r="M35" s="207"/>
      <c r="N35" s="33">
        <v>1</v>
      </c>
      <c r="O35">
        <f>SUM($N$6:N35)</f>
        <v>30</v>
      </c>
      <c r="W35" s="3">
        <v>27</v>
      </c>
      <c r="X35" s="7" t="str">
        <f>R10</f>
        <v>社会</v>
      </c>
      <c r="Y35" s="9"/>
      <c r="Z35" s="23" t="str">
        <f t="shared" si="6"/>
        <v>社会</v>
      </c>
      <c r="AA35" t="str">
        <f>IF($Z35=AA$8,COUNTIF($Z$9:$Z35,AA$8)+Q$22,"")</f>
        <v/>
      </c>
      <c r="AB35">
        <f>IF($Z35=AB$8,COUNTIF($Z$9:$Z35,AB$8)+R$22,"")</f>
        <v>6</v>
      </c>
      <c r="AC35" t="str">
        <f>IF($Z35=AC$8,COUNTIF($Z$9:$Z35,AC$8)+S$22,"")</f>
        <v/>
      </c>
      <c r="AD35" t="str">
        <f>IF($Z35=AD$8,COUNTIF($Z$9:$Z35,AD$8)+T$22,"")</f>
        <v/>
      </c>
      <c r="AE35" t="str">
        <f>IF($Z35=AE$8,COUNTIF($Z$9:$Z35,AE$8)+U$22,"")</f>
        <v/>
      </c>
      <c r="AF35" t="str">
        <f t="shared" si="7"/>
        <v/>
      </c>
      <c r="AG35" t="str">
        <f t="shared" si="8"/>
        <v>単元6</v>
      </c>
      <c r="AH35" t="str">
        <f t="shared" si="9"/>
        <v/>
      </c>
      <c r="AI35" t="str">
        <f t="shared" si="10"/>
        <v/>
      </c>
      <c r="AJ35" t="str">
        <f t="shared" si="11"/>
        <v/>
      </c>
      <c r="AK35" t="str">
        <f t="shared" si="12"/>
        <v/>
      </c>
      <c r="AL35" t="str">
        <f t="shared" si="12"/>
        <v>単元6</v>
      </c>
      <c r="AM35" t="str">
        <f t="shared" si="12"/>
        <v>単元6</v>
      </c>
      <c r="AN35" t="str">
        <f t="shared" si="12"/>
        <v/>
      </c>
      <c r="AO35" t="str">
        <f t="shared" si="12"/>
        <v/>
      </c>
      <c r="AT35" s="24">
        <v>27</v>
      </c>
      <c r="AU35" s="42" t="s">
        <v>238</v>
      </c>
      <c r="AV35" s="26" t="s">
        <v>340</v>
      </c>
      <c r="AW35" s="26" t="s">
        <v>340</v>
      </c>
      <c r="AX35" s="26" t="s">
        <v>340</v>
      </c>
      <c r="AY35" s="26" t="s">
        <v>340</v>
      </c>
      <c r="AZ35" s="44" t="s">
        <v>340</v>
      </c>
    </row>
    <row r="36" spans="1:52" ht="18.95" customHeight="1" thickBot="1" x14ac:dyDescent="0.2">
      <c r="A36" s="207"/>
      <c r="B36" s="99">
        <f t="shared" si="5"/>
        <v>46234</v>
      </c>
      <c r="C36" s="98">
        <f t="shared" si="5"/>
        <v>46234</v>
      </c>
      <c r="D36" s="3" t="s">
        <v>53</v>
      </c>
      <c r="E36" s="3"/>
      <c r="F36" s="17" t="str">
        <f t="shared" si="0"/>
        <v>単元7</v>
      </c>
      <c r="G36" s="17" t="str">
        <f t="shared" si="1"/>
        <v/>
      </c>
      <c r="H36" s="17" t="str">
        <f t="shared" si="2"/>
        <v/>
      </c>
      <c r="I36" s="17" t="str">
        <f t="shared" si="3"/>
        <v/>
      </c>
      <c r="J36" s="17" t="str">
        <f t="shared" si="4"/>
        <v/>
      </c>
      <c r="K36" s="3"/>
      <c r="M36" s="207"/>
      <c r="N36" s="34">
        <v>1</v>
      </c>
      <c r="O36">
        <f>SUM($N$6:N36)</f>
        <v>31</v>
      </c>
      <c r="W36" s="3">
        <v>28</v>
      </c>
      <c r="X36" s="7" t="str">
        <f>R11</f>
        <v>数学</v>
      </c>
      <c r="Y36" s="9"/>
      <c r="Z36" s="23" t="str">
        <f t="shared" si="6"/>
        <v>数学</v>
      </c>
      <c r="AA36" t="str">
        <f>IF($Z36=AA$8,COUNTIF($Z$9:$Z36,AA$8)+Q$22,"")</f>
        <v/>
      </c>
      <c r="AB36" t="str">
        <f>IF($Z36=AB$8,COUNTIF($Z$9:$Z36,AB$8)+R$22,"")</f>
        <v/>
      </c>
      <c r="AC36">
        <f>IF($Z36=AC$8,COUNTIF($Z$9:$Z36,AC$8)+S$22,"")</f>
        <v>6</v>
      </c>
      <c r="AD36" t="str">
        <f>IF($Z36=AD$8,COUNTIF($Z$9:$Z36,AD$8)+T$22,"")</f>
        <v/>
      </c>
      <c r="AE36" t="str">
        <f>IF($Z36=AE$8,COUNTIF($Z$9:$Z36,AE$8)+U$22,"")</f>
        <v/>
      </c>
      <c r="AF36" t="str">
        <f t="shared" si="7"/>
        <v/>
      </c>
      <c r="AG36" t="str">
        <f t="shared" si="8"/>
        <v/>
      </c>
      <c r="AH36" t="str">
        <f t="shared" si="9"/>
        <v>単元6</v>
      </c>
      <c r="AI36" t="str">
        <f t="shared" si="10"/>
        <v/>
      </c>
      <c r="AJ36" t="str">
        <f t="shared" si="11"/>
        <v/>
      </c>
      <c r="AK36" t="str">
        <f t="shared" si="12"/>
        <v/>
      </c>
      <c r="AL36" t="str">
        <f t="shared" si="12"/>
        <v/>
      </c>
      <c r="AM36" t="str">
        <f t="shared" si="12"/>
        <v>単元6</v>
      </c>
      <c r="AN36" t="str">
        <f t="shared" si="12"/>
        <v>単元6</v>
      </c>
      <c r="AO36" t="str">
        <f t="shared" si="12"/>
        <v/>
      </c>
      <c r="AT36" s="24">
        <v>28</v>
      </c>
      <c r="AU36" s="42" t="s">
        <v>239</v>
      </c>
      <c r="AV36" s="25" t="s">
        <v>341</v>
      </c>
      <c r="AW36" s="25" t="s">
        <v>341</v>
      </c>
      <c r="AX36" s="25" t="s">
        <v>341</v>
      </c>
      <c r="AY36" s="25" t="s">
        <v>341</v>
      </c>
      <c r="AZ36" s="43" t="s">
        <v>341</v>
      </c>
    </row>
    <row r="37" spans="1:52" ht="24.95" customHeight="1" x14ac:dyDescent="0.15">
      <c r="A37" s="207"/>
      <c r="M37" s="207"/>
      <c r="W37" s="3">
        <v>29</v>
      </c>
      <c r="X37" s="7" t="str">
        <f>R12</f>
        <v>理科</v>
      </c>
      <c r="Y37" s="9"/>
      <c r="Z37" s="23" t="str">
        <f t="shared" si="6"/>
        <v>理科</v>
      </c>
      <c r="AA37" t="str">
        <f>IF($Z37=AA$8,COUNTIF($Z$9:$Z37,AA$8)+Q$22,"")</f>
        <v/>
      </c>
      <c r="AB37" t="str">
        <f>IF($Z37=AB$8,COUNTIF($Z$9:$Z37,AB$8)+R$22,"")</f>
        <v/>
      </c>
      <c r="AC37" t="str">
        <f>IF($Z37=AC$8,COUNTIF($Z$9:$Z37,AC$8)+S$22,"")</f>
        <v/>
      </c>
      <c r="AD37">
        <f>IF($Z37=AD$8,COUNTIF($Z$9:$Z37,AD$8)+T$22,"")</f>
        <v>6</v>
      </c>
      <c r="AE37" t="str">
        <f>IF($Z37=AE$8,COUNTIF($Z$9:$Z37,AE$8)+U$22,"")</f>
        <v/>
      </c>
      <c r="AF37" t="str">
        <f t="shared" si="7"/>
        <v/>
      </c>
      <c r="AG37" t="str">
        <f t="shared" si="8"/>
        <v/>
      </c>
      <c r="AH37" t="str">
        <f t="shared" si="9"/>
        <v/>
      </c>
      <c r="AI37" t="str">
        <f t="shared" si="10"/>
        <v>単元6</v>
      </c>
      <c r="AJ37" t="str">
        <f t="shared" si="11"/>
        <v/>
      </c>
      <c r="AK37" t="str">
        <f t="shared" si="12"/>
        <v/>
      </c>
      <c r="AL37" t="str">
        <f t="shared" si="12"/>
        <v/>
      </c>
      <c r="AM37" t="str">
        <f t="shared" si="12"/>
        <v/>
      </c>
      <c r="AN37" t="str">
        <f t="shared" si="12"/>
        <v>単元6</v>
      </c>
      <c r="AO37" t="str">
        <f t="shared" si="12"/>
        <v>単元6</v>
      </c>
      <c r="AT37" s="24">
        <v>29</v>
      </c>
      <c r="AU37" s="42" t="s">
        <v>240</v>
      </c>
      <c r="AV37" s="27" t="s">
        <v>342</v>
      </c>
      <c r="AW37" s="27" t="s">
        <v>342</v>
      </c>
      <c r="AX37" s="25" t="s">
        <v>342</v>
      </c>
      <c r="AY37" s="27" t="s">
        <v>342</v>
      </c>
      <c r="AZ37" s="43" t="s">
        <v>342</v>
      </c>
    </row>
    <row r="38" spans="1:52" ht="24.95" customHeight="1" x14ac:dyDescent="0.15">
      <c r="A38" s="207"/>
      <c r="M38" s="207"/>
      <c r="N38" s="6" t="s">
        <v>84</v>
      </c>
      <c r="W38" s="3">
        <v>30</v>
      </c>
      <c r="X38" s="7" t="str">
        <f>R13</f>
        <v>英語</v>
      </c>
      <c r="Y38" s="9"/>
      <c r="Z38" s="23" t="str">
        <f t="shared" si="6"/>
        <v>英語</v>
      </c>
      <c r="AA38" t="str">
        <f>IF($Z38=AA$8,COUNTIF($Z$9:$Z38,AA$8)+Q$22,"")</f>
        <v/>
      </c>
      <c r="AB38" t="str">
        <f>IF($Z38=AB$8,COUNTIF($Z$9:$Z38,AB$8)+R$22,"")</f>
        <v/>
      </c>
      <c r="AC38" t="str">
        <f>IF($Z38=AC$8,COUNTIF($Z$9:$Z38,AC$8)+S$22,"")</f>
        <v/>
      </c>
      <c r="AD38" t="str">
        <f>IF($Z38=AD$8,COUNTIF($Z$9:$Z38,AD$8)+T$22,"")</f>
        <v/>
      </c>
      <c r="AE38">
        <f>IF($Z38=AE$8,COUNTIF($Z$9:$Z38,AE$8)+U$22,"")</f>
        <v>6</v>
      </c>
      <c r="AF38" t="str">
        <f t="shared" si="7"/>
        <v/>
      </c>
      <c r="AG38" t="str">
        <f t="shared" si="8"/>
        <v/>
      </c>
      <c r="AH38" t="str">
        <f t="shared" si="9"/>
        <v/>
      </c>
      <c r="AI38" t="str">
        <f t="shared" si="10"/>
        <v/>
      </c>
      <c r="AJ38" t="str">
        <f t="shared" si="11"/>
        <v>単元6</v>
      </c>
      <c r="AK38" t="str">
        <f t="shared" si="12"/>
        <v>単元7</v>
      </c>
      <c r="AL38" t="str">
        <f t="shared" si="12"/>
        <v/>
      </c>
      <c r="AM38" t="str">
        <f t="shared" si="12"/>
        <v/>
      </c>
      <c r="AN38" t="str">
        <f t="shared" si="12"/>
        <v/>
      </c>
      <c r="AO38" t="str">
        <f t="shared" si="12"/>
        <v>単元6</v>
      </c>
      <c r="AT38" s="24">
        <v>30</v>
      </c>
      <c r="AU38" s="42" t="s">
        <v>241</v>
      </c>
      <c r="AV38" s="27" t="s">
        <v>343</v>
      </c>
      <c r="AW38" s="27" t="s">
        <v>343</v>
      </c>
      <c r="AX38" s="25" t="s">
        <v>343</v>
      </c>
      <c r="AY38" s="27" t="s">
        <v>343</v>
      </c>
      <c r="AZ38" s="43" t="s">
        <v>343</v>
      </c>
    </row>
    <row r="39" spans="1:52" ht="24.95" customHeight="1" x14ac:dyDescent="0.15">
      <c r="A39" s="207"/>
      <c r="M39" s="207"/>
      <c r="W39" s="3">
        <v>31</v>
      </c>
      <c r="X39" s="7" t="str">
        <f>R9</f>
        <v>国語</v>
      </c>
      <c r="Y39" s="9"/>
      <c r="Z39" s="23" t="str">
        <f t="shared" si="6"/>
        <v>国語</v>
      </c>
      <c r="AA39">
        <f>IF($Z39=AA$8,COUNTIF($Z$9:$Z39,AA$8)+Q$22,"")</f>
        <v>7</v>
      </c>
      <c r="AB39" t="str">
        <f>IF($Z39=AB$8,COUNTIF($Z$9:$Z39,AB$8)+R$22,"")</f>
        <v/>
      </c>
      <c r="AC39" t="str">
        <f>IF($Z39=AC$8,COUNTIF($Z$9:$Z39,AC$8)+S$22,"")</f>
        <v/>
      </c>
      <c r="AD39" t="str">
        <f>IF($Z39=AD$8,COUNTIF($Z$9:$Z39,AD$8)+T$22,"")</f>
        <v/>
      </c>
      <c r="AE39" t="str">
        <f>IF($Z39=AE$8,COUNTIF($Z$9:$Z39,AE$8)+U$22,"")</f>
        <v/>
      </c>
      <c r="AF39" t="str">
        <f t="shared" si="7"/>
        <v>単元7</v>
      </c>
      <c r="AG39" t="str">
        <f t="shared" si="8"/>
        <v/>
      </c>
      <c r="AH39" t="str">
        <f t="shared" si="9"/>
        <v/>
      </c>
      <c r="AI39" t="str">
        <f t="shared" si="10"/>
        <v/>
      </c>
      <c r="AJ39" t="str">
        <f t="shared" si="11"/>
        <v/>
      </c>
      <c r="AK39" t="str">
        <f t="shared" si="12"/>
        <v>単元7</v>
      </c>
      <c r="AL39" t="str">
        <f t="shared" si="12"/>
        <v>単元7</v>
      </c>
      <c r="AM39" t="str">
        <f t="shared" si="12"/>
        <v/>
      </c>
      <c r="AN39" t="str">
        <f t="shared" si="12"/>
        <v/>
      </c>
      <c r="AO39" t="str">
        <f t="shared" si="12"/>
        <v/>
      </c>
      <c r="AT39" s="24">
        <v>31</v>
      </c>
      <c r="AU39" s="105" t="s">
        <v>344</v>
      </c>
      <c r="AV39" s="27" t="s">
        <v>242</v>
      </c>
      <c r="AW39" s="27" t="s">
        <v>242</v>
      </c>
      <c r="AX39" s="27" t="s">
        <v>242</v>
      </c>
      <c r="AY39" s="26" t="s">
        <v>242</v>
      </c>
      <c r="AZ39" s="43" t="s">
        <v>242</v>
      </c>
    </row>
    <row r="40" spans="1:52" ht="17.25" customHeight="1" x14ac:dyDescent="0.15">
      <c r="A40" s="207"/>
      <c r="B40" s="207"/>
      <c r="C40" s="207"/>
      <c r="D40" s="207"/>
      <c r="E40" s="207"/>
      <c r="F40" s="208"/>
      <c r="G40" s="208"/>
      <c r="H40" s="208"/>
      <c r="I40" s="208"/>
      <c r="J40" s="208"/>
      <c r="K40" s="207"/>
      <c r="L40" s="207"/>
      <c r="M40" s="207"/>
      <c r="W40" s="3">
        <v>32</v>
      </c>
      <c r="X40" s="7" t="str">
        <f>R10</f>
        <v>社会</v>
      </c>
      <c r="Y40" s="9"/>
      <c r="Z40" s="23" t="str">
        <f t="shared" si="6"/>
        <v>社会</v>
      </c>
      <c r="AA40" t="str">
        <f>IF($Z40=AA$8,COUNTIF($Z$9:$Z40,AA$8)+Q$22,"")</f>
        <v/>
      </c>
      <c r="AB40">
        <f>IF($Z40=AB$8,COUNTIF($Z$9:$Z40,AB$8)+R$22,"")</f>
        <v>7</v>
      </c>
      <c r="AC40" t="str">
        <f>IF($Z40=AC$8,COUNTIF($Z$9:$Z40,AC$8)+S$22,"")</f>
        <v/>
      </c>
      <c r="AD40" t="str">
        <f>IF($Z40=AD$8,COUNTIF($Z$9:$Z40,AD$8)+T$22,"")</f>
        <v/>
      </c>
      <c r="AE40" t="str">
        <f>IF($Z40=AE$8,COUNTIF($Z$9:$Z40,AE$8)+U$22,"")</f>
        <v/>
      </c>
      <c r="AF40" t="str">
        <f t="shared" si="7"/>
        <v/>
      </c>
      <c r="AG40" t="str">
        <f t="shared" si="8"/>
        <v>単元7</v>
      </c>
      <c r="AH40" t="str">
        <f t="shared" si="9"/>
        <v/>
      </c>
      <c r="AI40" t="str">
        <f t="shared" si="10"/>
        <v/>
      </c>
      <c r="AJ40" t="str">
        <f t="shared" si="11"/>
        <v/>
      </c>
      <c r="AK40" t="str">
        <f t="shared" si="12"/>
        <v/>
      </c>
      <c r="AL40" t="str">
        <f t="shared" si="12"/>
        <v>単元7</v>
      </c>
      <c r="AM40" t="str">
        <f t="shared" si="12"/>
        <v>単元7</v>
      </c>
      <c r="AN40" t="str">
        <f t="shared" si="12"/>
        <v/>
      </c>
      <c r="AO40" t="str">
        <f t="shared" si="12"/>
        <v/>
      </c>
      <c r="AT40" s="24">
        <v>32</v>
      </c>
      <c r="AU40" s="105" t="s">
        <v>345</v>
      </c>
      <c r="AV40" s="27" t="s">
        <v>243</v>
      </c>
      <c r="AW40" s="27" t="s">
        <v>243</v>
      </c>
      <c r="AX40" s="27" t="s">
        <v>243</v>
      </c>
      <c r="AY40" s="26" t="s">
        <v>243</v>
      </c>
      <c r="AZ40" s="45" t="s">
        <v>243</v>
      </c>
    </row>
    <row r="41" spans="1:52" ht="18.95" customHeight="1" x14ac:dyDescent="0.15">
      <c r="W41" s="3">
        <v>33</v>
      </c>
      <c r="X41" s="7" t="str">
        <f>R11</f>
        <v>数学</v>
      </c>
      <c r="Y41" s="9"/>
      <c r="Z41" s="23" t="str">
        <f t="shared" si="6"/>
        <v>数学</v>
      </c>
      <c r="AA41" t="str">
        <f>IF($Z41=AA$8,COUNTIF($Z$9:$Z41,AA$8)+Q$22,"")</f>
        <v/>
      </c>
      <c r="AB41" t="str">
        <f>IF($Z41=AB$8,COUNTIF($Z$9:$Z41,AB$8)+R$22,"")</f>
        <v/>
      </c>
      <c r="AC41">
        <f>IF($Z41=AC$8,COUNTIF($Z$9:$Z41,AC$8)+S$22,"")</f>
        <v>7</v>
      </c>
      <c r="AD41" t="str">
        <f>IF($Z41=AD$8,COUNTIF($Z$9:$Z41,AD$8)+T$22,"")</f>
        <v/>
      </c>
      <c r="AE41" t="str">
        <f>IF($Z41=AE$8,COUNTIF($Z$9:$Z41,AE$8)+U$22,"")</f>
        <v/>
      </c>
      <c r="AF41" t="str">
        <f t="shared" si="7"/>
        <v/>
      </c>
      <c r="AG41" t="str">
        <f t="shared" si="8"/>
        <v/>
      </c>
      <c r="AH41" t="str">
        <f t="shared" si="9"/>
        <v>単元7</v>
      </c>
      <c r="AI41" t="str">
        <f t="shared" si="10"/>
        <v/>
      </c>
      <c r="AJ41" t="str">
        <f t="shared" si="11"/>
        <v/>
      </c>
      <c r="AK41" t="str">
        <f t="shared" ref="AK41:AO69" si="13">IF(AF41=AF42,"",IF($Z41=$Z42,AF41&amp;","&amp;AF42,AF41&amp;AF42))</f>
        <v/>
      </c>
      <c r="AL41" t="str">
        <f t="shared" si="13"/>
        <v/>
      </c>
      <c r="AM41" t="str">
        <f t="shared" si="13"/>
        <v>単元7</v>
      </c>
      <c r="AN41" t="str">
        <f t="shared" si="13"/>
        <v>単元7</v>
      </c>
      <c r="AO41" t="str">
        <f t="shared" si="13"/>
        <v/>
      </c>
      <c r="AT41" s="24">
        <v>33</v>
      </c>
      <c r="AU41" s="105" t="s">
        <v>346</v>
      </c>
      <c r="AV41" s="27" t="s">
        <v>244</v>
      </c>
      <c r="AW41" s="27" t="s">
        <v>244</v>
      </c>
      <c r="AX41" s="27" t="s">
        <v>244</v>
      </c>
      <c r="AY41" s="26" t="s">
        <v>244</v>
      </c>
      <c r="AZ41" s="45" t="s">
        <v>244</v>
      </c>
    </row>
    <row r="42" spans="1:52" ht="18.95" customHeight="1" x14ac:dyDescent="0.15">
      <c r="W42" s="3">
        <v>34</v>
      </c>
      <c r="X42" s="7" t="str">
        <f>R12</f>
        <v>理科</v>
      </c>
      <c r="Y42" s="9"/>
      <c r="Z42" s="23" t="str">
        <f t="shared" si="6"/>
        <v>理科</v>
      </c>
      <c r="AA42" t="str">
        <f>IF($Z42=AA$8,COUNTIF($Z$9:$Z42,AA$8)+Q$22,"")</f>
        <v/>
      </c>
      <c r="AB42" t="str">
        <f>IF($Z42=AB$8,COUNTIF($Z$9:$Z42,AB$8)+R$22,"")</f>
        <v/>
      </c>
      <c r="AC42" t="str">
        <f>IF($Z42=AC$8,COUNTIF($Z$9:$Z42,AC$8)+S$22,"")</f>
        <v/>
      </c>
      <c r="AD42">
        <f>IF($Z42=AD$8,COUNTIF($Z$9:$Z42,AD$8)+T$22,"")</f>
        <v>7</v>
      </c>
      <c r="AE42" t="str">
        <f>IF($Z42=AE$8,COUNTIF($Z$9:$Z42,AE$8)+U$22,"")</f>
        <v/>
      </c>
      <c r="AF42" t="str">
        <f t="shared" si="7"/>
        <v/>
      </c>
      <c r="AG42" t="str">
        <f t="shared" si="8"/>
        <v/>
      </c>
      <c r="AH42" t="str">
        <f t="shared" si="9"/>
        <v/>
      </c>
      <c r="AI42" t="str">
        <f t="shared" si="10"/>
        <v>単元7</v>
      </c>
      <c r="AJ42" t="str">
        <f t="shared" si="11"/>
        <v/>
      </c>
      <c r="AK42" t="str">
        <f t="shared" si="13"/>
        <v/>
      </c>
      <c r="AL42" t="str">
        <f t="shared" si="13"/>
        <v/>
      </c>
      <c r="AM42" t="str">
        <f t="shared" si="13"/>
        <v/>
      </c>
      <c r="AN42" t="str">
        <f t="shared" si="13"/>
        <v>単元7</v>
      </c>
      <c r="AO42" t="str">
        <f t="shared" si="13"/>
        <v>単元7</v>
      </c>
      <c r="AT42" s="24">
        <v>34</v>
      </c>
      <c r="AU42" s="105" t="s">
        <v>347</v>
      </c>
      <c r="AV42" s="26" t="s">
        <v>245</v>
      </c>
      <c r="AW42" s="26" t="s">
        <v>245</v>
      </c>
      <c r="AX42" s="26" t="s">
        <v>245</v>
      </c>
      <c r="AY42" s="26" t="s">
        <v>245</v>
      </c>
      <c r="AZ42" s="44" t="s">
        <v>245</v>
      </c>
    </row>
    <row r="43" spans="1:52" ht="18.95" customHeight="1" x14ac:dyDescent="0.15">
      <c r="W43" s="3">
        <v>35</v>
      </c>
      <c r="X43" s="7" t="str">
        <f>R13</f>
        <v>英語</v>
      </c>
      <c r="Y43" s="9"/>
      <c r="Z43" s="23" t="str">
        <f t="shared" si="6"/>
        <v>英語</v>
      </c>
      <c r="AA43" t="str">
        <f>IF($Z43=AA$8,COUNTIF($Z$9:$Z43,AA$8)+Q$22,"")</f>
        <v/>
      </c>
      <c r="AB43" t="str">
        <f>IF($Z43=AB$8,COUNTIF($Z$9:$Z43,AB$8)+R$22,"")</f>
        <v/>
      </c>
      <c r="AC43" t="str">
        <f>IF($Z43=AC$8,COUNTIF($Z$9:$Z43,AC$8)+S$22,"")</f>
        <v/>
      </c>
      <c r="AD43" t="str">
        <f>IF($Z43=AD$8,COUNTIF($Z$9:$Z43,AD$8)+T$22,"")</f>
        <v/>
      </c>
      <c r="AE43">
        <f>IF($Z43=AE$8,COUNTIF($Z$9:$Z43,AE$8)+U$22,"")</f>
        <v>7</v>
      </c>
      <c r="AF43" t="str">
        <f t="shared" si="7"/>
        <v/>
      </c>
      <c r="AG43" t="str">
        <f t="shared" si="8"/>
        <v/>
      </c>
      <c r="AH43" t="str">
        <f t="shared" si="9"/>
        <v/>
      </c>
      <c r="AI43" t="str">
        <f t="shared" si="10"/>
        <v/>
      </c>
      <c r="AJ43" t="str">
        <f t="shared" si="11"/>
        <v>単元7</v>
      </c>
      <c r="AK43" t="str">
        <f t="shared" si="13"/>
        <v>単元8</v>
      </c>
      <c r="AL43" t="str">
        <f t="shared" si="13"/>
        <v/>
      </c>
      <c r="AM43" t="str">
        <f t="shared" si="13"/>
        <v/>
      </c>
      <c r="AN43" t="str">
        <f t="shared" si="13"/>
        <v/>
      </c>
      <c r="AO43" t="str">
        <f t="shared" si="13"/>
        <v>単元7</v>
      </c>
      <c r="AT43" s="24">
        <v>35</v>
      </c>
      <c r="AU43" s="105" t="s">
        <v>348</v>
      </c>
      <c r="AV43" s="26" t="s">
        <v>246</v>
      </c>
      <c r="AW43" s="26" t="s">
        <v>246</v>
      </c>
      <c r="AX43" s="26" t="s">
        <v>246</v>
      </c>
      <c r="AY43" s="26" t="s">
        <v>246</v>
      </c>
      <c r="AZ43" s="44" t="s">
        <v>246</v>
      </c>
    </row>
    <row r="44" spans="1:52" ht="18.95" customHeight="1" x14ac:dyDescent="0.15">
      <c r="W44" s="3">
        <v>36</v>
      </c>
      <c r="X44" s="7" t="str">
        <f>R9</f>
        <v>国語</v>
      </c>
      <c r="Y44" s="9"/>
      <c r="Z44" s="23" t="str">
        <f t="shared" si="6"/>
        <v>国語</v>
      </c>
      <c r="AA44">
        <f>IF($Z44=AA$8,COUNTIF($Z$9:$Z44,AA$8)+Q$22,"")</f>
        <v>8</v>
      </c>
      <c r="AB44" t="str">
        <f>IF($Z44=AB$8,COUNTIF($Z$9:$Z44,AB$8)+R$22,"")</f>
        <v/>
      </c>
      <c r="AC44" t="str">
        <f>IF($Z44=AC$8,COUNTIF($Z$9:$Z44,AC$8)+S$22,"")</f>
        <v/>
      </c>
      <c r="AD44" t="str">
        <f>IF($Z44=AD$8,COUNTIF($Z$9:$Z44,AD$8)+T$22,"")</f>
        <v/>
      </c>
      <c r="AE44" t="str">
        <f>IF($Z44=AE$8,COUNTIF($Z$9:$Z44,AE$8)+U$22,"")</f>
        <v/>
      </c>
      <c r="AF44" t="str">
        <f t="shared" si="7"/>
        <v>単元8</v>
      </c>
      <c r="AG44" t="str">
        <f t="shared" si="8"/>
        <v/>
      </c>
      <c r="AH44" t="str">
        <f t="shared" si="9"/>
        <v/>
      </c>
      <c r="AI44" t="str">
        <f t="shared" si="10"/>
        <v/>
      </c>
      <c r="AJ44" t="str">
        <f t="shared" si="11"/>
        <v/>
      </c>
      <c r="AK44" t="str">
        <f t="shared" si="13"/>
        <v>単元8</v>
      </c>
      <c r="AL44" t="str">
        <f t="shared" si="13"/>
        <v>単元8</v>
      </c>
      <c r="AM44" t="str">
        <f t="shared" si="13"/>
        <v/>
      </c>
      <c r="AN44" t="str">
        <f t="shared" si="13"/>
        <v/>
      </c>
      <c r="AO44" t="str">
        <f t="shared" si="13"/>
        <v/>
      </c>
      <c r="AT44" s="24">
        <v>36</v>
      </c>
      <c r="AU44" s="105" t="s">
        <v>349</v>
      </c>
      <c r="AV44" s="26" t="s">
        <v>247</v>
      </c>
      <c r="AW44" s="26" t="s">
        <v>247</v>
      </c>
      <c r="AX44" s="26" t="s">
        <v>247</v>
      </c>
      <c r="AY44" s="26" t="s">
        <v>247</v>
      </c>
      <c r="AZ44" s="44" t="s">
        <v>247</v>
      </c>
    </row>
    <row r="45" spans="1:52" ht="18.95" customHeight="1" x14ac:dyDescent="0.15">
      <c r="W45" s="3">
        <v>37</v>
      </c>
      <c r="X45" s="7" t="str">
        <f>R10</f>
        <v>社会</v>
      </c>
      <c r="Y45" s="9"/>
      <c r="Z45" s="23" t="str">
        <f t="shared" si="6"/>
        <v>社会</v>
      </c>
      <c r="AA45" t="str">
        <f>IF($Z45=AA$8,COUNTIF($Z$9:$Z45,AA$8)+Q$22,"")</f>
        <v/>
      </c>
      <c r="AB45">
        <f>IF($Z45=AB$8,COUNTIF($Z$9:$Z45,AB$8)+R$22,"")</f>
        <v>8</v>
      </c>
      <c r="AC45" t="str">
        <f>IF($Z45=AC$8,COUNTIF($Z$9:$Z45,AC$8)+S$22,"")</f>
        <v/>
      </c>
      <c r="AD45" t="str">
        <f>IF($Z45=AD$8,COUNTIF($Z$9:$Z45,AD$8)+T$22,"")</f>
        <v/>
      </c>
      <c r="AE45" t="str">
        <f>IF($Z45=AE$8,COUNTIF($Z$9:$Z45,AE$8)+U$22,"")</f>
        <v/>
      </c>
      <c r="AF45" t="str">
        <f t="shared" si="7"/>
        <v/>
      </c>
      <c r="AG45" t="str">
        <f t="shared" si="8"/>
        <v>単元8</v>
      </c>
      <c r="AH45" t="str">
        <f t="shared" si="9"/>
        <v/>
      </c>
      <c r="AI45" t="str">
        <f t="shared" si="10"/>
        <v/>
      </c>
      <c r="AJ45" t="str">
        <f t="shared" si="11"/>
        <v/>
      </c>
      <c r="AK45" t="str">
        <f t="shared" si="13"/>
        <v/>
      </c>
      <c r="AL45" t="str">
        <f t="shared" si="13"/>
        <v>単元8</v>
      </c>
      <c r="AM45" t="str">
        <f t="shared" si="13"/>
        <v>単元8</v>
      </c>
      <c r="AN45" t="str">
        <f t="shared" si="13"/>
        <v/>
      </c>
      <c r="AO45" t="str">
        <f t="shared" si="13"/>
        <v/>
      </c>
      <c r="AT45" s="24">
        <v>37</v>
      </c>
      <c r="AU45" s="105" t="s">
        <v>350</v>
      </c>
      <c r="AV45" s="26" t="s">
        <v>248</v>
      </c>
      <c r="AW45" s="26" t="s">
        <v>248</v>
      </c>
      <c r="AX45" s="26" t="s">
        <v>248</v>
      </c>
      <c r="AY45" s="26" t="s">
        <v>248</v>
      </c>
      <c r="AZ45" s="44" t="s">
        <v>248</v>
      </c>
    </row>
    <row r="46" spans="1:52" ht="18.95" customHeight="1" x14ac:dyDescent="0.15">
      <c r="W46" s="3">
        <v>38</v>
      </c>
      <c r="X46" s="7" t="str">
        <f>R11</f>
        <v>数学</v>
      </c>
      <c r="Y46" s="9"/>
      <c r="Z46" s="23" t="str">
        <f t="shared" si="6"/>
        <v>数学</v>
      </c>
      <c r="AA46" t="str">
        <f>IF($Z46=AA$8,COUNTIF($Z$9:$Z46,AA$8)+Q$22,"")</f>
        <v/>
      </c>
      <c r="AB46" t="str">
        <f>IF($Z46=AB$8,COUNTIF($Z$9:$Z46,AB$8)+R$22,"")</f>
        <v/>
      </c>
      <c r="AC46">
        <f>IF($Z46=AC$8,COUNTIF($Z$9:$Z46,AC$8)+S$22,"")</f>
        <v>8</v>
      </c>
      <c r="AD46" t="str">
        <f>IF($Z46=AD$8,COUNTIF($Z$9:$Z46,AD$8)+T$22,"")</f>
        <v/>
      </c>
      <c r="AE46" t="str">
        <f>IF($Z46=AE$8,COUNTIF($Z$9:$Z46,AE$8)+U$22,"")</f>
        <v/>
      </c>
      <c r="AF46" t="str">
        <f t="shared" si="7"/>
        <v/>
      </c>
      <c r="AG46" t="str">
        <f t="shared" si="8"/>
        <v/>
      </c>
      <c r="AH46" t="str">
        <f t="shared" si="9"/>
        <v>単元8</v>
      </c>
      <c r="AI46" t="str">
        <f t="shared" si="10"/>
        <v/>
      </c>
      <c r="AJ46" t="str">
        <f t="shared" si="11"/>
        <v/>
      </c>
      <c r="AK46" t="str">
        <f t="shared" si="13"/>
        <v/>
      </c>
      <c r="AL46" t="str">
        <f t="shared" si="13"/>
        <v/>
      </c>
      <c r="AM46" t="str">
        <f t="shared" si="13"/>
        <v>単元8</v>
      </c>
      <c r="AN46" t="str">
        <f t="shared" si="13"/>
        <v>単元8</v>
      </c>
      <c r="AO46" t="str">
        <f t="shared" si="13"/>
        <v/>
      </c>
      <c r="AT46" s="24">
        <v>38</v>
      </c>
      <c r="AU46" s="105" t="s">
        <v>351</v>
      </c>
      <c r="AV46" s="26" t="s">
        <v>249</v>
      </c>
      <c r="AW46" s="26" t="s">
        <v>249</v>
      </c>
      <c r="AX46" s="26" t="s">
        <v>249</v>
      </c>
      <c r="AY46" s="26" t="s">
        <v>249</v>
      </c>
      <c r="AZ46" s="44" t="s">
        <v>249</v>
      </c>
    </row>
    <row r="47" spans="1:52" ht="18.95" customHeight="1" x14ac:dyDescent="0.15">
      <c r="W47" s="3">
        <v>39</v>
      </c>
      <c r="X47" s="7" t="str">
        <f>R12</f>
        <v>理科</v>
      </c>
      <c r="Y47" s="9"/>
      <c r="Z47" s="23" t="str">
        <f t="shared" si="6"/>
        <v>理科</v>
      </c>
      <c r="AA47" t="str">
        <f>IF($Z47=AA$8,COUNTIF($Z$9:$Z47,AA$8)+Q$22,"")</f>
        <v/>
      </c>
      <c r="AB47" t="str">
        <f>IF($Z47=AB$8,COUNTIF($Z$9:$Z47,AB$8)+R$22,"")</f>
        <v/>
      </c>
      <c r="AC47" t="str">
        <f>IF($Z47=AC$8,COUNTIF($Z$9:$Z47,AC$8)+S$22,"")</f>
        <v/>
      </c>
      <c r="AD47">
        <f>IF($Z47=AD$8,COUNTIF($Z$9:$Z47,AD$8)+T$22,"")</f>
        <v>8</v>
      </c>
      <c r="AE47" t="str">
        <f>IF($Z47=AE$8,COUNTIF($Z$9:$Z47,AE$8)+U$22,"")</f>
        <v/>
      </c>
      <c r="AF47" t="str">
        <f t="shared" si="7"/>
        <v/>
      </c>
      <c r="AG47" t="str">
        <f t="shared" si="8"/>
        <v/>
      </c>
      <c r="AH47" t="str">
        <f t="shared" si="9"/>
        <v/>
      </c>
      <c r="AI47" t="str">
        <f t="shared" si="10"/>
        <v>単元8</v>
      </c>
      <c r="AJ47" t="str">
        <f t="shared" si="11"/>
        <v/>
      </c>
      <c r="AK47" t="str">
        <f t="shared" si="13"/>
        <v/>
      </c>
      <c r="AL47" t="str">
        <f t="shared" si="13"/>
        <v/>
      </c>
      <c r="AM47" t="str">
        <f t="shared" si="13"/>
        <v/>
      </c>
      <c r="AN47" t="str">
        <f t="shared" si="13"/>
        <v>単元8</v>
      </c>
      <c r="AO47" t="str">
        <f t="shared" si="13"/>
        <v>単元8</v>
      </c>
      <c r="AT47" s="24">
        <v>39</v>
      </c>
      <c r="AU47" s="105" t="s">
        <v>352</v>
      </c>
      <c r="AV47" s="26" t="s">
        <v>250</v>
      </c>
      <c r="AW47" s="26" t="s">
        <v>250</v>
      </c>
      <c r="AX47" s="26" t="s">
        <v>250</v>
      </c>
      <c r="AY47" s="26" t="s">
        <v>250</v>
      </c>
      <c r="AZ47" s="44" t="s">
        <v>250</v>
      </c>
    </row>
    <row r="48" spans="1:52" ht="18.95" customHeight="1" x14ac:dyDescent="0.15">
      <c r="W48" s="3">
        <v>40</v>
      </c>
      <c r="X48" s="7" t="str">
        <f>R13</f>
        <v>英語</v>
      </c>
      <c r="Y48" s="9"/>
      <c r="Z48" s="23" t="str">
        <f t="shared" si="6"/>
        <v>英語</v>
      </c>
      <c r="AA48" t="str">
        <f>IF($Z48=AA$8,COUNTIF($Z$9:$Z48,AA$8)+Q$22,"")</f>
        <v/>
      </c>
      <c r="AB48" t="str">
        <f>IF($Z48=AB$8,COUNTIF($Z$9:$Z48,AB$8)+R$22,"")</f>
        <v/>
      </c>
      <c r="AC48" t="str">
        <f>IF($Z48=AC$8,COUNTIF($Z$9:$Z48,AC$8)+S$22,"")</f>
        <v/>
      </c>
      <c r="AD48" t="str">
        <f>IF($Z48=AD$8,COUNTIF($Z$9:$Z48,AD$8)+T$22,"")</f>
        <v/>
      </c>
      <c r="AE48">
        <f>IF($Z48=AE$8,COUNTIF($Z$9:$Z48,AE$8)+U$22,"")</f>
        <v>8</v>
      </c>
      <c r="AF48" t="str">
        <f t="shared" si="7"/>
        <v/>
      </c>
      <c r="AG48" t="str">
        <f t="shared" si="8"/>
        <v/>
      </c>
      <c r="AH48" t="str">
        <f t="shared" si="9"/>
        <v/>
      </c>
      <c r="AI48" t="str">
        <f t="shared" si="10"/>
        <v/>
      </c>
      <c r="AJ48" t="str">
        <f t="shared" si="11"/>
        <v>単元8</v>
      </c>
      <c r="AK48" t="str">
        <f t="shared" si="13"/>
        <v>単元9</v>
      </c>
      <c r="AL48" t="str">
        <f t="shared" si="13"/>
        <v/>
      </c>
      <c r="AM48" t="str">
        <f t="shared" si="13"/>
        <v/>
      </c>
      <c r="AN48" t="str">
        <f t="shared" si="13"/>
        <v/>
      </c>
      <c r="AO48" t="str">
        <f t="shared" si="13"/>
        <v>単元8</v>
      </c>
      <c r="AT48" s="24">
        <v>40</v>
      </c>
      <c r="AU48" s="105" t="s">
        <v>354</v>
      </c>
      <c r="AV48" s="3" t="s">
        <v>252</v>
      </c>
      <c r="AW48" s="3" t="s">
        <v>252</v>
      </c>
      <c r="AX48" s="3" t="s">
        <v>252</v>
      </c>
      <c r="AY48" s="3" t="s">
        <v>252</v>
      </c>
      <c r="AZ48" s="46" t="s">
        <v>252</v>
      </c>
    </row>
    <row r="49" spans="23:52" ht="18.95" customHeight="1" x14ac:dyDescent="0.15">
      <c r="W49" s="3">
        <v>41</v>
      </c>
      <c r="X49" s="7" t="str">
        <f>R9</f>
        <v>国語</v>
      </c>
      <c r="Y49" s="9"/>
      <c r="Z49" s="23" t="str">
        <f t="shared" si="6"/>
        <v>国語</v>
      </c>
      <c r="AA49">
        <f>IF($Z49=AA$8,COUNTIF($Z$9:$Z49,AA$8)+Q$22,"")</f>
        <v>9</v>
      </c>
      <c r="AB49" t="str">
        <f>IF($Z49=AB$8,COUNTIF($Z$9:$Z49,AB$8)+R$22,"")</f>
        <v/>
      </c>
      <c r="AC49" t="str">
        <f>IF($Z49=AC$8,COUNTIF($Z$9:$Z49,AC$8)+S$22,"")</f>
        <v/>
      </c>
      <c r="AD49" t="str">
        <f>IF($Z49=AD$8,COUNTIF($Z$9:$Z49,AD$8)+T$22,"")</f>
        <v/>
      </c>
      <c r="AE49" t="str">
        <f>IF($Z49=AE$8,COUNTIF($Z$9:$Z49,AE$8)+U$22,"")</f>
        <v/>
      </c>
      <c r="AF49" t="str">
        <f t="shared" si="7"/>
        <v>単元9</v>
      </c>
      <c r="AG49" t="str">
        <f t="shared" si="8"/>
        <v/>
      </c>
      <c r="AH49" t="str">
        <f t="shared" si="9"/>
        <v/>
      </c>
      <c r="AI49" t="str">
        <f t="shared" si="10"/>
        <v/>
      </c>
      <c r="AJ49" t="str">
        <f t="shared" si="11"/>
        <v/>
      </c>
      <c r="AK49" t="str">
        <f t="shared" si="13"/>
        <v>単元9</v>
      </c>
      <c r="AL49" t="str">
        <f t="shared" si="13"/>
        <v>単元9</v>
      </c>
      <c r="AM49" t="str">
        <f t="shared" si="13"/>
        <v/>
      </c>
      <c r="AN49" t="str">
        <f t="shared" si="13"/>
        <v/>
      </c>
      <c r="AO49" t="str">
        <f t="shared" si="13"/>
        <v/>
      </c>
      <c r="AT49" s="24">
        <v>41</v>
      </c>
      <c r="AU49" s="105"/>
      <c r="AV49" s="3"/>
      <c r="AW49" s="3"/>
      <c r="AX49" s="3"/>
      <c r="AY49" s="3"/>
      <c r="AZ49" s="46"/>
    </row>
    <row r="50" spans="23:52" ht="18.95" customHeight="1" x14ac:dyDescent="0.15">
      <c r="W50" s="3">
        <v>42</v>
      </c>
      <c r="X50" s="7" t="str">
        <f>R10</f>
        <v>社会</v>
      </c>
      <c r="Y50" s="9"/>
      <c r="Z50" s="23" t="str">
        <f t="shared" si="6"/>
        <v>社会</v>
      </c>
      <c r="AA50" t="str">
        <f>IF($Z50=AA$8,COUNTIF($Z$9:$Z50,AA$8)+Q$22,"")</f>
        <v/>
      </c>
      <c r="AB50">
        <f>IF($Z50=AB$8,COUNTIF($Z$9:$Z50,AB$8)+R$22,"")</f>
        <v>9</v>
      </c>
      <c r="AC50" t="str">
        <f>IF($Z50=AC$8,COUNTIF($Z$9:$Z50,AC$8)+S$22,"")</f>
        <v/>
      </c>
      <c r="AD50" t="str">
        <f>IF($Z50=AD$8,COUNTIF($Z$9:$Z50,AD$8)+T$22,"")</f>
        <v/>
      </c>
      <c r="AE50" t="str">
        <f>IF($Z50=AE$8,COUNTIF($Z$9:$Z50,AE$8)+U$22,"")</f>
        <v/>
      </c>
      <c r="AF50" t="str">
        <f t="shared" si="7"/>
        <v/>
      </c>
      <c r="AG50" t="str">
        <f t="shared" si="8"/>
        <v>単元9</v>
      </c>
      <c r="AH50" t="str">
        <f t="shared" si="9"/>
        <v/>
      </c>
      <c r="AI50" t="str">
        <f t="shared" si="10"/>
        <v/>
      </c>
      <c r="AJ50" t="str">
        <f t="shared" si="11"/>
        <v/>
      </c>
      <c r="AK50" t="str">
        <f t="shared" si="13"/>
        <v/>
      </c>
      <c r="AL50" t="str">
        <f t="shared" si="13"/>
        <v>単元9</v>
      </c>
      <c r="AM50" t="str">
        <f t="shared" si="13"/>
        <v>単元9</v>
      </c>
      <c r="AN50" t="str">
        <f t="shared" si="13"/>
        <v/>
      </c>
      <c r="AO50" t="str">
        <f t="shared" si="13"/>
        <v/>
      </c>
      <c r="AT50" s="24">
        <v>42</v>
      </c>
      <c r="AU50" s="42"/>
      <c r="AV50" s="3"/>
      <c r="AW50" s="3"/>
      <c r="AX50" s="3"/>
      <c r="AY50" s="3"/>
      <c r="AZ50" s="46"/>
    </row>
    <row r="51" spans="23:52" ht="18.95" customHeight="1" x14ac:dyDescent="0.15">
      <c r="W51" s="3">
        <v>43</v>
      </c>
      <c r="X51" s="7" t="str">
        <f>R11</f>
        <v>数学</v>
      </c>
      <c r="Y51" s="9"/>
      <c r="Z51" s="23" t="str">
        <f t="shared" si="6"/>
        <v>数学</v>
      </c>
      <c r="AA51" t="str">
        <f>IF($Z51=AA$8,COUNTIF($Z$9:$Z51,AA$8)+Q$22,"")</f>
        <v/>
      </c>
      <c r="AB51" t="str">
        <f>IF($Z51=AB$8,COUNTIF($Z$9:$Z51,AB$8)+R$22,"")</f>
        <v/>
      </c>
      <c r="AC51">
        <f>IF($Z51=AC$8,COUNTIF($Z$9:$Z51,AC$8)+S$22,"")</f>
        <v>9</v>
      </c>
      <c r="AD51" t="str">
        <f>IF($Z51=AD$8,COUNTIF($Z$9:$Z51,AD$8)+T$22,"")</f>
        <v/>
      </c>
      <c r="AE51" t="str">
        <f>IF($Z51=AE$8,COUNTIF($Z$9:$Z51,AE$8)+U$22,"")</f>
        <v/>
      </c>
      <c r="AF51" t="str">
        <f t="shared" si="7"/>
        <v/>
      </c>
      <c r="AG51" t="str">
        <f t="shared" si="8"/>
        <v/>
      </c>
      <c r="AH51" t="str">
        <f t="shared" si="9"/>
        <v>単元9</v>
      </c>
      <c r="AI51" t="str">
        <f t="shared" si="10"/>
        <v/>
      </c>
      <c r="AJ51" t="str">
        <f t="shared" si="11"/>
        <v/>
      </c>
      <c r="AK51" t="str">
        <f t="shared" si="13"/>
        <v/>
      </c>
      <c r="AL51" t="str">
        <f t="shared" si="13"/>
        <v/>
      </c>
      <c r="AM51" t="str">
        <f t="shared" si="13"/>
        <v>単元9</v>
      </c>
      <c r="AN51" t="str">
        <f t="shared" si="13"/>
        <v>単元9</v>
      </c>
      <c r="AO51" t="str">
        <f t="shared" si="13"/>
        <v/>
      </c>
      <c r="AT51" s="24">
        <v>43</v>
      </c>
      <c r="AU51" s="42"/>
      <c r="AV51" s="3"/>
      <c r="AW51" s="3"/>
      <c r="AX51" s="3"/>
      <c r="AY51" s="3"/>
      <c r="AZ51" s="46"/>
    </row>
    <row r="52" spans="23:52" ht="18.95" customHeight="1" x14ac:dyDescent="0.15">
      <c r="W52" s="3">
        <v>44</v>
      </c>
      <c r="X52" s="7" t="str">
        <f>R12</f>
        <v>理科</v>
      </c>
      <c r="Y52" s="9"/>
      <c r="Z52" s="23" t="str">
        <f t="shared" si="6"/>
        <v>理科</v>
      </c>
      <c r="AA52" t="str">
        <f>IF($Z52=AA$8,COUNTIF($Z$9:$Z52,AA$8)+Q$22,"")</f>
        <v/>
      </c>
      <c r="AB52" t="str">
        <f>IF($Z52=AB$8,COUNTIF($Z$9:$Z52,AB$8)+R$22,"")</f>
        <v/>
      </c>
      <c r="AC52" t="str">
        <f>IF($Z52=AC$8,COUNTIF($Z$9:$Z52,AC$8)+S$22,"")</f>
        <v/>
      </c>
      <c r="AD52">
        <f>IF($Z52=AD$8,COUNTIF($Z$9:$Z52,AD$8)+T$22,"")</f>
        <v>9</v>
      </c>
      <c r="AE52" t="str">
        <f>IF($Z52=AE$8,COUNTIF($Z$9:$Z52,AE$8)+U$22,"")</f>
        <v/>
      </c>
      <c r="AF52" t="str">
        <f t="shared" si="7"/>
        <v/>
      </c>
      <c r="AG52" t="str">
        <f t="shared" si="8"/>
        <v/>
      </c>
      <c r="AH52" t="str">
        <f t="shared" si="9"/>
        <v/>
      </c>
      <c r="AI52" t="str">
        <f t="shared" si="10"/>
        <v>単元9</v>
      </c>
      <c r="AJ52" t="str">
        <f t="shared" si="11"/>
        <v/>
      </c>
      <c r="AK52" t="str">
        <f t="shared" si="13"/>
        <v/>
      </c>
      <c r="AL52" t="str">
        <f t="shared" si="13"/>
        <v/>
      </c>
      <c r="AM52" t="str">
        <f t="shared" si="13"/>
        <v/>
      </c>
      <c r="AN52" t="str">
        <f t="shared" si="13"/>
        <v>単元9</v>
      </c>
      <c r="AO52" t="str">
        <f t="shared" si="13"/>
        <v>単元9</v>
      </c>
      <c r="AT52" s="24">
        <v>44</v>
      </c>
      <c r="AU52" s="42"/>
      <c r="AV52" s="3"/>
      <c r="AW52" s="3"/>
      <c r="AX52" s="3"/>
      <c r="AY52" s="3"/>
      <c r="AZ52" s="46"/>
    </row>
    <row r="53" spans="23:52" ht="18.95" customHeight="1" x14ac:dyDescent="0.15">
      <c r="W53" s="3">
        <v>45</v>
      </c>
      <c r="X53" s="7" t="str">
        <f>R13</f>
        <v>英語</v>
      </c>
      <c r="Y53" s="9"/>
      <c r="Z53" s="23" t="str">
        <f t="shared" si="6"/>
        <v>英語</v>
      </c>
      <c r="AA53" t="str">
        <f>IF($Z53=AA$8,COUNTIF($Z$9:$Z53,AA$8)+Q$22,"")</f>
        <v/>
      </c>
      <c r="AB53" t="str">
        <f>IF($Z53=AB$8,COUNTIF($Z$9:$Z53,AB$8)+R$22,"")</f>
        <v/>
      </c>
      <c r="AC53" t="str">
        <f>IF($Z53=AC$8,COUNTIF($Z$9:$Z53,AC$8)+S$22,"")</f>
        <v/>
      </c>
      <c r="AD53" t="str">
        <f>IF($Z53=AD$8,COUNTIF($Z$9:$Z53,AD$8)+T$22,"")</f>
        <v/>
      </c>
      <c r="AE53">
        <f>IF($Z53=AE$8,COUNTIF($Z$9:$Z53,AE$8)+U$22,"")</f>
        <v>9</v>
      </c>
      <c r="AF53" t="str">
        <f t="shared" si="7"/>
        <v/>
      </c>
      <c r="AG53" t="str">
        <f t="shared" si="8"/>
        <v/>
      </c>
      <c r="AH53" t="str">
        <f t="shared" si="9"/>
        <v/>
      </c>
      <c r="AI53" t="str">
        <f t="shared" si="10"/>
        <v/>
      </c>
      <c r="AJ53" t="str">
        <f t="shared" si="11"/>
        <v>単元9</v>
      </c>
      <c r="AK53" t="str">
        <f t="shared" si="13"/>
        <v>単元10</v>
      </c>
      <c r="AL53" t="str">
        <f t="shared" si="13"/>
        <v/>
      </c>
      <c r="AM53" t="str">
        <f t="shared" si="13"/>
        <v/>
      </c>
      <c r="AN53" t="str">
        <f t="shared" si="13"/>
        <v/>
      </c>
      <c r="AO53" t="str">
        <f t="shared" si="13"/>
        <v>単元9</v>
      </c>
      <c r="AT53" s="24">
        <v>45</v>
      </c>
      <c r="AU53" s="42"/>
      <c r="AV53" s="3"/>
      <c r="AW53" s="3"/>
      <c r="AX53" s="3"/>
      <c r="AY53" s="3"/>
      <c r="AZ53" s="46"/>
    </row>
    <row r="54" spans="23:52" ht="18.95" customHeight="1" x14ac:dyDescent="0.15">
      <c r="W54" s="3">
        <v>46</v>
      </c>
      <c r="X54" s="7" t="str">
        <f>R9</f>
        <v>国語</v>
      </c>
      <c r="Y54" s="9"/>
      <c r="Z54" s="23" t="str">
        <f t="shared" si="6"/>
        <v>国語</v>
      </c>
      <c r="AA54">
        <f>IF($Z54=AA$8,COUNTIF($Z$9:$Z54,AA$8)+Q$22,"")</f>
        <v>10</v>
      </c>
      <c r="AB54" t="str">
        <f>IF($Z54=AB$8,COUNTIF($Z$9:$Z54,AB$8)+R$22,"")</f>
        <v/>
      </c>
      <c r="AC54" t="str">
        <f>IF($Z54=AC$8,COUNTIF($Z$9:$Z54,AC$8)+S$22,"")</f>
        <v/>
      </c>
      <c r="AD54" t="str">
        <f>IF($Z54=AD$8,COUNTIF($Z$9:$Z54,AD$8)+T$22,"")</f>
        <v/>
      </c>
      <c r="AE54" t="str">
        <f>IF($Z54=AE$8,COUNTIF($Z$9:$Z54,AE$8)+U$22,"")</f>
        <v/>
      </c>
      <c r="AF54" t="str">
        <f t="shared" si="7"/>
        <v>単元10</v>
      </c>
      <c r="AG54" t="str">
        <f t="shared" si="8"/>
        <v/>
      </c>
      <c r="AH54" t="str">
        <f t="shared" si="9"/>
        <v/>
      </c>
      <c r="AI54" t="str">
        <f t="shared" si="10"/>
        <v/>
      </c>
      <c r="AJ54" t="str">
        <f t="shared" si="11"/>
        <v/>
      </c>
      <c r="AK54" t="str">
        <f t="shared" si="13"/>
        <v>単元10</v>
      </c>
      <c r="AL54" t="str">
        <f t="shared" si="13"/>
        <v>単元10</v>
      </c>
      <c r="AM54" t="str">
        <f t="shared" si="13"/>
        <v/>
      </c>
      <c r="AN54" t="str">
        <f t="shared" si="13"/>
        <v/>
      </c>
      <c r="AO54" t="str">
        <f t="shared" si="13"/>
        <v/>
      </c>
      <c r="AT54" s="24">
        <v>46</v>
      </c>
      <c r="AU54" s="42"/>
      <c r="AV54" s="3"/>
      <c r="AW54" s="3"/>
      <c r="AX54" s="3"/>
      <c r="AY54" s="3"/>
      <c r="AZ54" s="46"/>
    </row>
    <row r="55" spans="23:52" ht="18.95" customHeight="1" x14ac:dyDescent="0.15">
      <c r="W55" s="3">
        <v>47</v>
      </c>
      <c r="X55" s="7" t="str">
        <f>R10</f>
        <v>社会</v>
      </c>
      <c r="Y55" s="9"/>
      <c r="Z55" s="23" t="str">
        <f t="shared" si="6"/>
        <v>社会</v>
      </c>
      <c r="AA55" t="str">
        <f>IF($Z55=AA$8,COUNTIF($Z$9:$Z55,AA$8)+Q$22,"")</f>
        <v/>
      </c>
      <c r="AB55">
        <f>IF($Z55=AB$8,COUNTIF($Z$9:$Z55,AB$8)+R$22,"")</f>
        <v>10</v>
      </c>
      <c r="AC55" t="str">
        <f>IF($Z55=AC$8,COUNTIF($Z$9:$Z55,AC$8)+S$22,"")</f>
        <v/>
      </c>
      <c r="AD55" t="str">
        <f>IF($Z55=AD$8,COUNTIF($Z$9:$Z55,AD$8)+T$22,"")</f>
        <v/>
      </c>
      <c r="AE55" t="str">
        <f>IF($Z55=AE$8,COUNTIF($Z$9:$Z55,AE$8)+U$22,"")</f>
        <v/>
      </c>
      <c r="AF55" t="str">
        <f t="shared" si="7"/>
        <v/>
      </c>
      <c r="AG55" t="str">
        <f t="shared" si="8"/>
        <v>単元10</v>
      </c>
      <c r="AH55" t="str">
        <f t="shared" si="9"/>
        <v/>
      </c>
      <c r="AI55" t="str">
        <f t="shared" si="10"/>
        <v/>
      </c>
      <c r="AJ55" t="str">
        <f t="shared" si="11"/>
        <v/>
      </c>
      <c r="AK55" t="str">
        <f t="shared" si="13"/>
        <v/>
      </c>
      <c r="AL55" t="str">
        <f t="shared" si="13"/>
        <v>単元10</v>
      </c>
      <c r="AM55" t="str">
        <f t="shared" si="13"/>
        <v>単元10</v>
      </c>
      <c r="AN55" t="str">
        <f t="shared" si="13"/>
        <v/>
      </c>
      <c r="AO55" t="str">
        <f t="shared" si="13"/>
        <v/>
      </c>
      <c r="AT55" s="24">
        <v>47</v>
      </c>
      <c r="AU55" s="42"/>
      <c r="AV55" s="3"/>
      <c r="AW55" s="3"/>
      <c r="AX55" s="3"/>
      <c r="AY55" s="3"/>
      <c r="AZ55" s="46"/>
    </row>
    <row r="56" spans="23:52" ht="18.95" customHeight="1" x14ac:dyDescent="0.15">
      <c r="W56" s="3">
        <v>48</v>
      </c>
      <c r="X56" s="7" t="str">
        <f>R11</f>
        <v>数学</v>
      </c>
      <c r="Y56" s="9"/>
      <c r="Z56" s="23" t="str">
        <f t="shared" si="6"/>
        <v>数学</v>
      </c>
      <c r="AA56" t="str">
        <f>IF($Z56=AA$8,COUNTIF($Z$9:$Z56,AA$8)+Q$22,"")</f>
        <v/>
      </c>
      <c r="AB56" t="str">
        <f>IF($Z56=AB$8,COUNTIF($Z$9:$Z56,AB$8)+R$22,"")</f>
        <v/>
      </c>
      <c r="AC56">
        <f>IF($Z56=AC$8,COUNTIF($Z$9:$Z56,AC$8)+S$22,"")</f>
        <v>10</v>
      </c>
      <c r="AD56" t="str">
        <f>IF($Z56=AD$8,COUNTIF($Z$9:$Z56,AD$8)+T$22,"")</f>
        <v/>
      </c>
      <c r="AE56" t="str">
        <f>IF($Z56=AE$8,COUNTIF($Z$9:$Z56,AE$8)+U$22,"")</f>
        <v/>
      </c>
      <c r="AF56" t="str">
        <f t="shared" si="7"/>
        <v/>
      </c>
      <c r="AG56" t="str">
        <f t="shared" si="8"/>
        <v/>
      </c>
      <c r="AH56" t="str">
        <f t="shared" si="9"/>
        <v>単元10</v>
      </c>
      <c r="AI56" t="str">
        <f t="shared" si="10"/>
        <v/>
      </c>
      <c r="AJ56" t="str">
        <f t="shared" si="11"/>
        <v/>
      </c>
      <c r="AK56" t="str">
        <f t="shared" si="13"/>
        <v/>
      </c>
      <c r="AL56" t="str">
        <f t="shared" si="13"/>
        <v/>
      </c>
      <c r="AM56" t="str">
        <f t="shared" si="13"/>
        <v>単元10</v>
      </c>
      <c r="AN56" t="str">
        <f t="shared" si="13"/>
        <v>単元10</v>
      </c>
      <c r="AO56" t="str">
        <f t="shared" si="13"/>
        <v/>
      </c>
      <c r="AT56" s="24">
        <v>48</v>
      </c>
      <c r="AU56" s="42"/>
      <c r="AV56" s="3"/>
      <c r="AW56" s="3"/>
      <c r="AX56" s="3"/>
      <c r="AY56" s="3"/>
      <c r="AZ56" s="46"/>
    </row>
    <row r="57" spans="23:52" ht="18.95" customHeight="1" x14ac:dyDescent="0.15">
      <c r="W57" s="3">
        <v>49</v>
      </c>
      <c r="X57" s="7" t="str">
        <f>R12</f>
        <v>理科</v>
      </c>
      <c r="Y57" s="9"/>
      <c r="Z57" s="23" t="str">
        <f t="shared" si="6"/>
        <v>理科</v>
      </c>
      <c r="AA57" t="str">
        <f>IF($Z57=AA$8,COUNTIF($Z$9:$Z57,AA$8)+Q$22,"")</f>
        <v/>
      </c>
      <c r="AB57" t="str">
        <f>IF($Z57=AB$8,COUNTIF($Z$9:$Z57,AB$8)+R$22,"")</f>
        <v/>
      </c>
      <c r="AC57" t="str">
        <f>IF($Z57=AC$8,COUNTIF($Z$9:$Z57,AC$8)+S$22,"")</f>
        <v/>
      </c>
      <c r="AD57">
        <f>IF($Z57=AD$8,COUNTIF($Z$9:$Z57,AD$8)+T$22,"")</f>
        <v>10</v>
      </c>
      <c r="AE57" t="str">
        <f>IF($Z57=AE$8,COUNTIF($Z$9:$Z57,AE$8)+U$22,"")</f>
        <v/>
      </c>
      <c r="AF57" t="str">
        <f t="shared" si="7"/>
        <v/>
      </c>
      <c r="AG57" t="str">
        <f t="shared" si="8"/>
        <v/>
      </c>
      <c r="AH57" t="str">
        <f t="shared" si="9"/>
        <v/>
      </c>
      <c r="AI57" t="str">
        <f t="shared" si="10"/>
        <v>単元10</v>
      </c>
      <c r="AJ57" t="str">
        <f t="shared" si="11"/>
        <v/>
      </c>
      <c r="AK57" t="str">
        <f t="shared" si="13"/>
        <v/>
      </c>
      <c r="AL57" t="str">
        <f t="shared" si="13"/>
        <v/>
      </c>
      <c r="AM57" t="str">
        <f t="shared" si="13"/>
        <v/>
      </c>
      <c r="AN57" t="str">
        <f t="shared" si="13"/>
        <v>単元10</v>
      </c>
      <c r="AO57" t="str">
        <f t="shared" si="13"/>
        <v>単元10</v>
      </c>
      <c r="AT57" s="24">
        <v>49</v>
      </c>
      <c r="AU57" s="42"/>
      <c r="AV57" s="3"/>
      <c r="AW57" s="3"/>
      <c r="AX57" s="3"/>
      <c r="AY57" s="3"/>
      <c r="AZ57" s="46"/>
    </row>
    <row r="58" spans="23:52" ht="18.95" customHeight="1" x14ac:dyDescent="0.15">
      <c r="W58" s="3">
        <v>50</v>
      </c>
      <c r="X58" s="7" t="str">
        <f>R13</f>
        <v>英語</v>
      </c>
      <c r="Y58" s="9"/>
      <c r="Z58" s="23" t="str">
        <f t="shared" si="6"/>
        <v>英語</v>
      </c>
      <c r="AA58" t="str">
        <f>IF($Z58=AA$8,COUNTIF($Z$9:$Z58,AA$8)+Q$22,"")</f>
        <v/>
      </c>
      <c r="AB58" t="str">
        <f>IF($Z58=AB$8,COUNTIF($Z$9:$Z58,AB$8)+R$22,"")</f>
        <v/>
      </c>
      <c r="AC58" t="str">
        <f>IF($Z58=AC$8,COUNTIF($Z$9:$Z58,AC$8)+S$22,"")</f>
        <v/>
      </c>
      <c r="AD58" t="str">
        <f>IF($Z58=AD$8,COUNTIF($Z$9:$Z58,AD$8)+T$22,"")</f>
        <v/>
      </c>
      <c r="AE58">
        <f>IF($Z58=AE$8,COUNTIF($Z$9:$Z58,AE$8)+U$22,"")</f>
        <v>10</v>
      </c>
      <c r="AF58" t="str">
        <f t="shared" si="7"/>
        <v/>
      </c>
      <c r="AG58" t="str">
        <f t="shared" si="8"/>
        <v/>
      </c>
      <c r="AH58" t="str">
        <f t="shared" si="9"/>
        <v/>
      </c>
      <c r="AI58" t="str">
        <f t="shared" si="10"/>
        <v/>
      </c>
      <c r="AJ58" t="str">
        <f t="shared" si="11"/>
        <v>単元10</v>
      </c>
      <c r="AK58" t="str">
        <f t="shared" si="13"/>
        <v>単元11</v>
      </c>
      <c r="AL58" t="str">
        <f t="shared" si="13"/>
        <v/>
      </c>
      <c r="AM58" t="str">
        <f t="shared" si="13"/>
        <v/>
      </c>
      <c r="AN58" t="str">
        <f t="shared" si="13"/>
        <v/>
      </c>
      <c r="AO58" t="str">
        <f t="shared" si="13"/>
        <v>単元10</v>
      </c>
      <c r="AT58" s="24">
        <v>50</v>
      </c>
      <c r="AU58" s="42"/>
      <c r="AV58" s="3"/>
      <c r="AW58" s="3"/>
      <c r="AX58" s="3"/>
      <c r="AY58" s="3"/>
      <c r="AZ58" s="46"/>
    </row>
    <row r="59" spans="23:52" ht="18.95" customHeight="1" x14ac:dyDescent="0.15">
      <c r="W59" s="3">
        <v>51</v>
      </c>
      <c r="X59" s="7" t="str">
        <f>R9</f>
        <v>国語</v>
      </c>
      <c r="Y59" s="9"/>
      <c r="Z59" s="23" t="str">
        <f t="shared" ref="Z59:Z68" si="14">IF(Y59="",IF(X59=0,"",X59),Y59)</f>
        <v>国語</v>
      </c>
      <c r="AA59">
        <f>IF($Z59=AA$8,COUNTIF($Z$9:$Z59,AA$8)+Q$22,"")</f>
        <v>11</v>
      </c>
      <c r="AB59" t="str">
        <f>IF($Z59=AB$8,COUNTIF($Z$9:$Z59,AB$8)+R$22,"")</f>
        <v/>
      </c>
      <c r="AC59" t="str">
        <f>IF($Z59=AC$8,COUNTIF($Z$9:$Z59,AC$8)+S$22,"")</f>
        <v/>
      </c>
      <c r="AD59" t="str">
        <f>IF($Z59=AD$8,COUNTIF($Z$9:$Z59,AD$8)+T$22,"")</f>
        <v/>
      </c>
      <c r="AE59" t="str">
        <f>IF($Z59=AE$8,COUNTIF($Z$9:$Z59,AE$8)+U$22,"")</f>
        <v/>
      </c>
      <c r="AF59" t="str">
        <f t="shared" ref="AF59:AF68" si="15">IF(AA59="","",VLOOKUP(AA59,$AT$9:$AZ$58,3))</f>
        <v>単元11</v>
      </c>
      <c r="AG59" t="str">
        <f t="shared" ref="AG59:AG68" si="16">IF(AB59="","",VLOOKUP(AB59,$AT$9:$AZ$58,4))</f>
        <v/>
      </c>
      <c r="AH59" t="str">
        <f t="shared" ref="AH59:AH68" si="17">IF(AC59="","",VLOOKUP(AC59,$AT$9:$AZ$58,5))</f>
        <v/>
      </c>
      <c r="AI59" t="str">
        <f t="shared" ref="AI59:AI68" si="18">IF(AD59="","",VLOOKUP(AD59,$AT$9:$AZ$58,6))</f>
        <v/>
      </c>
      <c r="AJ59" t="str">
        <f t="shared" ref="AJ59:AJ68" si="19">IF(AE59="","",VLOOKUP(AE59,$AT$9:$AZ$58,7))</f>
        <v/>
      </c>
      <c r="AK59" t="str">
        <f t="shared" ref="AK59:AK68" si="20">IF(AF59=AF60,"",IF($Z59=$Z60,AF59&amp;","&amp;AF60,AF59&amp;AF60))</f>
        <v>単元11</v>
      </c>
      <c r="AL59" t="str">
        <f t="shared" ref="AL59:AL68" si="21">IF(AG59=AG60,"",IF($Z59=$Z60,AG59&amp;","&amp;AG60,AG59&amp;AG60))</f>
        <v>単元11</v>
      </c>
      <c r="AM59" t="str">
        <f t="shared" ref="AM59:AM68" si="22">IF(AH59=AH60,"",IF($Z59=$Z60,AH59&amp;","&amp;AH60,AH59&amp;AH60))</f>
        <v/>
      </c>
      <c r="AN59" t="str">
        <f t="shared" ref="AN59:AN68" si="23">IF(AI59=AI60,"",IF($Z59=$Z60,AI59&amp;","&amp;AI60,AI59&amp;AI60))</f>
        <v/>
      </c>
      <c r="AO59" t="str">
        <f t="shared" ref="AO59:AO68" si="24">IF(AJ59=AJ60,"",IF($Z59=$Z60,AJ59&amp;","&amp;AJ60,AJ59&amp;AJ60))</f>
        <v/>
      </c>
      <c r="AT59" s="24">
        <v>51</v>
      </c>
      <c r="AU59" s="42"/>
      <c r="AV59" s="3"/>
      <c r="AW59" s="3"/>
      <c r="AX59" s="3"/>
      <c r="AY59" s="3"/>
      <c r="AZ59" s="46"/>
    </row>
    <row r="60" spans="23:52" ht="18.95" customHeight="1" x14ac:dyDescent="0.15">
      <c r="W60" s="3">
        <v>52</v>
      </c>
      <c r="X60" s="7" t="str">
        <f>R10</f>
        <v>社会</v>
      </c>
      <c r="Y60" s="9"/>
      <c r="Z60" s="23" t="str">
        <f t="shared" si="14"/>
        <v>社会</v>
      </c>
      <c r="AA60" t="str">
        <f>IF($Z60=AA$8,COUNTIF($Z$9:$Z60,AA$8)+Q$22,"")</f>
        <v/>
      </c>
      <c r="AB60">
        <f>IF($Z60=AB$8,COUNTIF($Z$9:$Z60,AB$8)+R$22,"")</f>
        <v>11</v>
      </c>
      <c r="AC60" t="str">
        <f>IF($Z60=AC$8,COUNTIF($Z$9:$Z60,AC$8)+S$22,"")</f>
        <v/>
      </c>
      <c r="AD60" t="str">
        <f>IF($Z60=AD$8,COUNTIF($Z$9:$Z60,AD$8)+T$22,"")</f>
        <v/>
      </c>
      <c r="AE60" t="str">
        <f>IF($Z60=AE$8,COUNTIF($Z$9:$Z60,AE$8)+U$22,"")</f>
        <v/>
      </c>
      <c r="AF60" t="str">
        <f t="shared" si="15"/>
        <v/>
      </c>
      <c r="AG60" t="str">
        <f t="shared" si="16"/>
        <v>単元11</v>
      </c>
      <c r="AH60" t="str">
        <f t="shared" si="17"/>
        <v/>
      </c>
      <c r="AI60" t="str">
        <f t="shared" si="18"/>
        <v/>
      </c>
      <c r="AJ60" t="str">
        <f t="shared" si="19"/>
        <v/>
      </c>
      <c r="AK60" t="str">
        <f t="shared" si="20"/>
        <v/>
      </c>
      <c r="AL60" t="str">
        <f t="shared" si="21"/>
        <v>単元11</v>
      </c>
      <c r="AM60" t="str">
        <f t="shared" si="22"/>
        <v>単元11</v>
      </c>
      <c r="AN60" t="str">
        <f t="shared" si="23"/>
        <v/>
      </c>
      <c r="AO60" t="str">
        <f t="shared" si="24"/>
        <v/>
      </c>
      <c r="AT60" s="24">
        <v>52</v>
      </c>
      <c r="AU60" s="42"/>
      <c r="AV60" s="3"/>
      <c r="AW60" s="3"/>
      <c r="AX60" s="3"/>
      <c r="AY60" s="3"/>
      <c r="AZ60" s="46"/>
    </row>
    <row r="61" spans="23:52" ht="18.95" customHeight="1" x14ac:dyDescent="0.15">
      <c r="W61" s="3">
        <v>53</v>
      </c>
      <c r="X61" s="7" t="str">
        <f>R11</f>
        <v>数学</v>
      </c>
      <c r="Y61" s="9"/>
      <c r="Z61" s="23" t="str">
        <f t="shared" si="14"/>
        <v>数学</v>
      </c>
      <c r="AA61" t="str">
        <f>IF($Z61=AA$8,COUNTIF($Z$9:$Z61,AA$8)+Q$22,"")</f>
        <v/>
      </c>
      <c r="AB61" t="str">
        <f>IF($Z61=AB$8,COUNTIF($Z$9:$Z61,AB$8)+R$22,"")</f>
        <v/>
      </c>
      <c r="AC61">
        <f>IF($Z61=AC$8,COUNTIF($Z$9:$Z61,AC$8)+S$22,"")</f>
        <v>11</v>
      </c>
      <c r="AD61" t="str">
        <f>IF($Z61=AD$8,COUNTIF($Z$9:$Z61,AD$8)+T$22,"")</f>
        <v/>
      </c>
      <c r="AE61" t="str">
        <f>IF($Z61=AE$8,COUNTIF($Z$9:$Z61,AE$8)+U$22,"")</f>
        <v/>
      </c>
      <c r="AF61" t="str">
        <f t="shared" si="15"/>
        <v/>
      </c>
      <c r="AG61" t="str">
        <f t="shared" si="16"/>
        <v/>
      </c>
      <c r="AH61" t="str">
        <f t="shared" si="17"/>
        <v>単元11</v>
      </c>
      <c r="AI61" t="str">
        <f t="shared" si="18"/>
        <v/>
      </c>
      <c r="AJ61" t="str">
        <f t="shared" si="19"/>
        <v/>
      </c>
      <c r="AK61" t="str">
        <f t="shared" si="20"/>
        <v/>
      </c>
      <c r="AL61" t="str">
        <f t="shared" si="21"/>
        <v/>
      </c>
      <c r="AM61" t="str">
        <f t="shared" si="22"/>
        <v>単元11</v>
      </c>
      <c r="AN61" t="str">
        <f t="shared" si="23"/>
        <v>単元11</v>
      </c>
      <c r="AO61" t="str">
        <f t="shared" si="24"/>
        <v/>
      </c>
      <c r="AT61" s="24">
        <v>53</v>
      </c>
      <c r="AU61" s="42"/>
      <c r="AV61" s="3"/>
      <c r="AW61" s="3"/>
      <c r="AX61" s="3"/>
      <c r="AY61" s="3"/>
      <c r="AZ61" s="46"/>
    </row>
    <row r="62" spans="23:52" ht="18.95" customHeight="1" x14ac:dyDescent="0.15">
      <c r="W62" s="3">
        <v>54</v>
      </c>
      <c r="X62" s="7" t="str">
        <f>R12</f>
        <v>理科</v>
      </c>
      <c r="Y62" s="9"/>
      <c r="Z62" s="23" t="str">
        <f t="shared" si="14"/>
        <v>理科</v>
      </c>
      <c r="AA62" t="str">
        <f>IF($Z62=AA$8,COUNTIF($Z$9:$Z62,AA$8)+Q$22,"")</f>
        <v/>
      </c>
      <c r="AB62" t="str">
        <f>IF($Z62=AB$8,COUNTIF($Z$9:$Z62,AB$8)+R$22,"")</f>
        <v/>
      </c>
      <c r="AC62" t="str">
        <f>IF($Z62=AC$8,COUNTIF($Z$9:$Z62,AC$8)+S$22,"")</f>
        <v/>
      </c>
      <c r="AD62">
        <f>IF($Z62=AD$8,COUNTIF($Z$9:$Z62,AD$8)+T$22,"")</f>
        <v>11</v>
      </c>
      <c r="AE62" t="str">
        <f>IF($Z62=AE$8,COUNTIF($Z$9:$Z62,AE$8)+U$22,"")</f>
        <v/>
      </c>
      <c r="AF62" t="str">
        <f t="shared" si="15"/>
        <v/>
      </c>
      <c r="AG62" t="str">
        <f t="shared" si="16"/>
        <v/>
      </c>
      <c r="AH62" t="str">
        <f t="shared" si="17"/>
        <v/>
      </c>
      <c r="AI62" t="str">
        <f t="shared" si="18"/>
        <v>単元11</v>
      </c>
      <c r="AJ62" t="str">
        <f t="shared" si="19"/>
        <v/>
      </c>
      <c r="AK62" t="str">
        <f t="shared" si="20"/>
        <v/>
      </c>
      <c r="AL62" t="str">
        <f t="shared" si="21"/>
        <v/>
      </c>
      <c r="AM62" t="str">
        <f t="shared" si="22"/>
        <v/>
      </c>
      <c r="AN62" t="str">
        <f t="shared" si="23"/>
        <v>単元11</v>
      </c>
      <c r="AO62" t="str">
        <f t="shared" si="24"/>
        <v>単元11</v>
      </c>
      <c r="AT62" s="24">
        <v>54</v>
      </c>
      <c r="AU62" s="42"/>
      <c r="AV62" s="3"/>
      <c r="AW62" s="3"/>
      <c r="AX62" s="3"/>
      <c r="AY62" s="3"/>
      <c r="AZ62" s="46"/>
    </row>
    <row r="63" spans="23:52" ht="18.95" customHeight="1" x14ac:dyDescent="0.15">
      <c r="W63" s="3">
        <v>55</v>
      </c>
      <c r="X63" s="7" t="str">
        <f>R13</f>
        <v>英語</v>
      </c>
      <c r="Y63" s="9"/>
      <c r="Z63" s="23" t="str">
        <f t="shared" si="14"/>
        <v>英語</v>
      </c>
      <c r="AA63" t="str">
        <f>IF($Z63=AA$8,COUNTIF($Z$9:$Z63,AA$8)+Q$22,"")</f>
        <v/>
      </c>
      <c r="AB63" t="str">
        <f>IF($Z63=AB$8,COUNTIF($Z$9:$Z63,AB$8)+R$22,"")</f>
        <v/>
      </c>
      <c r="AC63" t="str">
        <f>IF($Z63=AC$8,COUNTIF($Z$9:$Z63,AC$8)+S$22,"")</f>
        <v/>
      </c>
      <c r="AD63" t="str">
        <f>IF($Z63=AD$8,COUNTIF($Z$9:$Z63,AD$8)+T$22,"")</f>
        <v/>
      </c>
      <c r="AE63">
        <f>IF($Z63=AE$8,COUNTIF($Z$9:$Z63,AE$8)+U$22,"")</f>
        <v>11</v>
      </c>
      <c r="AF63" t="str">
        <f t="shared" si="15"/>
        <v/>
      </c>
      <c r="AG63" t="str">
        <f t="shared" si="16"/>
        <v/>
      </c>
      <c r="AH63" t="str">
        <f t="shared" si="17"/>
        <v/>
      </c>
      <c r="AI63" t="str">
        <f t="shared" si="18"/>
        <v/>
      </c>
      <c r="AJ63" t="str">
        <f t="shared" si="19"/>
        <v>単元11</v>
      </c>
      <c r="AK63" t="str">
        <f t="shared" si="20"/>
        <v>単元12</v>
      </c>
      <c r="AL63" t="str">
        <f t="shared" si="21"/>
        <v/>
      </c>
      <c r="AM63" t="str">
        <f t="shared" si="22"/>
        <v/>
      </c>
      <c r="AN63" t="str">
        <f t="shared" si="23"/>
        <v/>
      </c>
      <c r="AO63" t="str">
        <f t="shared" si="24"/>
        <v>単元11</v>
      </c>
      <c r="AT63" s="24">
        <v>55</v>
      </c>
      <c r="AU63" s="42"/>
      <c r="AV63" s="3"/>
      <c r="AW63" s="3"/>
      <c r="AX63" s="3"/>
      <c r="AY63" s="3"/>
      <c r="AZ63" s="46"/>
    </row>
    <row r="64" spans="23:52" ht="18.95" customHeight="1" x14ac:dyDescent="0.15">
      <c r="W64" s="3">
        <v>56</v>
      </c>
      <c r="X64" s="7" t="str">
        <f>R9</f>
        <v>国語</v>
      </c>
      <c r="Y64" s="9"/>
      <c r="Z64" s="23" t="str">
        <f t="shared" si="14"/>
        <v>国語</v>
      </c>
      <c r="AA64">
        <f>IF($Z64=AA$8,COUNTIF($Z$9:$Z64,AA$8)+Q$22,"")</f>
        <v>12</v>
      </c>
      <c r="AB64" t="str">
        <f>IF($Z64=AB$8,COUNTIF($Z$9:$Z64,AB$8)+R$22,"")</f>
        <v/>
      </c>
      <c r="AC64" t="str">
        <f>IF($Z64=AC$8,COUNTIF($Z$9:$Z64,AC$8)+S$22,"")</f>
        <v/>
      </c>
      <c r="AD64" t="str">
        <f>IF($Z64=AD$8,COUNTIF($Z$9:$Z64,AD$8)+T$22,"")</f>
        <v/>
      </c>
      <c r="AE64" t="str">
        <f>IF($Z64=AE$8,COUNTIF($Z$9:$Z64,AE$8)+U$22,"")</f>
        <v/>
      </c>
      <c r="AF64" t="str">
        <f t="shared" si="15"/>
        <v>単元12</v>
      </c>
      <c r="AG64" t="str">
        <f t="shared" si="16"/>
        <v/>
      </c>
      <c r="AH64" t="str">
        <f t="shared" si="17"/>
        <v/>
      </c>
      <c r="AI64" t="str">
        <f t="shared" si="18"/>
        <v/>
      </c>
      <c r="AJ64" t="str">
        <f t="shared" si="19"/>
        <v/>
      </c>
      <c r="AK64" t="str">
        <f t="shared" si="20"/>
        <v>単元12</v>
      </c>
      <c r="AL64" t="str">
        <f t="shared" si="21"/>
        <v>単元12</v>
      </c>
      <c r="AM64" t="str">
        <f t="shared" si="22"/>
        <v/>
      </c>
      <c r="AN64" t="str">
        <f t="shared" si="23"/>
        <v/>
      </c>
      <c r="AO64" t="str">
        <f t="shared" si="24"/>
        <v/>
      </c>
      <c r="AT64" s="24">
        <v>56</v>
      </c>
      <c r="AU64" s="42"/>
      <c r="AV64" s="3"/>
      <c r="AW64" s="3"/>
      <c r="AX64" s="3"/>
      <c r="AY64" s="3"/>
      <c r="AZ64" s="46"/>
    </row>
    <row r="65" spans="23:52" ht="18.95" customHeight="1" x14ac:dyDescent="0.15">
      <c r="W65" s="3">
        <v>57</v>
      </c>
      <c r="X65" s="7" t="str">
        <f>R10</f>
        <v>社会</v>
      </c>
      <c r="Y65" s="9"/>
      <c r="Z65" s="23" t="str">
        <f t="shared" si="14"/>
        <v>社会</v>
      </c>
      <c r="AA65" t="str">
        <f>IF($Z65=AA$8,COUNTIF($Z$9:$Z65,AA$8)+Q$22,"")</f>
        <v/>
      </c>
      <c r="AB65">
        <f>IF($Z65=AB$8,COUNTIF($Z$9:$Z65,AB$8)+R$22,"")</f>
        <v>12</v>
      </c>
      <c r="AC65" t="str">
        <f>IF($Z65=AC$8,COUNTIF($Z$9:$Z65,AC$8)+S$22,"")</f>
        <v/>
      </c>
      <c r="AD65" t="str">
        <f>IF($Z65=AD$8,COUNTIF($Z$9:$Z65,AD$8)+T$22,"")</f>
        <v/>
      </c>
      <c r="AE65" t="str">
        <f>IF($Z65=AE$8,COUNTIF($Z$9:$Z65,AE$8)+U$22,"")</f>
        <v/>
      </c>
      <c r="AF65" t="str">
        <f t="shared" si="15"/>
        <v/>
      </c>
      <c r="AG65" t="str">
        <f t="shared" si="16"/>
        <v>単元12</v>
      </c>
      <c r="AH65" t="str">
        <f t="shared" si="17"/>
        <v/>
      </c>
      <c r="AI65" t="str">
        <f t="shared" si="18"/>
        <v/>
      </c>
      <c r="AJ65" t="str">
        <f t="shared" si="19"/>
        <v/>
      </c>
      <c r="AK65" t="str">
        <f t="shared" si="20"/>
        <v/>
      </c>
      <c r="AL65" t="str">
        <f t="shared" si="21"/>
        <v>単元12</v>
      </c>
      <c r="AM65" t="str">
        <f t="shared" si="22"/>
        <v>単元12</v>
      </c>
      <c r="AN65" t="str">
        <f t="shared" si="23"/>
        <v/>
      </c>
      <c r="AO65" t="str">
        <f t="shared" si="24"/>
        <v/>
      </c>
      <c r="AT65" s="24">
        <v>57</v>
      </c>
      <c r="AU65" s="42"/>
      <c r="AV65" s="3"/>
      <c r="AW65" s="3"/>
      <c r="AX65" s="3"/>
      <c r="AY65" s="3"/>
      <c r="AZ65" s="46"/>
    </row>
    <row r="66" spans="23:52" ht="18.95" customHeight="1" x14ac:dyDescent="0.15">
      <c r="W66" s="3">
        <v>58</v>
      </c>
      <c r="X66" s="7" t="str">
        <f>R11</f>
        <v>数学</v>
      </c>
      <c r="Y66" s="9"/>
      <c r="Z66" s="23" t="str">
        <f t="shared" si="14"/>
        <v>数学</v>
      </c>
      <c r="AA66" t="str">
        <f>IF($Z66=AA$8,COUNTIF($Z$9:$Z66,AA$8)+Q$22,"")</f>
        <v/>
      </c>
      <c r="AB66" t="str">
        <f>IF($Z66=AB$8,COUNTIF($Z$9:$Z66,AB$8)+R$22,"")</f>
        <v/>
      </c>
      <c r="AC66">
        <f>IF($Z66=AC$8,COUNTIF($Z$9:$Z66,AC$8)+S$22,"")</f>
        <v>12</v>
      </c>
      <c r="AD66" t="str">
        <f>IF($Z66=AD$8,COUNTIF($Z$9:$Z66,AD$8)+T$22,"")</f>
        <v/>
      </c>
      <c r="AE66" t="str">
        <f>IF($Z66=AE$8,COUNTIF($Z$9:$Z66,AE$8)+U$22,"")</f>
        <v/>
      </c>
      <c r="AF66" t="str">
        <f t="shared" si="15"/>
        <v/>
      </c>
      <c r="AG66" t="str">
        <f t="shared" si="16"/>
        <v/>
      </c>
      <c r="AH66" t="str">
        <f t="shared" si="17"/>
        <v>単元12</v>
      </c>
      <c r="AI66" t="str">
        <f t="shared" si="18"/>
        <v/>
      </c>
      <c r="AJ66" t="str">
        <f t="shared" si="19"/>
        <v/>
      </c>
      <c r="AK66" t="str">
        <f t="shared" si="20"/>
        <v/>
      </c>
      <c r="AL66" t="str">
        <f t="shared" si="21"/>
        <v/>
      </c>
      <c r="AM66" t="str">
        <f t="shared" si="22"/>
        <v>単元12</v>
      </c>
      <c r="AN66" t="str">
        <f t="shared" si="23"/>
        <v>単元12</v>
      </c>
      <c r="AO66" t="str">
        <f t="shared" si="24"/>
        <v/>
      </c>
      <c r="AT66" s="24">
        <v>58</v>
      </c>
      <c r="AU66" s="42"/>
      <c r="AV66" s="3"/>
      <c r="AW66" s="3"/>
      <c r="AX66" s="3"/>
      <c r="AY66" s="3"/>
      <c r="AZ66" s="46"/>
    </row>
    <row r="67" spans="23:52" ht="18.95" customHeight="1" x14ac:dyDescent="0.15">
      <c r="W67" s="3">
        <v>59</v>
      </c>
      <c r="X67" s="7" t="str">
        <f>R12</f>
        <v>理科</v>
      </c>
      <c r="Y67" s="9"/>
      <c r="Z67" s="23" t="str">
        <f t="shared" si="14"/>
        <v>理科</v>
      </c>
      <c r="AA67" t="str">
        <f>IF($Z67=AA$8,COUNTIF($Z$9:$Z67,AA$8)+Q$22,"")</f>
        <v/>
      </c>
      <c r="AB67" t="str">
        <f>IF($Z67=AB$8,COUNTIF($Z$9:$Z67,AB$8)+R$22,"")</f>
        <v/>
      </c>
      <c r="AC67" t="str">
        <f>IF($Z67=AC$8,COUNTIF($Z$9:$Z67,AC$8)+S$22,"")</f>
        <v/>
      </c>
      <c r="AD67">
        <f>IF($Z67=AD$8,COUNTIF($Z$9:$Z67,AD$8)+T$22,"")</f>
        <v>12</v>
      </c>
      <c r="AE67" t="str">
        <f>IF($Z67=AE$8,COUNTIF($Z$9:$Z67,AE$8)+U$22,"")</f>
        <v/>
      </c>
      <c r="AF67" t="str">
        <f t="shared" si="15"/>
        <v/>
      </c>
      <c r="AG67" t="str">
        <f t="shared" si="16"/>
        <v/>
      </c>
      <c r="AH67" t="str">
        <f t="shared" si="17"/>
        <v/>
      </c>
      <c r="AI67" t="str">
        <f t="shared" si="18"/>
        <v>単元12</v>
      </c>
      <c r="AJ67" t="str">
        <f t="shared" si="19"/>
        <v/>
      </c>
      <c r="AK67" t="str">
        <f t="shared" si="20"/>
        <v/>
      </c>
      <c r="AL67" t="str">
        <f t="shared" si="21"/>
        <v/>
      </c>
      <c r="AM67" t="str">
        <f t="shared" si="22"/>
        <v/>
      </c>
      <c r="AN67" t="str">
        <f t="shared" si="23"/>
        <v>単元12</v>
      </c>
      <c r="AO67" t="str">
        <f t="shared" si="24"/>
        <v>単元12</v>
      </c>
      <c r="AT67" s="24">
        <v>59</v>
      </c>
      <c r="AU67" s="42"/>
      <c r="AV67" s="3"/>
      <c r="AW67" s="3"/>
      <c r="AX67" s="3"/>
      <c r="AY67" s="3"/>
      <c r="AZ67" s="46"/>
    </row>
    <row r="68" spans="23:52" ht="18.95" customHeight="1" thickBot="1" x14ac:dyDescent="0.2">
      <c r="W68" s="3">
        <v>60</v>
      </c>
      <c r="X68" s="7" t="str">
        <f>R13</f>
        <v>英語</v>
      </c>
      <c r="Y68" s="10"/>
      <c r="Z68" s="23" t="str">
        <f t="shared" si="14"/>
        <v>英語</v>
      </c>
      <c r="AA68" t="str">
        <f>IF($Z68=AA$8,COUNTIF($Z$9:$Z68,AA$8)+Q$22,"")</f>
        <v/>
      </c>
      <c r="AB68" t="str">
        <f>IF($Z68=AB$8,COUNTIF($Z$9:$Z68,AB$8)+R$22,"")</f>
        <v/>
      </c>
      <c r="AC68" t="str">
        <f>IF($Z68=AC$8,COUNTIF($Z$9:$Z68,AC$8)+S$22,"")</f>
        <v/>
      </c>
      <c r="AD68" t="str">
        <f>IF($Z68=AD$8,COUNTIF($Z$9:$Z68,AD$8)+T$22,"")</f>
        <v/>
      </c>
      <c r="AE68">
        <f>IF($Z68=AE$8,COUNTIF($Z$9:$Z68,AE$8)+U$22,"")</f>
        <v>12</v>
      </c>
      <c r="AF68" t="str">
        <f t="shared" si="15"/>
        <v/>
      </c>
      <c r="AG68" t="str">
        <f t="shared" si="16"/>
        <v/>
      </c>
      <c r="AH68" t="str">
        <f t="shared" si="17"/>
        <v/>
      </c>
      <c r="AI68" t="str">
        <f t="shared" si="18"/>
        <v/>
      </c>
      <c r="AJ68" t="str">
        <f t="shared" si="19"/>
        <v>単元12</v>
      </c>
      <c r="AK68" t="str">
        <f t="shared" si="20"/>
        <v/>
      </c>
      <c r="AL68" t="str">
        <f t="shared" si="21"/>
        <v/>
      </c>
      <c r="AM68" t="str">
        <f t="shared" si="22"/>
        <v/>
      </c>
      <c r="AN68" t="str">
        <f t="shared" si="23"/>
        <v/>
      </c>
      <c r="AO68" t="str">
        <f t="shared" si="24"/>
        <v>単元12</v>
      </c>
      <c r="AT68" s="24">
        <v>60</v>
      </c>
      <c r="AU68" s="42"/>
      <c r="AV68" s="3"/>
      <c r="AW68" s="3"/>
      <c r="AX68" s="3"/>
      <c r="AY68" s="3"/>
      <c r="AZ68" s="46"/>
    </row>
    <row r="69" spans="23:52" ht="18.95" customHeight="1" x14ac:dyDescent="0.15">
      <c r="AK69" t="str">
        <f t="shared" si="13"/>
        <v/>
      </c>
      <c r="AL69" t="str">
        <f t="shared" si="13"/>
        <v/>
      </c>
      <c r="AM69" t="str">
        <f t="shared" si="13"/>
        <v/>
      </c>
      <c r="AN69" t="str">
        <f t="shared" si="13"/>
        <v/>
      </c>
      <c r="AO69" t="str">
        <f t="shared" si="13"/>
        <v/>
      </c>
      <c r="AT69" s="24">
        <v>61</v>
      </c>
      <c r="AU69" s="42"/>
      <c r="AV69" s="3"/>
      <c r="AW69" s="3"/>
      <c r="AX69" s="3"/>
      <c r="AY69" s="3"/>
      <c r="AZ69" s="46"/>
    </row>
    <row r="70" spans="23:52" ht="18.95" customHeight="1" x14ac:dyDescent="0.15">
      <c r="AT70" s="24">
        <v>62</v>
      </c>
      <c r="AU70" s="42"/>
      <c r="AV70" s="3"/>
      <c r="AW70" s="3"/>
      <c r="AX70" s="3"/>
      <c r="AY70" s="3"/>
      <c r="AZ70" s="46"/>
    </row>
    <row r="71" spans="23:52" ht="18.95" customHeight="1" x14ac:dyDescent="0.15">
      <c r="AT71" s="24">
        <v>63</v>
      </c>
      <c r="AU71" s="42"/>
      <c r="AV71" s="3"/>
      <c r="AW71" s="3"/>
      <c r="AX71" s="3"/>
      <c r="AY71" s="3"/>
      <c r="AZ71" s="46"/>
    </row>
    <row r="72" spans="23:52" ht="18.95" customHeight="1" x14ac:dyDescent="0.15">
      <c r="AT72" s="24">
        <v>64</v>
      </c>
      <c r="AU72" s="42"/>
      <c r="AV72" s="3"/>
      <c r="AW72" s="3"/>
      <c r="AX72" s="3"/>
      <c r="AY72" s="3"/>
      <c r="AZ72" s="46"/>
    </row>
    <row r="73" spans="23:52" ht="18.95" customHeight="1" x14ac:dyDescent="0.15">
      <c r="AT73" s="24">
        <v>65</v>
      </c>
      <c r="AU73" s="42"/>
      <c r="AV73" s="3"/>
      <c r="AW73" s="3"/>
      <c r="AX73" s="3"/>
      <c r="AY73" s="3"/>
      <c r="AZ73" s="46"/>
    </row>
    <row r="74" spans="23:52" ht="18.95" customHeight="1" x14ac:dyDescent="0.15">
      <c r="AT74" s="24">
        <v>66</v>
      </c>
      <c r="AU74" s="42"/>
      <c r="AV74" s="3"/>
      <c r="AW74" s="3"/>
      <c r="AX74" s="3"/>
      <c r="AY74" s="3"/>
      <c r="AZ74" s="46"/>
    </row>
    <row r="75" spans="23:52" ht="18.95" customHeight="1" x14ac:dyDescent="0.15">
      <c r="AT75" s="24">
        <v>67</v>
      </c>
      <c r="AU75" s="42"/>
      <c r="AV75" s="3"/>
      <c r="AW75" s="3"/>
      <c r="AX75" s="3"/>
      <c r="AY75" s="3"/>
      <c r="AZ75" s="46"/>
    </row>
    <row r="76" spans="23:52" ht="18.95" customHeight="1" x14ac:dyDescent="0.15">
      <c r="AT76" s="24">
        <v>68</v>
      </c>
      <c r="AU76" s="42"/>
      <c r="AV76" s="3"/>
      <c r="AW76" s="3"/>
      <c r="AX76" s="3"/>
      <c r="AY76" s="3"/>
      <c r="AZ76" s="46"/>
    </row>
    <row r="77" spans="23:52" ht="18.95" customHeight="1" x14ac:dyDescent="0.15">
      <c r="AT77" s="24">
        <v>69</v>
      </c>
      <c r="AU77" s="42"/>
      <c r="AV77" s="3"/>
      <c r="AW77" s="3"/>
      <c r="AX77" s="3"/>
      <c r="AY77" s="3"/>
      <c r="AZ77" s="46"/>
    </row>
    <row r="78" spans="23:52" ht="18.95" customHeight="1" x14ac:dyDescent="0.15">
      <c r="AT78" s="24">
        <v>70</v>
      </c>
      <c r="AU78" s="42"/>
      <c r="AV78" s="3"/>
      <c r="AW78" s="3"/>
      <c r="AX78" s="3"/>
      <c r="AY78" s="3"/>
      <c r="AZ78" s="46"/>
    </row>
    <row r="79" spans="23:52" ht="18.95" customHeight="1" x14ac:dyDescent="0.15">
      <c r="AT79" s="24">
        <v>71</v>
      </c>
      <c r="AU79" s="42"/>
      <c r="AV79" s="3"/>
      <c r="AW79" s="3"/>
      <c r="AX79" s="3"/>
      <c r="AY79" s="3"/>
      <c r="AZ79" s="46"/>
    </row>
    <row r="80" spans="23:52" ht="18.95" customHeight="1" x14ac:dyDescent="0.15">
      <c r="AT80" s="24">
        <v>72</v>
      </c>
      <c r="AU80" s="42"/>
      <c r="AV80" s="3"/>
      <c r="AW80" s="3"/>
      <c r="AX80" s="3"/>
      <c r="AY80" s="3"/>
      <c r="AZ80" s="46"/>
    </row>
    <row r="81" spans="46:52" ht="18.95" customHeight="1" x14ac:dyDescent="0.15">
      <c r="AT81" s="24">
        <v>73</v>
      </c>
      <c r="AU81" s="42"/>
      <c r="AV81" s="3"/>
      <c r="AW81" s="3"/>
      <c r="AX81" s="3"/>
      <c r="AY81" s="3"/>
      <c r="AZ81" s="46"/>
    </row>
    <row r="82" spans="46:52" ht="18.95" customHeight="1" x14ac:dyDescent="0.15">
      <c r="AT82" s="24">
        <v>74</v>
      </c>
      <c r="AU82" s="42"/>
      <c r="AV82" s="3"/>
      <c r="AW82" s="3"/>
      <c r="AX82" s="3"/>
      <c r="AY82" s="3"/>
      <c r="AZ82" s="46"/>
    </row>
    <row r="83" spans="46:52" ht="18.95" customHeight="1" x14ac:dyDescent="0.15">
      <c r="AT83" s="24">
        <v>75</v>
      </c>
      <c r="AU83" s="42"/>
      <c r="AV83" s="3"/>
      <c r="AW83" s="3"/>
      <c r="AX83" s="3"/>
      <c r="AY83" s="3"/>
      <c r="AZ83" s="46"/>
    </row>
    <row r="84" spans="46:52" ht="18.95" customHeight="1" x14ac:dyDescent="0.15">
      <c r="AT84" s="24">
        <v>76</v>
      </c>
      <c r="AU84" s="42"/>
      <c r="AV84" s="3"/>
      <c r="AW84" s="3"/>
      <c r="AX84" s="3"/>
      <c r="AY84" s="3"/>
      <c r="AZ84" s="46"/>
    </row>
    <row r="85" spans="46:52" ht="18.95" customHeight="1" x14ac:dyDescent="0.15">
      <c r="AT85" s="24">
        <v>77</v>
      </c>
      <c r="AU85" s="42"/>
      <c r="AV85" s="3"/>
      <c r="AW85" s="3"/>
      <c r="AX85" s="3"/>
      <c r="AY85" s="3"/>
      <c r="AZ85" s="46"/>
    </row>
    <row r="86" spans="46:52" ht="18.95" customHeight="1" x14ac:dyDescent="0.15">
      <c r="AT86" s="24">
        <v>78</v>
      </c>
      <c r="AU86" s="42"/>
      <c r="AV86" s="3"/>
      <c r="AW86" s="3"/>
      <c r="AX86" s="3"/>
      <c r="AY86" s="3"/>
      <c r="AZ86" s="46"/>
    </row>
    <row r="87" spans="46:52" ht="18.95" customHeight="1" x14ac:dyDescent="0.15">
      <c r="AT87" s="24">
        <v>79</v>
      </c>
      <c r="AU87" s="42"/>
      <c r="AV87" s="3"/>
      <c r="AW87" s="3"/>
      <c r="AX87" s="3"/>
      <c r="AY87" s="3"/>
      <c r="AZ87" s="46"/>
    </row>
    <row r="88" spans="46:52" ht="18.95" customHeight="1" x14ac:dyDescent="0.15">
      <c r="AT88" s="24">
        <v>80</v>
      </c>
      <c r="AU88" s="42"/>
      <c r="AV88" s="3"/>
      <c r="AW88" s="3"/>
      <c r="AX88" s="3"/>
      <c r="AY88" s="3"/>
      <c r="AZ88" s="46"/>
    </row>
    <row r="89" spans="46:52" ht="18.95" customHeight="1" x14ac:dyDescent="0.15">
      <c r="AT89" s="24">
        <v>81</v>
      </c>
      <c r="AU89" s="42"/>
      <c r="AV89" s="3"/>
      <c r="AW89" s="3"/>
      <c r="AX89" s="3"/>
      <c r="AY89" s="3"/>
      <c r="AZ89" s="46"/>
    </row>
    <row r="90" spans="46:52" ht="18.95" customHeight="1" x14ac:dyDescent="0.15">
      <c r="AT90" s="24">
        <v>82</v>
      </c>
      <c r="AU90" s="42"/>
      <c r="AV90" s="3"/>
      <c r="AW90" s="3"/>
      <c r="AX90" s="3"/>
      <c r="AY90" s="3"/>
      <c r="AZ90" s="46"/>
    </row>
    <row r="91" spans="46:52" ht="18.95" customHeight="1" x14ac:dyDescent="0.15">
      <c r="AT91" s="24">
        <v>83</v>
      </c>
      <c r="AU91" s="42"/>
      <c r="AV91" s="3"/>
      <c r="AW91" s="3"/>
      <c r="AX91" s="3"/>
      <c r="AY91" s="3"/>
      <c r="AZ91" s="46"/>
    </row>
    <row r="92" spans="46:52" ht="18.95" customHeight="1" x14ac:dyDescent="0.15">
      <c r="AT92" s="24">
        <v>84</v>
      </c>
      <c r="AU92" s="42"/>
      <c r="AV92" s="3"/>
      <c r="AW92" s="3"/>
      <c r="AX92" s="3"/>
      <c r="AY92" s="3"/>
      <c r="AZ92" s="46"/>
    </row>
    <row r="93" spans="46:52" ht="18.95" customHeight="1" x14ac:dyDescent="0.15">
      <c r="AT93" s="24">
        <v>85</v>
      </c>
      <c r="AU93" s="42"/>
      <c r="AV93" s="3"/>
      <c r="AW93" s="3"/>
      <c r="AX93" s="3"/>
      <c r="AY93" s="3"/>
      <c r="AZ93" s="46"/>
    </row>
    <row r="94" spans="46:52" ht="18.95" customHeight="1" x14ac:dyDescent="0.15">
      <c r="AT94" s="24">
        <v>86</v>
      </c>
      <c r="AU94" s="42"/>
      <c r="AV94" s="3"/>
      <c r="AW94" s="3"/>
      <c r="AX94" s="3"/>
      <c r="AY94" s="3"/>
      <c r="AZ94" s="46"/>
    </row>
    <row r="95" spans="46:52" ht="18.95" customHeight="1" x14ac:dyDescent="0.15">
      <c r="AT95" s="24">
        <v>87</v>
      </c>
      <c r="AU95" s="42"/>
      <c r="AV95" s="3"/>
      <c r="AW95" s="3"/>
      <c r="AX95" s="3"/>
      <c r="AY95" s="3"/>
      <c r="AZ95" s="46"/>
    </row>
    <row r="96" spans="46:52" ht="18.95" customHeight="1" x14ac:dyDescent="0.15">
      <c r="AT96" s="24">
        <v>88</v>
      </c>
      <c r="AU96" s="42"/>
      <c r="AV96" s="3"/>
      <c r="AW96" s="3"/>
      <c r="AX96" s="3"/>
      <c r="AY96" s="3"/>
      <c r="AZ96" s="46"/>
    </row>
    <row r="97" spans="46:52" ht="18.95" customHeight="1" x14ac:dyDescent="0.15">
      <c r="AT97" s="24">
        <v>89</v>
      </c>
      <c r="AU97" s="42"/>
      <c r="AV97" s="3"/>
      <c r="AW97" s="3"/>
      <c r="AX97" s="3"/>
      <c r="AY97" s="3"/>
      <c r="AZ97" s="46"/>
    </row>
    <row r="98" spans="46:52" ht="18.95" customHeight="1" x14ac:dyDescent="0.15">
      <c r="AT98" s="24">
        <v>90</v>
      </c>
      <c r="AU98" s="42"/>
      <c r="AV98" s="3"/>
      <c r="AW98" s="3"/>
      <c r="AX98" s="3"/>
      <c r="AY98" s="3"/>
      <c r="AZ98" s="46"/>
    </row>
    <row r="99" spans="46:52" ht="18.95" customHeight="1" x14ac:dyDescent="0.15">
      <c r="AT99" s="24">
        <v>91</v>
      </c>
      <c r="AU99" s="42"/>
      <c r="AV99" s="3"/>
      <c r="AW99" s="3"/>
      <c r="AX99" s="3"/>
      <c r="AY99" s="3"/>
      <c r="AZ99" s="46"/>
    </row>
    <row r="100" spans="46:52" ht="18.95" customHeight="1" x14ac:dyDescent="0.15">
      <c r="AT100" s="24">
        <v>92</v>
      </c>
      <c r="AU100" s="42"/>
      <c r="AV100" s="3"/>
      <c r="AW100" s="3"/>
      <c r="AX100" s="3"/>
      <c r="AY100" s="3"/>
      <c r="AZ100" s="46"/>
    </row>
    <row r="101" spans="46:52" ht="18.95" customHeight="1" x14ac:dyDescent="0.15">
      <c r="AT101" s="24">
        <v>93</v>
      </c>
      <c r="AU101" s="42"/>
      <c r="AV101" s="3"/>
      <c r="AW101" s="3"/>
      <c r="AX101" s="3"/>
      <c r="AY101" s="3"/>
      <c r="AZ101" s="46"/>
    </row>
    <row r="102" spans="46:52" ht="18.95" customHeight="1" x14ac:dyDescent="0.15">
      <c r="AT102" s="24">
        <v>94</v>
      </c>
      <c r="AU102" s="42"/>
      <c r="AV102" s="3"/>
      <c r="AW102" s="3"/>
      <c r="AX102" s="3"/>
      <c r="AY102" s="3"/>
      <c r="AZ102" s="46"/>
    </row>
    <row r="103" spans="46:52" ht="18.95" customHeight="1" x14ac:dyDescent="0.15">
      <c r="AT103" s="24">
        <v>95</v>
      </c>
      <c r="AU103" s="42"/>
      <c r="AV103" s="3"/>
      <c r="AW103" s="3"/>
      <c r="AX103" s="3"/>
      <c r="AY103" s="3"/>
      <c r="AZ103" s="46"/>
    </row>
    <row r="104" spans="46:52" ht="18.95" customHeight="1" x14ac:dyDescent="0.15">
      <c r="AT104" s="24">
        <v>96</v>
      </c>
      <c r="AU104" s="42"/>
      <c r="AV104" s="3"/>
      <c r="AW104" s="3"/>
      <c r="AX104" s="3"/>
      <c r="AY104" s="3"/>
      <c r="AZ104" s="46"/>
    </row>
    <row r="105" spans="46:52" ht="18.95" customHeight="1" x14ac:dyDescent="0.15">
      <c r="AT105" s="24">
        <v>97</v>
      </c>
      <c r="AU105" s="42"/>
      <c r="AV105" s="3"/>
      <c r="AW105" s="3"/>
      <c r="AX105" s="3"/>
      <c r="AY105" s="3"/>
      <c r="AZ105" s="46"/>
    </row>
    <row r="106" spans="46:52" ht="18.95" customHeight="1" x14ac:dyDescent="0.15">
      <c r="AT106" s="24">
        <v>98</v>
      </c>
      <c r="AU106" s="42"/>
      <c r="AV106" s="3"/>
      <c r="AW106" s="3"/>
      <c r="AX106" s="3"/>
      <c r="AY106" s="3"/>
      <c r="AZ106" s="46"/>
    </row>
    <row r="107" spans="46:52" ht="18.95" customHeight="1" x14ac:dyDescent="0.15">
      <c r="AT107" s="24">
        <v>99</v>
      </c>
      <c r="AU107" s="42"/>
      <c r="AV107" s="3"/>
      <c r="AW107" s="3"/>
      <c r="AX107" s="3"/>
      <c r="AY107" s="3"/>
      <c r="AZ107" s="46"/>
    </row>
    <row r="108" spans="46:52" ht="18.95" customHeight="1" thickBot="1" x14ac:dyDescent="0.2">
      <c r="AT108" s="24">
        <v>100</v>
      </c>
      <c r="AU108" s="47"/>
      <c r="AV108" s="48"/>
      <c r="AW108" s="48"/>
      <c r="AX108" s="48"/>
      <c r="AY108" s="48"/>
      <c r="AZ108" s="49"/>
    </row>
  </sheetData>
  <mergeCells count="5">
    <mergeCell ref="Q1:V1"/>
    <mergeCell ref="B2:C2"/>
    <mergeCell ref="B5:C5"/>
    <mergeCell ref="B4:C4"/>
    <mergeCell ref="E4:K4"/>
  </mergeCells>
  <phoneticPr fontId="3"/>
  <conditionalFormatting sqref="B6:C36">
    <cfRule type="expression" dxfId="34" priority="2" stopIfTrue="1">
      <formula>OR(WEEKDAY(B6)=1,WEEKDAY(B6)=7)</formula>
    </cfRule>
  </conditionalFormatting>
  <conditionalFormatting sqref="C4:C5">
    <cfRule type="cellIs" dxfId="33" priority="5" stopIfTrue="1" operator="equal">
      <formula>"土"</formula>
    </cfRule>
    <cfRule type="cellIs" dxfId="32" priority="6" stopIfTrue="1" operator="equal">
      <formula>"日"</formula>
    </cfRule>
  </conditionalFormatting>
  <dataValidations count="1">
    <dataValidation type="list" allowBlank="1" showInputMessage="1" showErrorMessage="1" sqref="R9:R13 Y9:Y68" xr:uid="{00000000-0002-0000-0F00-000000000000}">
      <formula1>"国語,社会,数学,理科,英語"</formula1>
    </dataValidation>
  </dataValidations>
  <pageMargins left="0.55118110236220474" right="0.55118110236220474" top="0.27559055118110237" bottom="0.31496062992125984" header="0.51181102362204722" footer="0.51181102362204722"/>
  <pageSetup paperSize="13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stopIfTrue="1" id="{A641BA3B-565D-4700-9606-60F5E130D8BF}">
            <xm:f>VLOOKUP(B6,祝日一覧!$A:$A,1,FALSE)</xm:f>
            <x14:dxf>
              <fill>
                <patternFill>
                  <bgColor theme="0" tint="-0.24994659260841701"/>
                </patternFill>
              </fill>
            </x14:dxf>
          </x14:cfRule>
          <xm:sqref>B6:C36</xm:sqref>
        </x14:conditionalFormatting>
      </x14:conditionalFormatting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AZ108"/>
  <sheetViews>
    <sheetView showGridLines="0" showRowColHeaders="0" zoomScale="70" zoomScaleNormal="70" workbookViewId="0">
      <selection activeCell="B4" sqref="B4:K39"/>
    </sheetView>
  </sheetViews>
  <sheetFormatPr defaultRowHeight="13.5" x14ac:dyDescent="0.15"/>
  <cols>
    <col min="1" max="1" width="2.125" customWidth="1"/>
    <col min="2" max="3" width="3" customWidth="1"/>
    <col min="4" max="4" width="3.375" hidden="1" customWidth="1"/>
    <col min="5" max="5" width="24.375" customWidth="1"/>
    <col min="6" max="10" width="7.625" style="18" customWidth="1"/>
    <col min="12" max="12" width="2" hidden="1" customWidth="1"/>
    <col min="13" max="13" width="2.125" customWidth="1"/>
    <col min="14" max="14" width="6.875" style="20" customWidth="1"/>
    <col min="15" max="15" width="3.25" hidden="1" customWidth="1"/>
    <col min="16" max="16" width="5.375" customWidth="1"/>
    <col min="17" max="17" width="6" customWidth="1"/>
    <col min="18" max="18" width="6.625" customWidth="1"/>
    <col min="19" max="19" width="5.375" customWidth="1"/>
    <col min="20" max="21" width="6.375" customWidth="1"/>
    <col min="22" max="23" width="5.375" customWidth="1"/>
    <col min="24" max="24" width="5.375" hidden="1" customWidth="1"/>
    <col min="25" max="25" width="5.375" customWidth="1"/>
    <col min="26" max="41" width="5.375" hidden="1" customWidth="1"/>
    <col min="42" max="42" width="9.375" hidden="1" customWidth="1"/>
    <col min="43" max="44" width="5.375" hidden="1" customWidth="1"/>
    <col min="45" max="45" width="9.25" customWidth="1"/>
    <col min="46" max="46" width="7.5" style="21" customWidth="1"/>
    <col min="47" max="47" width="12.75" style="21" customWidth="1"/>
    <col min="48" max="52" width="9.375" style="6" bestFit="1" customWidth="1"/>
  </cols>
  <sheetData>
    <row r="1" spans="1:52" s="35" customFormat="1" ht="35.25" customHeight="1" x14ac:dyDescent="0.15">
      <c r="B1" s="38" t="s">
        <v>373</v>
      </c>
      <c r="C1" s="38"/>
      <c r="D1" s="38"/>
      <c r="E1" s="38"/>
      <c r="F1" s="38"/>
      <c r="G1" s="38"/>
      <c r="H1" s="38"/>
      <c r="I1" s="38"/>
      <c r="J1" s="38"/>
      <c r="K1" s="38"/>
      <c r="Q1" s="231"/>
      <c r="R1" s="228"/>
      <c r="S1" s="228"/>
      <c r="T1" s="228"/>
      <c r="U1" s="228"/>
      <c r="V1" s="228"/>
    </row>
    <row r="2" spans="1:52" s="1" customFormat="1" ht="37.5" customHeight="1" x14ac:dyDescent="0.15">
      <c r="B2" s="225"/>
      <c r="C2" s="225"/>
      <c r="D2" s="2"/>
      <c r="F2" s="96"/>
      <c r="G2" s="54"/>
      <c r="H2" s="96" t="s">
        <v>796</v>
      </c>
      <c r="I2" s="54"/>
      <c r="J2" s="54"/>
      <c r="K2" s="29"/>
      <c r="L2" s="29"/>
      <c r="M2" s="29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 s="37"/>
      <c r="AU2" s="21"/>
      <c r="AV2" s="19"/>
      <c r="AW2" s="19"/>
      <c r="AX2" s="19"/>
      <c r="AY2" s="19"/>
      <c r="AZ2" s="19"/>
    </row>
    <row r="3" spans="1:52" s="1" customFormat="1" ht="17.100000000000001" customHeight="1" x14ac:dyDescent="0.15">
      <c r="A3" s="202"/>
      <c r="B3" s="203"/>
      <c r="C3" s="203"/>
      <c r="D3" s="203"/>
      <c r="E3" s="202"/>
      <c r="F3" s="204"/>
      <c r="G3" s="205"/>
      <c r="H3" s="204"/>
      <c r="I3" s="205"/>
      <c r="J3" s="205"/>
      <c r="K3" s="206"/>
      <c r="L3" s="206"/>
      <c r="M3" s="206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 s="37"/>
      <c r="AU3" s="21"/>
      <c r="AV3" s="19"/>
      <c r="AW3" s="19"/>
      <c r="AX3" s="19"/>
      <c r="AY3" s="19"/>
      <c r="AZ3" s="19"/>
    </row>
    <row r="4" spans="1:52" s="1" customFormat="1" ht="33" customHeight="1" thickBot="1" x14ac:dyDescent="0.2">
      <c r="A4" s="202"/>
      <c r="B4" s="230">
        <f>見本①!$A$3+1</f>
        <v>2026</v>
      </c>
      <c r="C4" s="230"/>
      <c r="D4" s="109"/>
      <c r="E4" s="229" t="s">
        <v>85</v>
      </c>
      <c r="F4" s="229"/>
      <c r="G4" s="229"/>
      <c r="H4" s="229"/>
      <c r="I4" s="229"/>
      <c r="J4" s="229"/>
      <c r="K4" s="229"/>
      <c r="L4" s="31"/>
      <c r="M4" s="209"/>
      <c r="N4" s="38" t="s">
        <v>75</v>
      </c>
      <c r="P4" s="50"/>
      <c r="Q4" s="51"/>
      <c r="R4" s="51"/>
      <c r="S4" s="51"/>
      <c r="T4" s="51"/>
      <c r="U4" s="51"/>
      <c r="V4" s="51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 s="22"/>
      <c r="AU4" s="21"/>
      <c r="AV4" s="19"/>
      <c r="AW4" s="19"/>
      <c r="AX4" s="19"/>
      <c r="AY4" s="19"/>
      <c r="AZ4" s="19"/>
    </row>
    <row r="5" spans="1:52" ht="30.75" customHeight="1" x14ac:dyDescent="0.15">
      <c r="A5" s="207"/>
      <c r="B5" s="226">
        <v>8</v>
      </c>
      <c r="C5" s="226"/>
      <c r="D5" s="2"/>
      <c r="E5" s="28" t="s">
        <v>40</v>
      </c>
      <c r="F5" s="30" t="s">
        <v>65</v>
      </c>
      <c r="G5" s="30" t="s">
        <v>50</v>
      </c>
      <c r="H5" s="30" t="s">
        <v>47</v>
      </c>
      <c r="I5" s="30" t="s">
        <v>48</v>
      </c>
      <c r="J5" s="30" t="s">
        <v>49</v>
      </c>
      <c r="K5" s="28" t="s">
        <v>10</v>
      </c>
      <c r="M5" s="207"/>
      <c r="N5" s="32" t="s">
        <v>66</v>
      </c>
      <c r="AT5" s="22"/>
    </row>
    <row r="6" spans="1:52" ht="18.95" customHeight="1" x14ac:dyDescent="0.15">
      <c r="A6" s="207"/>
      <c r="B6" s="99">
        <f>DATE($B$4,$B$5,1)</f>
        <v>46235</v>
      </c>
      <c r="C6" s="98">
        <f>DATE($B$4,$B$5,1)</f>
        <v>46235</v>
      </c>
      <c r="D6" s="3" t="s">
        <v>51</v>
      </c>
      <c r="E6" s="3"/>
      <c r="F6" s="17" t="str">
        <f t="shared" ref="F6:F36" si="0">IF($N6=1,VLOOKUP($O6,$W$9:$AO$68,10),IF($N6=2,VLOOKUP($O5+1,$W$9:$AO$68,15),IF($N6="予備","予備","")))</f>
        <v>単元1</v>
      </c>
      <c r="G6" s="17" t="str">
        <f t="shared" ref="G6:G36" si="1">IF($N6=1,VLOOKUP($O6,$W$9:$AO$68,11),IF($N6=2,VLOOKUP($O5+1,$W$9:$AO$68,16),IF($N6="予備","予備","")))</f>
        <v/>
      </c>
      <c r="H6" s="17" t="str">
        <f t="shared" ref="H6:H36" si="2">IF($N6=1,VLOOKUP($O6,$W$9:$AO$68,12),IF($N6=2,VLOOKUP($O5+1,$W$9:$AO$68,17),IF($N6="予備","予備","")))</f>
        <v/>
      </c>
      <c r="I6" s="17" t="str">
        <f t="shared" ref="I6:I36" si="3">IF($N6=1,VLOOKUP($O6,$W$9:$AO$68,13),IF($N6=2,VLOOKUP($O5+1,$W$9:$AO$68,18),IF($N6="予備","予備","")))</f>
        <v/>
      </c>
      <c r="J6" s="17" t="str">
        <f t="shared" ref="J6:J36" si="4">IF($N6=1,VLOOKUP($O6,$W$9:$AO$68,14),IF($N6=2,VLOOKUP($O5+1,$W$9:$AO$68,19),IF($N6="予備","予備","")))</f>
        <v/>
      </c>
      <c r="K6" s="3"/>
      <c r="M6" s="207"/>
      <c r="N6" s="33">
        <v>1</v>
      </c>
      <c r="O6">
        <f>SUM($N$6:N6)</f>
        <v>1</v>
      </c>
      <c r="AT6" s="6"/>
    </row>
    <row r="7" spans="1:52" ht="18.95" customHeight="1" thickBot="1" x14ac:dyDescent="0.2">
      <c r="A7" s="207"/>
      <c r="B7" s="99">
        <f>B6+1</f>
        <v>46236</v>
      </c>
      <c r="C7" s="98">
        <f>C6+1</f>
        <v>46236</v>
      </c>
      <c r="D7" s="3" t="s">
        <v>52</v>
      </c>
      <c r="E7" s="3"/>
      <c r="F7" s="17" t="str">
        <f t="shared" si="0"/>
        <v/>
      </c>
      <c r="G7" s="17" t="str">
        <f t="shared" si="1"/>
        <v>単元1</v>
      </c>
      <c r="H7" s="17" t="str">
        <f t="shared" si="2"/>
        <v/>
      </c>
      <c r="I7" s="17" t="str">
        <f t="shared" si="3"/>
        <v/>
      </c>
      <c r="J7" s="17" t="str">
        <f t="shared" si="4"/>
        <v/>
      </c>
      <c r="K7" s="3"/>
      <c r="M7" s="207"/>
      <c r="N7" s="33">
        <v>1</v>
      </c>
      <c r="O7">
        <f>SUM($N$6:N7)</f>
        <v>2</v>
      </c>
      <c r="Q7" s="38" t="s">
        <v>73</v>
      </c>
      <c r="R7" s="51"/>
      <c r="S7" s="51"/>
      <c r="W7" s="52" t="s">
        <v>72</v>
      </c>
      <c r="X7" s="51" t="s">
        <v>69</v>
      </c>
      <c r="Y7" s="51"/>
      <c r="Z7" s="51"/>
      <c r="AA7" s="51" t="s">
        <v>77</v>
      </c>
      <c r="AB7" s="51"/>
      <c r="AC7" s="51"/>
      <c r="AD7" s="51"/>
      <c r="AE7" s="51"/>
      <c r="AF7" s="51" t="s">
        <v>70</v>
      </c>
      <c r="AG7" s="51"/>
      <c r="AH7" s="51"/>
      <c r="AI7" s="51"/>
      <c r="AJ7" s="51"/>
      <c r="AK7" s="51" t="s">
        <v>71</v>
      </c>
      <c r="AL7" s="51"/>
      <c r="AM7" s="51"/>
      <c r="AN7" s="51"/>
      <c r="AO7" s="51"/>
      <c r="AP7" s="51"/>
      <c r="AQ7" s="51"/>
      <c r="AR7" s="51"/>
      <c r="AS7" s="51"/>
      <c r="AT7" s="36" t="s">
        <v>111</v>
      </c>
    </row>
    <row r="8" spans="1:52" ht="18.95" customHeight="1" thickBot="1" x14ac:dyDescent="0.2">
      <c r="A8" s="207"/>
      <c r="B8" s="99">
        <f t="shared" ref="B8:C36" si="5">B7+1</f>
        <v>46237</v>
      </c>
      <c r="C8" s="98">
        <f t="shared" si="5"/>
        <v>46237</v>
      </c>
      <c r="D8" s="3" t="s">
        <v>53</v>
      </c>
      <c r="E8" s="3"/>
      <c r="F8" s="17" t="str">
        <f t="shared" si="0"/>
        <v/>
      </c>
      <c r="G8" s="17" t="str">
        <f t="shared" si="1"/>
        <v/>
      </c>
      <c r="H8" s="17" t="str">
        <f t="shared" si="2"/>
        <v>単元1</v>
      </c>
      <c r="I8" s="17" t="str">
        <f t="shared" si="3"/>
        <v/>
      </c>
      <c r="J8" s="17" t="str">
        <f t="shared" si="4"/>
        <v/>
      </c>
      <c r="K8" s="3"/>
      <c r="M8" s="207"/>
      <c r="N8" s="33">
        <v>1</v>
      </c>
      <c r="O8">
        <f>SUM($N$6:N8)</f>
        <v>3</v>
      </c>
      <c r="Q8" s="4" t="s">
        <v>67</v>
      </c>
      <c r="R8" s="5" t="s">
        <v>46</v>
      </c>
      <c r="W8" s="5" t="s">
        <v>67</v>
      </c>
      <c r="X8" s="5" t="s">
        <v>46</v>
      </c>
      <c r="Y8" s="5" t="s">
        <v>46</v>
      </c>
      <c r="Z8" s="5" t="s">
        <v>46</v>
      </c>
      <c r="AA8" s="15" t="s">
        <v>41</v>
      </c>
      <c r="AB8" s="15" t="s">
        <v>42</v>
      </c>
      <c r="AC8" s="15" t="s">
        <v>43</v>
      </c>
      <c r="AD8" s="15" t="s">
        <v>44</v>
      </c>
      <c r="AE8" s="15" t="s">
        <v>45</v>
      </c>
      <c r="AF8" s="14" t="s">
        <v>41</v>
      </c>
      <c r="AG8" s="15" t="s">
        <v>42</v>
      </c>
      <c r="AH8" s="15" t="s">
        <v>43</v>
      </c>
      <c r="AI8" s="15" t="s">
        <v>44</v>
      </c>
      <c r="AJ8" s="16" t="s">
        <v>45</v>
      </c>
      <c r="AK8" s="14" t="s">
        <v>41</v>
      </c>
      <c r="AL8" s="15" t="s">
        <v>42</v>
      </c>
      <c r="AM8" s="15" t="s">
        <v>43</v>
      </c>
      <c r="AN8" s="15" t="s">
        <v>44</v>
      </c>
      <c r="AO8" s="16" t="s">
        <v>45</v>
      </c>
      <c r="AT8" s="5" t="s">
        <v>77</v>
      </c>
      <c r="AU8" s="5" t="s">
        <v>81</v>
      </c>
      <c r="AV8" s="5" t="s">
        <v>41</v>
      </c>
      <c r="AW8" s="5" t="s">
        <v>50</v>
      </c>
      <c r="AX8" s="5" t="s">
        <v>47</v>
      </c>
      <c r="AY8" s="5" t="s">
        <v>48</v>
      </c>
      <c r="AZ8" s="5" t="s">
        <v>49</v>
      </c>
    </row>
    <row r="9" spans="1:52" ht="18.95" customHeight="1" x14ac:dyDescent="0.15">
      <c r="A9" s="207"/>
      <c r="B9" s="99">
        <f t="shared" si="5"/>
        <v>46238</v>
      </c>
      <c r="C9" s="98">
        <f t="shared" si="5"/>
        <v>46238</v>
      </c>
      <c r="D9" s="3" t="s">
        <v>54</v>
      </c>
      <c r="E9" s="3"/>
      <c r="F9" s="17" t="str">
        <f t="shared" si="0"/>
        <v/>
      </c>
      <c r="G9" s="17" t="str">
        <f t="shared" si="1"/>
        <v/>
      </c>
      <c r="H9" s="17" t="str">
        <f t="shared" si="2"/>
        <v/>
      </c>
      <c r="I9" s="17" t="str">
        <f t="shared" si="3"/>
        <v>単元1</v>
      </c>
      <c r="J9" s="17" t="str">
        <f t="shared" si="4"/>
        <v/>
      </c>
      <c r="K9" s="3"/>
      <c r="M9" s="207"/>
      <c r="N9" s="33">
        <v>1</v>
      </c>
      <c r="O9">
        <f>SUM($N$6:N9)</f>
        <v>4</v>
      </c>
      <c r="Q9" s="7">
        <v>1</v>
      </c>
      <c r="R9" s="8" t="s">
        <v>41</v>
      </c>
      <c r="W9" s="3">
        <v>1</v>
      </c>
      <c r="X9" s="7" t="str">
        <f>R9</f>
        <v>国語</v>
      </c>
      <c r="Y9" s="8"/>
      <c r="Z9" s="23" t="str">
        <f t="shared" ref="Z9:Z58" si="6">IF(Y9="",IF(X9=0,"",X9),Y9)</f>
        <v>国語</v>
      </c>
      <c r="AA9">
        <f>IF($Z9=AA$8,COUNTIF($Z$9:$Z9,AA$8)+Q$22,"")</f>
        <v>1</v>
      </c>
      <c r="AB9" t="str">
        <f>IF($Z9=AB$8,COUNTIF($Z$9:$Z9,AB$8)+R$22,"")</f>
        <v/>
      </c>
      <c r="AC9" t="str">
        <f>IF($Z9=AC$8,COUNTIF($Z$9:$Z9,AC$8)+S$22,"")</f>
        <v/>
      </c>
      <c r="AD9" t="str">
        <f>IF($Z9=AD$8,COUNTIF($Z$9:$Z9,AD$8)+T$22,"")</f>
        <v/>
      </c>
      <c r="AE9" t="str">
        <f>IF($Z9=AE$8,COUNTIF($Z$9:$Z9,AE$8)+U$22,"")</f>
        <v/>
      </c>
      <c r="AF9" t="str">
        <f t="shared" ref="AF9:AF58" si="7">IF(AA9="","",VLOOKUP(AA9,$AT$9:$AZ$58,3))</f>
        <v>単元1</v>
      </c>
      <c r="AG9" t="str">
        <f t="shared" ref="AG9:AG58" si="8">IF(AB9="","",VLOOKUP(AB9,$AT$9:$AZ$58,4))</f>
        <v/>
      </c>
      <c r="AH9" t="str">
        <f t="shared" ref="AH9:AH58" si="9">IF(AC9="","",VLOOKUP(AC9,$AT$9:$AZ$58,5))</f>
        <v/>
      </c>
      <c r="AI9" t="str">
        <f t="shared" ref="AI9:AI58" si="10">IF(AD9="","",VLOOKUP(AD9,$AT$9:$AZ$58,6))</f>
        <v/>
      </c>
      <c r="AJ9" t="str">
        <f t="shared" ref="AJ9:AJ58" si="11">IF(AE9="","",VLOOKUP(AE9,$AT$9:$AZ$58,7))</f>
        <v/>
      </c>
      <c r="AK9" t="str">
        <f t="shared" ref="AK9:AO40" si="12">IF(AF9=AF10,"",IF($Z9=$Z10,AF9&amp;","&amp;AF10,AF9&amp;AF10))</f>
        <v>単元1</v>
      </c>
      <c r="AL9" t="str">
        <f t="shared" si="12"/>
        <v>単元1</v>
      </c>
      <c r="AM9" t="str">
        <f t="shared" si="12"/>
        <v/>
      </c>
      <c r="AN9" t="str">
        <f t="shared" si="12"/>
        <v/>
      </c>
      <c r="AO9" t="str">
        <f t="shared" si="12"/>
        <v/>
      </c>
      <c r="AT9" s="24">
        <v>1</v>
      </c>
      <c r="AU9" s="39" t="s">
        <v>212</v>
      </c>
      <c r="AV9" s="104" t="s">
        <v>314</v>
      </c>
      <c r="AW9" s="40" t="s">
        <v>314</v>
      </c>
      <c r="AX9" s="40" t="s">
        <v>314</v>
      </c>
      <c r="AY9" s="40" t="s">
        <v>314</v>
      </c>
      <c r="AZ9" s="41" t="s">
        <v>314</v>
      </c>
    </row>
    <row r="10" spans="1:52" ht="18.95" customHeight="1" x14ac:dyDescent="0.15">
      <c r="A10" s="207"/>
      <c r="B10" s="99">
        <f t="shared" si="5"/>
        <v>46239</v>
      </c>
      <c r="C10" s="98">
        <f t="shared" si="5"/>
        <v>46239</v>
      </c>
      <c r="D10" s="3" t="s">
        <v>55</v>
      </c>
      <c r="E10" s="3"/>
      <c r="F10" s="17" t="str">
        <f t="shared" si="0"/>
        <v/>
      </c>
      <c r="G10" s="17" t="str">
        <f t="shared" si="1"/>
        <v/>
      </c>
      <c r="H10" s="17" t="str">
        <f t="shared" si="2"/>
        <v/>
      </c>
      <c r="I10" s="17" t="str">
        <f t="shared" si="3"/>
        <v/>
      </c>
      <c r="J10" s="17" t="str">
        <f t="shared" si="4"/>
        <v>単元1</v>
      </c>
      <c r="K10" s="3"/>
      <c r="M10" s="207"/>
      <c r="N10" s="33">
        <v>1</v>
      </c>
      <c r="O10">
        <f>SUM($N$6:N10)</f>
        <v>5</v>
      </c>
      <c r="Q10" s="7">
        <v>2</v>
      </c>
      <c r="R10" s="9" t="s">
        <v>50</v>
      </c>
      <c r="W10" s="3">
        <v>2</v>
      </c>
      <c r="X10" s="7" t="str">
        <f>R10</f>
        <v>社会</v>
      </c>
      <c r="Y10" s="9"/>
      <c r="Z10" s="23" t="str">
        <f t="shared" si="6"/>
        <v>社会</v>
      </c>
      <c r="AA10" t="str">
        <f>IF($Z10=AA$8,COUNTIF($Z$9:$Z10,AA$8)+Q$22,"")</f>
        <v/>
      </c>
      <c r="AB10">
        <f>IF($Z10=AB$8,COUNTIF($Z$9:$Z10,AB$8)+R$22,"")</f>
        <v>1</v>
      </c>
      <c r="AC10" t="str">
        <f>IF($Z10=AC$8,COUNTIF($Z$9:$Z10,AC$8)+S$22,"")</f>
        <v/>
      </c>
      <c r="AD10" t="str">
        <f>IF($Z10=AD$8,COUNTIF($Z$9:$Z10,AD$8)+T$22,"")</f>
        <v/>
      </c>
      <c r="AE10" t="str">
        <f>IF($Z10=AE$8,COUNTIF($Z$9:$Z10,AE$8)+U$22,"")</f>
        <v/>
      </c>
      <c r="AF10" t="str">
        <f t="shared" si="7"/>
        <v/>
      </c>
      <c r="AG10" t="str">
        <f t="shared" si="8"/>
        <v>単元1</v>
      </c>
      <c r="AH10" t="str">
        <f t="shared" si="9"/>
        <v/>
      </c>
      <c r="AI10" t="str">
        <f t="shared" si="10"/>
        <v/>
      </c>
      <c r="AJ10" t="str">
        <f t="shared" si="11"/>
        <v/>
      </c>
      <c r="AK10" t="str">
        <f t="shared" si="12"/>
        <v/>
      </c>
      <c r="AL10" t="str">
        <f t="shared" si="12"/>
        <v>単元1</v>
      </c>
      <c r="AM10" t="str">
        <f t="shared" si="12"/>
        <v>単元1</v>
      </c>
      <c r="AN10" t="str">
        <f t="shared" si="12"/>
        <v/>
      </c>
      <c r="AO10" t="str">
        <f t="shared" si="12"/>
        <v/>
      </c>
      <c r="AT10" s="24">
        <v>2</v>
      </c>
      <c r="AU10" s="42" t="s">
        <v>213</v>
      </c>
      <c r="AV10" s="25" t="s">
        <v>315</v>
      </c>
      <c r="AW10" s="25" t="s">
        <v>315</v>
      </c>
      <c r="AX10" s="25" t="s">
        <v>315</v>
      </c>
      <c r="AY10" s="25" t="s">
        <v>315</v>
      </c>
      <c r="AZ10" s="43" t="s">
        <v>315</v>
      </c>
    </row>
    <row r="11" spans="1:52" ht="18.95" customHeight="1" x14ac:dyDescent="0.15">
      <c r="A11" s="207"/>
      <c r="B11" s="99">
        <f t="shared" si="5"/>
        <v>46240</v>
      </c>
      <c r="C11" s="98">
        <f t="shared" si="5"/>
        <v>46240</v>
      </c>
      <c r="D11" s="3" t="s">
        <v>56</v>
      </c>
      <c r="E11" s="3"/>
      <c r="F11" s="17" t="str">
        <f t="shared" si="0"/>
        <v>単元2</v>
      </c>
      <c r="G11" s="17" t="str">
        <f t="shared" si="1"/>
        <v/>
      </c>
      <c r="H11" s="17" t="str">
        <f t="shared" si="2"/>
        <v/>
      </c>
      <c r="I11" s="17" t="str">
        <f t="shared" si="3"/>
        <v/>
      </c>
      <c r="J11" s="17" t="str">
        <f t="shared" si="4"/>
        <v/>
      </c>
      <c r="K11" s="3"/>
      <c r="M11" s="207"/>
      <c r="N11" s="33">
        <v>1</v>
      </c>
      <c r="O11">
        <f>SUM($N$6:N11)</f>
        <v>6</v>
      </c>
      <c r="Q11" s="7">
        <v>3</v>
      </c>
      <c r="R11" s="9" t="s">
        <v>47</v>
      </c>
      <c r="W11" s="3">
        <v>3</v>
      </c>
      <c r="X11" s="7" t="str">
        <f>R11</f>
        <v>数学</v>
      </c>
      <c r="Y11" s="9"/>
      <c r="Z11" s="23" t="str">
        <f t="shared" si="6"/>
        <v>数学</v>
      </c>
      <c r="AA11" t="str">
        <f>IF($Z11=AA$8,COUNTIF($Z$9:$Z11,AA$8)+Q$22,"")</f>
        <v/>
      </c>
      <c r="AB11" t="str">
        <f>IF($Z11=AB$8,COUNTIF($Z$9:$Z11,AB$8)+R$22,"")</f>
        <v/>
      </c>
      <c r="AC11">
        <f>IF($Z11=AC$8,COUNTIF($Z$9:$Z11,AC$8)+S$22,"")</f>
        <v>1</v>
      </c>
      <c r="AD11" t="str">
        <f>IF($Z11=AD$8,COUNTIF($Z$9:$Z11,AD$8)+T$22,"")</f>
        <v/>
      </c>
      <c r="AE11" t="str">
        <f>IF($Z11=AE$8,COUNTIF($Z$9:$Z11,AE$8)+U$22,"")</f>
        <v/>
      </c>
      <c r="AF11" t="str">
        <f t="shared" si="7"/>
        <v/>
      </c>
      <c r="AG11" t="str">
        <f t="shared" si="8"/>
        <v/>
      </c>
      <c r="AH11" t="str">
        <f t="shared" si="9"/>
        <v>単元1</v>
      </c>
      <c r="AI11" t="str">
        <f t="shared" si="10"/>
        <v/>
      </c>
      <c r="AJ11" t="str">
        <f t="shared" si="11"/>
        <v/>
      </c>
      <c r="AK11" t="str">
        <f t="shared" si="12"/>
        <v/>
      </c>
      <c r="AL11" t="str">
        <f t="shared" si="12"/>
        <v/>
      </c>
      <c r="AM11" t="str">
        <f t="shared" si="12"/>
        <v>単元1</v>
      </c>
      <c r="AN11" t="str">
        <f t="shared" si="12"/>
        <v>単元1</v>
      </c>
      <c r="AO11" t="str">
        <f t="shared" si="12"/>
        <v/>
      </c>
      <c r="AT11" s="24">
        <v>3</v>
      </c>
      <c r="AU11" s="42" t="s">
        <v>214</v>
      </c>
      <c r="AV11" s="25" t="s">
        <v>316</v>
      </c>
      <c r="AW11" s="25" t="s">
        <v>316</v>
      </c>
      <c r="AX11" s="25" t="s">
        <v>316</v>
      </c>
      <c r="AY11" s="25" t="s">
        <v>316</v>
      </c>
      <c r="AZ11" s="43" t="s">
        <v>316</v>
      </c>
    </row>
    <row r="12" spans="1:52" ht="18.95" customHeight="1" x14ac:dyDescent="0.15">
      <c r="A12" s="207"/>
      <c r="B12" s="99">
        <f t="shared" si="5"/>
        <v>46241</v>
      </c>
      <c r="C12" s="98">
        <f t="shared" si="5"/>
        <v>46241</v>
      </c>
      <c r="D12" s="3" t="s">
        <v>57</v>
      </c>
      <c r="E12" s="3"/>
      <c r="F12" s="17" t="str">
        <f t="shared" si="0"/>
        <v/>
      </c>
      <c r="G12" s="17" t="str">
        <f t="shared" si="1"/>
        <v>単元2</v>
      </c>
      <c r="H12" s="17" t="str">
        <f t="shared" si="2"/>
        <v/>
      </c>
      <c r="I12" s="17" t="str">
        <f t="shared" si="3"/>
        <v/>
      </c>
      <c r="J12" s="17" t="str">
        <f t="shared" si="4"/>
        <v/>
      </c>
      <c r="K12" s="3"/>
      <c r="M12" s="207"/>
      <c r="N12" s="33">
        <v>1</v>
      </c>
      <c r="O12">
        <f>SUM($N$6:N12)</f>
        <v>7</v>
      </c>
      <c r="Q12" s="7">
        <v>4</v>
      </c>
      <c r="R12" s="9" t="s">
        <v>48</v>
      </c>
      <c r="W12" s="3">
        <v>4</v>
      </c>
      <c r="X12" s="7" t="str">
        <f>R12</f>
        <v>理科</v>
      </c>
      <c r="Y12" s="9"/>
      <c r="Z12" s="23" t="str">
        <f t="shared" si="6"/>
        <v>理科</v>
      </c>
      <c r="AA12" t="str">
        <f>IF($Z12=AA$8,COUNTIF($Z$9:$Z12,AA$8)+Q$22,"")</f>
        <v/>
      </c>
      <c r="AB12" t="str">
        <f>IF($Z12=AB$8,COUNTIF($Z$9:$Z12,AB$8)+R$22,"")</f>
        <v/>
      </c>
      <c r="AC12" t="str">
        <f>IF($Z12=AC$8,COUNTIF($Z$9:$Z12,AC$8)+S$22,"")</f>
        <v/>
      </c>
      <c r="AD12">
        <f>IF($Z12=AD$8,COUNTIF($Z$9:$Z12,AD$8)+T$22,"")</f>
        <v>1</v>
      </c>
      <c r="AE12" t="str">
        <f>IF($Z12=AE$8,COUNTIF($Z$9:$Z12,AE$8)+U$22,"")</f>
        <v/>
      </c>
      <c r="AF12" t="str">
        <f t="shared" si="7"/>
        <v/>
      </c>
      <c r="AG12" t="str">
        <f t="shared" si="8"/>
        <v/>
      </c>
      <c r="AH12" t="str">
        <f t="shared" si="9"/>
        <v/>
      </c>
      <c r="AI12" t="str">
        <f t="shared" si="10"/>
        <v>単元1</v>
      </c>
      <c r="AJ12" t="str">
        <f t="shared" si="11"/>
        <v/>
      </c>
      <c r="AK12" t="str">
        <f t="shared" si="12"/>
        <v/>
      </c>
      <c r="AL12" t="str">
        <f t="shared" si="12"/>
        <v/>
      </c>
      <c r="AM12" t="str">
        <f t="shared" si="12"/>
        <v/>
      </c>
      <c r="AN12" t="str">
        <f t="shared" si="12"/>
        <v>単元1</v>
      </c>
      <c r="AO12" t="str">
        <f t="shared" si="12"/>
        <v>単元1</v>
      </c>
      <c r="AT12" s="24">
        <v>4</v>
      </c>
      <c r="AU12" s="42" t="s">
        <v>215</v>
      </c>
      <c r="AV12" s="25" t="s">
        <v>317</v>
      </c>
      <c r="AW12" s="25" t="s">
        <v>317</v>
      </c>
      <c r="AX12" s="25" t="s">
        <v>317</v>
      </c>
      <c r="AY12" s="25" t="s">
        <v>317</v>
      </c>
      <c r="AZ12" s="43" t="s">
        <v>317</v>
      </c>
    </row>
    <row r="13" spans="1:52" ht="18.95" customHeight="1" thickBot="1" x14ac:dyDescent="0.2">
      <c r="A13" s="207"/>
      <c r="B13" s="99">
        <f t="shared" si="5"/>
        <v>46242</v>
      </c>
      <c r="C13" s="98">
        <f t="shared" si="5"/>
        <v>46242</v>
      </c>
      <c r="D13" s="3" t="s">
        <v>58</v>
      </c>
      <c r="E13" s="3"/>
      <c r="F13" s="17" t="str">
        <f t="shared" si="0"/>
        <v/>
      </c>
      <c r="G13" s="17" t="str">
        <f t="shared" si="1"/>
        <v/>
      </c>
      <c r="H13" s="17" t="str">
        <f t="shared" si="2"/>
        <v>単元2</v>
      </c>
      <c r="I13" s="17" t="str">
        <f t="shared" si="3"/>
        <v/>
      </c>
      <c r="J13" s="17" t="str">
        <f t="shared" si="4"/>
        <v/>
      </c>
      <c r="K13" s="3"/>
      <c r="M13" s="207"/>
      <c r="N13" s="33">
        <v>1</v>
      </c>
      <c r="O13">
        <f>SUM($N$6:N13)</f>
        <v>8</v>
      </c>
      <c r="Q13" s="7">
        <v>5</v>
      </c>
      <c r="R13" s="10" t="s">
        <v>49</v>
      </c>
      <c r="W13" s="3">
        <v>5</v>
      </c>
      <c r="X13" s="7" t="str">
        <f>R13</f>
        <v>英語</v>
      </c>
      <c r="Y13" s="9"/>
      <c r="Z13" s="23" t="str">
        <f t="shared" si="6"/>
        <v>英語</v>
      </c>
      <c r="AA13" t="str">
        <f>IF($Z13=AA$8,COUNTIF($Z$9:$Z13,AA$8)+Q$22,"")</f>
        <v/>
      </c>
      <c r="AB13" t="str">
        <f>IF($Z13=AB$8,COUNTIF($Z$9:$Z13,AB$8)+R$22,"")</f>
        <v/>
      </c>
      <c r="AC13" t="str">
        <f>IF($Z13=AC$8,COUNTIF($Z$9:$Z13,AC$8)+S$22,"")</f>
        <v/>
      </c>
      <c r="AD13" t="str">
        <f>IF($Z13=AD$8,COUNTIF($Z$9:$Z13,AD$8)+T$22,"")</f>
        <v/>
      </c>
      <c r="AE13">
        <f>IF($Z13=AE$8,COUNTIF($Z$9:$Z13,AE$8)+U$22,"")</f>
        <v>1</v>
      </c>
      <c r="AF13" t="str">
        <f t="shared" si="7"/>
        <v/>
      </c>
      <c r="AG13" t="str">
        <f t="shared" si="8"/>
        <v/>
      </c>
      <c r="AH13" t="str">
        <f t="shared" si="9"/>
        <v/>
      </c>
      <c r="AI13" t="str">
        <f t="shared" si="10"/>
        <v/>
      </c>
      <c r="AJ13" t="str">
        <f t="shared" si="11"/>
        <v>単元1</v>
      </c>
      <c r="AK13" t="str">
        <f t="shared" si="12"/>
        <v>単元2</v>
      </c>
      <c r="AL13" t="str">
        <f t="shared" si="12"/>
        <v/>
      </c>
      <c r="AM13" t="str">
        <f t="shared" si="12"/>
        <v/>
      </c>
      <c r="AN13" t="str">
        <f t="shared" si="12"/>
        <v/>
      </c>
      <c r="AO13" t="str">
        <f t="shared" si="12"/>
        <v>単元1</v>
      </c>
      <c r="AT13" s="24">
        <v>5</v>
      </c>
      <c r="AU13" s="42" t="s">
        <v>216</v>
      </c>
      <c r="AV13" s="25" t="s">
        <v>318</v>
      </c>
      <c r="AW13" s="25" t="s">
        <v>318</v>
      </c>
      <c r="AX13" s="25" t="s">
        <v>318</v>
      </c>
      <c r="AY13" s="25" t="s">
        <v>318</v>
      </c>
      <c r="AZ13" s="43" t="s">
        <v>318</v>
      </c>
    </row>
    <row r="14" spans="1:52" ht="18.95" customHeight="1" x14ac:dyDescent="0.15">
      <c r="A14" s="207"/>
      <c r="B14" s="99">
        <f t="shared" si="5"/>
        <v>46243</v>
      </c>
      <c r="C14" s="98">
        <f t="shared" si="5"/>
        <v>46243</v>
      </c>
      <c r="D14" s="3" t="s">
        <v>59</v>
      </c>
      <c r="E14" s="3"/>
      <c r="F14" s="17" t="str">
        <f t="shared" si="0"/>
        <v/>
      </c>
      <c r="G14" s="17" t="str">
        <f t="shared" si="1"/>
        <v/>
      </c>
      <c r="H14" s="17" t="str">
        <f t="shared" si="2"/>
        <v/>
      </c>
      <c r="I14" s="17" t="str">
        <f t="shared" si="3"/>
        <v>単元2</v>
      </c>
      <c r="J14" s="17" t="str">
        <f t="shared" si="4"/>
        <v/>
      </c>
      <c r="K14" s="3"/>
      <c r="M14" s="207"/>
      <c r="N14" s="33">
        <v>1</v>
      </c>
      <c r="O14">
        <f>SUM($N$6:N14)</f>
        <v>9</v>
      </c>
      <c r="W14" s="3">
        <v>6</v>
      </c>
      <c r="X14" s="7" t="str">
        <f>R9</f>
        <v>国語</v>
      </c>
      <c r="Y14" s="9"/>
      <c r="Z14" s="23" t="str">
        <f t="shared" si="6"/>
        <v>国語</v>
      </c>
      <c r="AA14">
        <f>IF($Z14=AA$8,COUNTIF($Z$9:$Z14,AA$8)+Q$22,"")</f>
        <v>2</v>
      </c>
      <c r="AB14" t="str">
        <f>IF($Z14=AB$8,COUNTIF($Z$9:$Z14,AB$8)+R$22,"")</f>
        <v/>
      </c>
      <c r="AC14" t="str">
        <f>IF($Z14=AC$8,COUNTIF($Z$9:$Z14,AC$8)+S$22,"")</f>
        <v/>
      </c>
      <c r="AD14" t="str">
        <f>IF($Z14=AD$8,COUNTIF($Z$9:$Z14,AD$8)+T$22,"")</f>
        <v/>
      </c>
      <c r="AE14" t="str">
        <f>IF($Z14=AE$8,COUNTIF($Z$9:$Z14,AE$8)+U$22,"")</f>
        <v/>
      </c>
      <c r="AF14" t="str">
        <f t="shared" si="7"/>
        <v>単元2</v>
      </c>
      <c r="AG14" t="str">
        <f t="shared" si="8"/>
        <v/>
      </c>
      <c r="AH14" t="str">
        <f t="shared" si="9"/>
        <v/>
      </c>
      <c r="AI14" t="str">
        <f t="shared" si="10"/>
        <v/>
      </c>
      <c r="AJ14" t="str">
        <f t="shared" si="11"/>
        <v/>
      </c>
      <c r="AK14" t="str">
        <f t="shared" si="12"/>
        <v>単元2</v>
      </c>
      <c r="AL14" t="str">
        <f t="shared" si="12"/>
        <v>単元2</v>
      </c>
      <c r="AM14" t="str">
        <f t="shared" si="12"/>
        <v/>
      </c>
      <c r="AN14" t="str">
        <f t="shared" si="12"/>
        <v/>
      </c>
      <c r="AO14" t="str">
        <f t="shared" si="12"/>
        <v/>
      </c>
      <c r="AT14" s="24">
        <v>6</v>
      </c>
      <c r="AU14" s="42" t="s">
        <v>217</v>
      </c>
      <c r="AV14" s="25" t="s">
        <v>319</v>
      </c>
      <c r="AW14" s="25" t="s">
        <v>319</v>
      </c>
      <c r="AX14" s="25" t="s">
        <v>319</v>
      </c>
      <c r="AY14" s="25" t="s">
        <v>319</v>
      </c>
      <c r="AZ14" s="43" t="s">
        <v>319</v>
      </c>
    </row>
    <row r="15" spans="1:52" ht="18.95" customHeight="1" x14ac:dyDescent="0.15">
      <c r="A15" s="207"/>
      <c r="B15" s="99">
        <f t="shared" si="5"/>
        <v>46244</v>
      </c>
      <c r="C15" s="98">
        <f t="shared" si="5"/>
        <v>46244</v>
      </c>
      <c r="D15" s="3" t="s">
        <v>60</v>
      </c>
      <c r="E15" s="3"/>
      <c r="F15" s="17" t="str">
        <f t="shared" si="0"/>
        <v/>
      </c>
      <c r="G15" s="17" t="str">
        <f t="shared" si="1"/>
        <v/>
      </c>
      <c r="H15" s="17" t="str">
        <f t="shared" si="2"/>
        <v/>
      </c>
      <c r="I15" s="17" t="str">
        <f t="shared" si="3"/>
        <v/>
      </c>
      <c r="J15" s="17" t="str">
        <f t="shared" si="4"/>
        <v>単元2</v>
      </c>
      <c r="K15" s="3"/>
      <c r="M15" s="207"/>
      <c r="N15" s="33">
        <v>1</v>
      </c>
      <c r="O15">
        <f>SUM($N$6:N15)</f>
        <v>10</v>
      </c>
      <c r="W15" s="3">
        <v>7</v>
      </c>
      <c r="X15" s="7" t="str">
        <f>R10</f>
        <v>社会</v>
      </c>
      <c r="Y15" s="9"/>
      <c r="Z15" s="23" t="str">
        <f t="shared" si="6"/>
        <v>社会</v>
      </c>
      <c r="AA15" t="str">
        <f>IF($Z15=AA$8,COUNTIF($Z$9:$Z15,AA$8)+Q$22,"")</f>
        <v/>
      </c>
      <c r="AB15">
        <f>IF($Z15=AB$8,COUNTIF($Z$9:$Z15,AB$8)+R$22,"")</f>
        <v>2</v>
      </c>
      <c r="AC15" t="str">
        <f>IF($Z15=AC$8,COUNTIF($Z$9:$Z15,AC$8)+S$22,"")</f>
        <v/>
      </c>
      <c r="AD15" t="str">
        <f>IF($Z15=AD$8,COUNTIF($Z$9:$Z15,AD$8)+T$22,"")</f>
        <v/>
      </c>
      <c r="AE15" t="str">
        <f>IF($Z15=AE$8,COUNTIF($Z$9:$Z15,AE$8)+U$22,"")</f>
        <v/>
      </c>
      <c r="AF15" t="str">
        <f t="shared" si="7"/>
        <v/>
      </c>
      <c r="AG15" t="str">
        <f t="shared" si="8"/>
        <v>単元2</v>
      </c>
      <c r="AH15" t="str">
        <f t="shared" si="9"/>
        <v/>
      </c>
      <c r="AI15" t="str">
        <f t="shared" si="10"/>
        <v/>
      </c>
      <c r="AJ15" t="str">
        <f t="shared" si="11"/>
        <v/>
      </c>
      <c r="AK15" t="str">
        <f t="shared" si="12"/>
        <v/>
      </c>
      <c r="AL15" t="str">
        <f t="shared" si="12"/>
        <v>単元2</v>
      </c>
      <c r="AM15" t="str">
        <f t="shared" si="12"/>
        <v>単元2</v>
      </c>
      <c r="AN15" t="str">
        <f t="shared" si="12"/>
        <v/>
      </c>
      <c r="AO15" t="str">
        <f t="shared" si="12"/>
        <v/>
      </c>
      <c r="AT15" s="24">
        <v>7</v>
      </c>
      <c r="AU15" s="42" t="s">
        <v>218</v>
      </c>
      <c r="AV15" s="25" t="s">
        <v>320</v>
      </c>
      <c r="AW15" s="25" t="s">
        <v>320</v>
      </c>
      <c r="AX15" s="25" t="s">
        <v>320</v>
      </c>
      <c r="AY15" s="25" t="s">
        <v>320</v>
      </c>
      <c r="AZ15" s="43" t="s">
        <v>320</v>
      </c>
    </row>
    <row r="16" spans="1:52" ht="18.95" customHeight="1" x14ac:dyDescent="0.15">
      <c r="A16" s="207"/>
      <c r="B16" s="99">
        <f t="shared" si="5"/>
        <v>46245</v>
      </c>
      <c r="C16" s="98">
        <f t="shared" si="5"/>
        <v>46245</v>
      </c>
      <c r="D16" s="3" t="s">
        <v>61</v>
      </c>
      <c r="E16" s="3"/>
      <c r="F16" s="17" t="str">
        <f t="shared" si="0"/>
        <v>単元3</v>
      </c>
      <c r="G16" s="17" t="str">
        <f t="shared" si="1"/>
        <v/>
      </c>
      <c r="H16" s="17" t="str">
        <f t="shared" si="2"/>
        <v/>
      </c>
      <c r="I16" s="17" t="str">
        <f t="shared" si="3"/>
        <v/>
      </c>
      <c r="J16" s="17" t="str">
        <f t="shared" si="4"/>
        <v/>
      </c>
      <c r="K16" s="3"/>
      <c r="M16" s="207"/>
      <c r="N16" s="33">
        <v>1</v>
      </c>
      <c r="O16">
        <f>SUM($N$6:N16)</f>
        <v>11</v>
      </c>
      <c r="W16" s="3">
        <v>8</v>
      </c>
      <c r="X16" s="7" t="str">
        <f>R11</f>
        <v>数学</v>
      </c>
      <c r="Y16" s="9"/>
      <c r="Z16" s="23" t="str">
        <f t="shared" si="6"/>
        <v>数学</v>
      </c>
      <c r="AA16" t="str">
        <f>IF($Z16=AA$8,COUNTIF($Z$9:$Z16,AA$8)+Q$22,"")</f>
        <v/>
      </c>
      <c r="AB16" t="str">
        <f>IF($Z16=AB$8,COUNTIF($Z$9:$Z16,AB$8)+R$22,"")</f>
        <v/>
      </c>
      <c r="AC16">
        <f>IF($Z16=AC$8,COUNTIF($Z$9:$Z16,AC$8)+S$22,"")</f>
        <v>2</v>
      </c>
      <c r="AD16" t="str">
        <f>IF($Z16=AD$8,COUNTIF($Z$9:$Z16,AD$8)+T$22,"")</f>
        <v/>
      </c>
      <c r="AE16" t="str">
        <f>IF($Z16=AE$8,COUNTIF($Z$9:$Z16,AE$8)+U$22,"")</f>
        <v/>
      </c>
      <c r="AF16" t="str">
        <f t="shared" si="7"/>
        <v/>
      </c>
      <c r="AG16" t="str">
        <f t="shared" si="8"/>
        <v/>
      </c>
      <c r="AH16" t="str">
        <f t="shared" si="9"/>
        <v>単元2</v>
      </c>
      <c r="AI16" t="str">
        <f t="shared" si="10"/>
        <v/>
      </c>
      <c r="AJ16" t="str">
        <f t="shared" si="11"/>
        <v/>
      </c>
      <c r="AK16" t="str">
        <f t="shared" si="12"/>
        <v/>
      </c>
      <c r="AL16" t="str">
        <f t="shared" si="12"/>
        <v/>
      </c>
      <c r="AM16" t="str">
        <f t="shared" si="12"/>
        <v>単元2</v>
      </c>
      <c r="AN16" t="str">
        <f t="shared" si="12"/>
        <v>単元2</v>
      </c>
      <c r="AO16" t="str">
        <f t="shared" si="12"/>
        <v/>
      </c>
      <c r="AT16" s="24">
        <v>8</v>
      </c>
      <c r="AU16" s="42" t="s">
        <v>219</v>
      </c>
      <c r="AV16" s="25" t="s">
        <v>321</v>
      </c>
      <c r="AW16" s="25" t="s">
        <v>321</v>
      </c>
      <c r="AX16" s="25" t="s">
        <v>321</v>
      </c>
      <c r="AY16" s="25" t="s">
        <v>321</v>
      </c>
      <c r="AZ16" s="43" t="s">
        <v>321</v>
      </c>
    </row>
    <row r="17" spans="1:52" ht="18.95" customHeight="1" x14ac:dyDescent="0.15">
      <c r="A17" s="207"/>
      <c r="B17" s="99">
        <f t="shared" si="5"/>
        <v>46246</v>
      </c>
      <c r="C17" s="98">
        <f t="shared" si="5"/>
        <v>46246</v>
      </c>
      <c r="D17" s="3" t="s">
        <v>62</v>
      </c>
      <c r="E17" s="3"/>
      <c r="F17" s="17" t="str">
        <f t="shared" si="0"/>
        <v/>
      </c>
      <c r="G17" s="17" t="str">
        <f t="shared" si="1"/>
        <v>単元3</v>
      </c>
      <c r="H17" s="17" t="str">
        <f t="shared" si="2"/>
        <v/>
      </c>
      <c r="I17" s="17" t="str">
        <f t="shared" si="3"/>
        <v/>
      </c>
      <c r="J17" s="17" t="str">
        <f t="shared" si="4"/>
        <v/>
      </c>
      <c r="K17" s="3"/>
      <c r="M17" s="207"/>
      <c r="N17" s="33">
        <v>1</v>
      </c>
      <c r="O17">
        <f>SUM($N$6:N17)</f>
        <v>12</v>
      </c>
      <c r="W17" s="3">
        <v>9</v>
      </c>
      <c r="X17" s="7" t="str">
        <f>R12</f>
        <v>理科</v>
      </c>
      <c r="Y17" s="9"/>
      <c r="Z17" s="23" t="str">
        <f t="shared" si="6"/>
        <v>理科</v>
      </c>
      <c r="AA17" t="str">
        <f>IF($Z17=AA$8,COUNTIF($Z$9:$Z17,AA$8)+Q$22,"")</f>
        <v/>
      </c>
      <c r="AB17" t="str">
        <f>IF($Z17=AB$8,COUNTIF($Z$9:$Z17,AB$8)+R$22,"")</f>
        <v/>
      </c>
      <c r="AC17" t="str">
        <f>IF($Z17=AC$8,COUNTIF($Z$9:$Z17,AC$8)+S$22,"")</f>
        <v/>
      </c>
      <c r="AD17">
        <f>IF($Z17=AD$8,COUNTIF($Z$9:$Z17,AD$8)+T$22,"")</f>
        <v>2</v>
      </c>
      <c r="AE17" t="str">
        <f>IF($Z17=AE$8,COUNTIF($Z$9:$Z17,AE$8)+U$22,"")</f>
        <v/>
      </c>
      <c r="AF17" t="str">
        <f t="shared" si="7"/>
        <v/>
      </c>
      <c r="AG17" t="str">
        <f t="shared" si="8"/>
        <v/>
      </c>
      <c r="AH17" t="str">
        <f t="shared" si="9"/>
        <v/>
      </c>
      <c r="AI17" t="str">
        <f t="shared" si="10"/>
        <v>単元2</v>
      </c>
      <c r="AJ17" t="str">
        <f t="shared" si="11"/>
        <v/>
      </c>
      <c r="AK17" t="str">
        <f t="shared" si="12"/>
        <v/>
      </c>
      <c r="AL17" t="str">
        <f t="shared" si="12"/>
        <v/>
      </c>
      <c r="AM17" t="str">
        <f t="shared" si="12"/>
        <v/>
      </c>
      <c r="AN17" t="str">
        <f t="shared" si="12"/>
        <v>単元2</v>
      </c>
      <c r="AO17" t="str">
        <f t="shared" si="12"/>
        <v>単元2</v>
      </c>
      <c r="AT17" s="24">
        <v>9</v>
      </c>
      <c r="AU17" s="42" t="s">
        <v>220</v>
      </c>
      <c r="AV17" s="25" t="s">
        <v>322</v>
      </c>
      <c r="AW17" s="25" t="s">
        <v>322</v>
      </c>
      <c r="AX17" s="25" t="s">
        <v>322</v>
      </c>
      <c r="AY17" s="25" t="s">
        <v>322</v>
      </c>
      <c r="AZ17" s="43" t="s">
        <v>322</v>
      </c>
    </row>
    <row r="18" spans="1:52" ht="18.95" customHeight="1" x14ac:dyDescent="0.15">
      <c r="A18" s="207"/>
      <c r="B18" s="99">
        <f t="shared" si="5"/>
        <v>46247</v>
      </c>
      <c r="C18" s="98">
        <f t="shared" si="5"/>
        <v>46247</v>
      </c>
      <c r="D18" s="3" t="s">
        <v>63</v>
      </c>
      <c r="E18" s="3"/>
      <c r="F18" s="17" t="str">
        <f t="shared" si="0"/>
        <v/>
      </c>
      <c r="G18" s="17" t="str">
        <f t="shared" si="1"/>
        <v/>
      </c>
      <c r="H18" s="17" t="str">
        <f t="shared" si="2"/>
        <v>単元3</v>
      </c>
      <c r="I18" s="17" t="str">
        <f t="shared" si="3"/>
        <v/>
      </c>
      <c r="J18" s="17" t="str">
        <f t="shared" si="4"/>
        <v/>
      </c>
      <c r="K18" s="3"/>
      <c r="M18" s="207"/>
      <c r="N18" s="33">
        <v>1</v>
      </c>
      <c r="O18">
        <f>SUM($N$6:N18)</f>
        <v>13</v>
      </c>
      <c r="W18" s="3">
        <v>10</v>
      </c>
      <c r="X18" s="7" t="str">
        <f>R13</f>
        <v>英語</v>
      </c>
      <c r="Y18" s="9"/>
      <c r="Z18" s="23" t="str">
        <f t="shared" si="6"/>
        <v>英語</v>
      </c>
      <c r="AA18" t="str">
        <f>IF($Z18=AA$8,COUNTIF($Z$9:$Z18,AA$8)+Q$22,"")</f>
        <v/>
      </c>
      <c r="AB18" t="str">
        <f>IF($Z18=AB$8,COUNTIF($Z$9:$Z18,AB$8)+R$22,"")</f>
        <v/>
      </c>
      <c r="AC18" t="str">
        <f>IF($Z18=AC$8,COUNTIF($Z$9:$Z18,AC$8)+S$22,"")</f>
        <v/>
      </c>
      <c r="AD18" t="str">
        <f>IF($Z18=AD$8,COUNTIF($Z$9:$Z18,AD$8)+T$22,"")</f>
        <v/>
      </c>
      <c r="AE18">
        <f>IF($Z18=AE$8,COUNTIF($Z$9:$Z18,AE$8)+U$22,"")</f>
        <v>2</v>
      </c>
      <c r="AF18" t="str">
        <f t="shared" si="7"/>
        <v/>
      </c>
      <c r="AG18" t="str">
        <f t="shared" si="8"/>
        <v/>
      </c>
      <c r="AH18" t="str">
        <f t="shared" si="9"/>
        <v/>
      </c>
      <c r="AI18" t="str">
        <f t="shared" si="10"/>
        <v/>
      </c>
      <c r="AJ18" t="str">
        <f t="shared" si="11"/>
        <v>単元2</v>
      </c>
      <c r="AK18" t="str">
        <f t="shared" si="12"/>
        <v>単元3</v>
      </c>
      <c r="AL18" t="str">
        <f t="shared" si="12"/>
        <v/>
      </c>
      <c r="AM18" t="str">
        <f t="shared" si="12"/>
        <v/>
      </c>
      <c r="AN18" t="str">
        <f t="shared" si="12"/>
        <v/>
      </c>
      <c r="AO18" t="str">
        <f t="shared" si="12"/>
        <v>単元2</v>
      </c>
      <c r="AT18" s="24">
        <v>10</v>
      </c>
      <c r="AU18" s="42" t="s">
        <v>221</v>
      </c>
      <c r="AV18" s="25" t="s">
        <v>323</v>
      </c>
      <c r="AW18" s="25" t="s">
        <v>323</v>
      </c>
      <c r="AX18" s="25" t="s">
        <v>323</v>
      </c>
      <c r="AY18" s="25" t="s">
        <v>323</v>
      </c>
      <c r="AZ18" s="43" t="s">
        <v>323</v>
      </c>
    </row>
    <row r="19" spans="1:52" ht="18.95" customHeight="1" x14ac:dyDescent="0.15">
      <c r="A19" s="207"/>
      <c r="B19" s="99">
        <f t="shared" si="5"/>
        <v>46248</v>
      </c>
      <c r="C19" s="98">
        <f t="shared" si="5"/>
        <v>46248</v>
      </c>
      <c r="D19" s="3" t="s">
        <v>64</v>
      </c>
      <c r="E19" s="3"/>
      <c r="F19" s="17" t="str">
        <f t="shared" si="0"/>
        <v/>
      </c>
      <c r="G19" s="17" t="str">
        <f t="shared" si="1"/>
        <v/>
      </c>
      <c r="H19" s="17" t="str">
        <f t="shared" si="2"/>
        <v/>
      </c>
      <c r="I19" s="17" t="str">
        <f t="shared" si="3"/>
        <v>単元3</v>
      </c>
      <c r="J19" s="17" t="str">
        <f t="shared" si="4"/>
        <v/>
      </c>
      <c r="K19" s="3"/>
      <c r="M19" s="207"/>
      <c r="N19" s="33">
        <v>1</v>
      </c>
      <c r="O19">
        <f>SUM($N$6:N19)</f>
        <v>14</v>
      </c>
      <c r="W19" s="3">
        <v>11</v>
      </c>
      <c r="X19" s="7" t="str">
        <f>R9</f>
        <v>国語</v>
      </c>
      <c r="Y19" s="9"/>
      <c r="Z19" s="23" t="str">
        <f t="shared" si="6"/>
        <v>国語</v>
      </c>
      <c r="AA19">
        <f>IF($Z19=AA$8,COUNTIF($Z$9:$Z19,AA$8)+Q$22,"")</f>
        <v>3</v>
      </c>
      <c r="AB19" t="str">
        <f>IF($Z19=AB$8,COUNTIF($Z$9:$Z19,AB$8)+R$22,"")</f>
        <v/>
      </c>
      <c r="AC19" t="str">
        <f>IF($Z19=AC$8,COUNTIF($Z$9:$Z19,AC$8)+S$22,"")</f>
        <v/>
      </c>
      <c r="AD19" t="str">
        <f>IF($Z19=AD$8,COUNTIF($Z$9:$Z19,AD$8)+T$22,"")</f>
        <v/>
      </c>
      <c r="AE19" t="str">
        <f>IF($Z19=AE$8,COUNTIF($Z$9:$Z19,AE$8)+U$22,"")</f>
        <v/>
      </c>
      <c r="AF19" t="str">
        <f t="shared" si="7"/>
        <v>単元3</v>
      </c>
      <c r="AG19" t="str">
        <f t="shared" si="8"/>
        <v/>
      </c>
      <c r="AH19" t="str">
        <f t="shared" si="9"/>
        <v/>
      </c>
      <c r="AI19" t="str">
        <f t="shared" si="10"/>
        <v/>
      </c>
      <c r="AJ19" t="str">
        <f t="shared" si="11"/>
        <v/>
      </c>
      <c r="AK19" t="str">
        <f t="shared" si="12"/>
        <v>単元3</v>
      </c>
      <c r="AL19" t="str">
        <f t="shared" si="12"/>
        <v>単元3</v>
      </c>
      <c r="AM19" t="str">
        <f t="shared" si="12"/>
        <v/>
      </c>
      <c r="AN19" t="str">
        <f t="shared" si="12"/>
        <v/>
      </c>
      <c r="AO19" t="str">
        <f t="shared" si="12"/>
        <v/>
      </c>
      <c r="AT19" s="24">
        <v>11</v>
      </c>
      <c r="AU19" s="42" t="s">
        <v>222</v>
      </c>
      <c r="AV19" s="25" t="s">
        <v>324</v>
      </c>
      <c r="AW19" s="25" t="s">
        <v>324</v>
      </c>
      <c r="AX19" s="25" t="s">
        <v>324</v>
      </c>
      <c r="AY19" s="25" t="s">
        <v>324</v>
      </c>
      <c r="AZ19" s="43" t="s">
        <v>324</v>
      </c>
    </row>
    <row r="20" spans="1:52" ht="18.95" customHeight="1" x14ac:dyDescent="0.15">
      <c r="A20" s="207"/>
      <c r="B20" s="99">
        <f t="shared" si="5"/>
        <v>46249</v>
      </c>
      <c r="C20" s="98">
        <f t="shared" si="5"/>
        <v>46249</v>
      </c>
      <c r="D20" s="3" t="s">
        <v>51</v>
      </c>
      <c r="E20" s="3"/>
      <c r="F20" s="17" t="str">
        <f t="shared" si="0"/>
        <v/>
      </c>
      <c r="G20" s="17" t="str">
        <f t="shared" si="1"/>
        <v/>
      </c>
      <c r="H20" s="17" t="str">
        <f t="shared" si="2"/>
        <v/>
      </c>
      <c r="I20" s="17" t="str">
        <f t="shared" si="3"/>
        <v/>
      </c>
      <c r="J20" s="17" t="str">
        <f t="shared" si="4"/>
        <v>単元3</v>
      </c>
      <c r="K20" s="3"/>
      <c r="M20" s="207"/>
      <c r="N20" s="33">
        <v>1</v>
      </c>
      <c r="O20">
        <f>SUM($N$6:N20)</f>
        <v>15</v>
      </c>
      <c r="Q20" s="52" t="s">
        <v>76</v>
      </c>
      <c r="R20" s="51"/>
      <c r="S20" s="51"/>
      <c r="W20" s="3">
        <v>12</v>
      </c>
      <c r="X20" s="7" t="str">
        <f>R10</f>
        <v>社会</v>
      </c>
      <c r="Y20" s="9"/>
      <c r="Z20" s="23" t="str">
        <f t="shared" si="6"/>
        <v>社会</v>
      </c>
      <c r="AA20" t="str">
        <f>IF($Z20=AA$8,COUNTIF($Z$9:$Z20,AA$8)+Q$22,"")</f>
        <v/>
      </c>
      <c r="AB20">
        <f>IF($Z20=AB$8,COUNTIF($Z$9:$Z20,AB$8)+R$22,"")</f>
        <v>3</v>
      </c>
      <c r="AC20" t="str">
        <f>IF($Z20=AC$8,COUNTIF($Z$9:$Z20,AC$8)+S$22,"")</f>
        <v/>
      </c>
      <c r="AD20" t="str">
        <f>IF($Z20=AD$8,COUNTIF($Z$9:$Z20,AD$8)+T$22,"")</f>
        <v/>
      </c>
      <c r="AE20" t="str">
        <f>IF($Z20=AE$8,COUNTIF($Z$9:$Z20,AE$8)+U$22,"")</f>
        <v/>
      </c>
      <c r="AF20" t="str">
        <f t="shared" si="7"/>
        <v/>
      </c>
      <c r="AG20" t="str">
        <f t="shared" si="8"/>
        <v>単元3</v>
      </c>
      <c r="AH20" t="str">
        <f t="shared" si="9"/>
        <v/>
      </c>
      <c r="AI20" t="str">
        <f t="shared" si="10"/>
        <v/>
      </c>
      <c r="AJ20" t="str">
        <f t="shared" si="11"/>
        <v/>
      </c>
      <c r="AK20" t="str">
        <f t="shared" si="12"/>
        <v/>
      </c>
      <c r="AL20" t="str">
        <f t="shared" si="12"/>
        <v>単元3</v>
      </c>
      <c r="AM20" t="str">
        <f t="shared" si="12"/>
        <v>単元3</v>
      </c>
      <c r="AN20" t="str">
        <f t="shared" si="12"/>
        <v/>
      </c>
      <c r="AO20" t="str">
        <f t="shared" si="12"/>
        <v/>
      </c>
      <c r="AT20" s="24">
        <v>12</v>
      </c>
      <c r="AU20" s="42" t="s">
        <v>223</v>
      </c>
      <c r="AV20" s="25" t="s">
        <v>325</v>
      </c>
      <c r="AW20" s="25" t="s">
        <v>325</v>
      </c>
      <c r="AX20" s="25" t="s">
        <v>325</v>
      </c>
      <c r="AY20" s="25" t="s">
        <v>325</v>
      </c>
      <c r="AZ20" s="43" t="s">
        <v>325</v>
      </c>
    </row>
    <row r="21" spans="1:52" ht="18.95" customHeight="1" thickBot="1" x14ac:dyDescent="0.2">
      <c r="A21" s="207"/>
      <c r="B21" s="99">
        <f t="shared" si="5"/>
        <v>46250</v>
      </c>
      <c r="C21" s="98">
        <f t="shared" si="5"/>
        <v>46250</v>
      </c>
      <c r="D21" s="3" t="s">
        <v>52</v>
      </c>
      <c r="E21" s="3"/>
      <c r="F21" s="17" t="str">
        <f t="shared" si="0"/>
        <v>単元4</v>
      </c>
      <c r="G21" s="17" t="str">
        <f t="shared" si="1"/>
        <v/>
      </c>
      <c r="H21" s="17" t="str">
        <f t="shared" si="2"/>
        <v/>
      </c>
      <c r="I21" s="17" t="str">
        <f t="shared" si="3"/>
        <v/>
      </c>
      <c r="J21" s="17" t="str">
        <f t="shared" si="4"/>
        <v/>
      </c>
      <c r="K21" s="3"/>
      <c r="M21" s="207"/>
      <c r="N21" s="33">
        <v>1</v>
      </c>
      <c r="O21">
        <f>SUM($N$6:N21)</f>
        <v>16</v>
      </c>
      <c r="Q21" t="s">
        <v>41</v>
      </c>
      <c r="R21" t="s">
        <v>104</v>
      </c>
      <c r="S21" t="s">
        <v>105</v>
      </c>
      <c r="T21" t="s">
        <v>48</v>
      </c>
      <c r="U21" t="s">
        <v>49</v>
      </c>
      <c r="W21" s="3">
        <v>13</v>
      </c>
      <c r="X21" s="7" t="str">
        <f>R11</f>
        <v>数学</v>
      </c>
      <c r="Y21" s="9"/>
      <c r="Z21" s="23" t="str">
        <f t="shared" si="6"/>
        <v>数学</v>
      </c>
      <c r="AA21" t="str">
        <f>IF($Z21=AA$8,COUNTIF($Z$9:$Z21,AA$8)+Q$22,"")</f>
        <v/>
      </c>
      <c r="AB21" t="str">
        <f>IF($Z21=AB$8,COUNTIF($Z$9:$Z21,AB$8)+R$22,"")</f>
        <v/>
      </c>
      <c r="AC21">
        <f>IF($Z21=AC$8,COUNTIF($Z$9:$Z21,AC$8)+S$22,"")</f>
        <v>3</v>
      </c>
      <c r="AD21" t="str">
        <f>IF($Z21=AD$8,COUNTIF($Z$9:$Z21,AD$8)+T$22,"")</f>
        <v/>
      </c>
      <c r="AE21" t="str">
        <f>IF($Z21=AE$8,COUNTIF($Z$9:$Z21,AE$8)+U$22,"")</f>
        <v/>
      </c>
      <c r="AF21" t="str">
        <f t="shared" si="7"/>
        <v/>
      </c>
      <c r="AG21" t="str">
        <f t="shared" si="8"/>
        <v/>
      </c>
      <c r="AH21" t="str">
        <f t="shared" si="9"/>
        <v>単元3</v>
      </c>
      <c r="AI21" t="str">
        <f t="shared" si="10"/>
        <v/>
      </c>
      <c r="AJ21" t="str">
        <f t="shared" si="11"/>
        <v/>
      </c>
      <c r="AK21" t="str">
        <f t="shared" si="12"/>
        <v/>
      </c>
      <c r="AL21" t="str">
        <f t="shared" si="12"/>
        <v/>
      </c>
      <c r="AM21" t="str">
        <f t="shared" si="12"/>
        <v>単元3</v>
      </c>
      <c r="AN21" t="str">
        <f t="shared" si="12"/>
        <v>単元3</v>
      </c>
      <c r="AO21" t="str">
        <f t="shared" si="12"/>
        <v/>
      </c>
      <c r="AT21" s="24">
        <v>13</v>
      </c>
      <c r="AU21" s="42" t="s">
        <v>224</v>
      </c>
      <c r="AV21" s="25" t="s">
        <v>326</v>
      </c>
      <c r="AW21" s="25" t="s">
        <v>326</v>
      </c>
      <c r="AX21" s="25" t="s">
        <v>326</v>
      </c>
      <c r="AY21" s="25" t="s">
        <v>326</v>
      </c>
      <c r="AZ21" s="43" t="s">
        <v>326</v>
      </c>
    </row>
    <row r="22" spans="1:52" ht="18.95" customHeight="1" thickBot="1" x14ac:dyDescent="0.2">
      <c r="A22" s="207"/>
      <c r="B22" s="99">
        <f t="shared" si="5"/>
        <v>46251</v>
      </c>
      <c r="C22" s="98">
        <f t="shared" si="5"/>
        <v>46251</v>
      </c>
      <c r="D22" s="3" t="s">
        <v>53</v>
      </c>
      <c r="E22" s="3"/>
      <c r="F22" s="17" t="str">
        <f t="shared" si="0"/>
        <v/>
      </c>
      <c r="G22" s="17" t="str">
        <f t="shared" si="1"/>
        <v>単元4</v>
      </c>
      <c r="H22" s="17" t="str">
        <f t="shared" si="2"/>
        <v/>
      </c>
      <c r="I22" s="17" t="str">
        <f t="shared" si="3"/>
        <v/>
      </c>
      <c r="J22" s="17" t="str">
        <f t="shared" si="4"/>
        <v/>
      </c>
      <c r="K22" s="3"/>
      <c r="M22" s="207"/>
      <c r="N22" s="33">
        <v>1</v>
      </c>
      <c r="O22">
        <f>SUM($N$6:N22)</f>
        <v>17</v>
      </c>
      <c r="Q22" s="11"/>
      <c r="R22" s="12"/>
      <c r="S22" s="12"/>
      <c r="T22" s="12"/>
      <c r="U22" s="13"/>
      <c r="W22" s="3">
        <v>14</v>
      </c>
      <c r="X22" s="7" t="str">
        <f>R12</f>
        <v>理科</v>
      </c>
      <c r="Y22" s="9"/>
      <c r="Z22" s="23" t="str">
        <f t="shared" si="6"/>
        <v>理科</v>
      </c>
      <c r="AA22" t="str">
        <f>IF($Z22=AA$8,COUNTIF($Z$9:$Z22,AA$8)+Q$22,"")</f>
        <v/>
      </c>
      <c r="AB22" t="str">
        <f>IF($Z22=AB$8,COUNTIF($Z$9:$Z22,AB$8)+R$22,"")</f>
        <v/>
      </c>
      <c r="AC22" t="str">
        <f>IF($Z22=AC$8,COUNTIF($Z$9:$Z22,AC$8)+S$22,"")</f>
        <v/>
      </c>
      <c r="AD22">
        <f>IF($Z22=AD$8,COUNTIF($Z$9:$Z22,AD$8)+T$22,"")</f>
        <v>3</v>
      </c>
      <c r="AE22" t="str">
        <f>IF($Z22=AE$8,COUNTIF($Z$9:$Z22,AE$8)+U$22,"")</f>
        <v/>
      </c>
      <c r="AF22" t="str">
        <f t="shared" si="7"/>
        <v/>
      </c>
      <c r="AG22" t="str">
        <f t="shared" si="8"/>
        <v/>
      </c>
      <c r="AH22" t="str">
        <f t="shared" si="9"/>
        <v/>
      </c>
      <c r="AI22" t="str">
        <f t="shared" si="10"/>
        <v>単元3</v>
      </c>
      <c r="AJ22" t="str">
        <f t="shared" si="11"/>
        <v/>
      </c>
      <c r="AK22" t="str">
        <f t="shared" si="12"/>
        <v/>
      </c>
      <c r="AL22" t="str">
        <f t="shared" si="12"/>
        <v/>
      </c>
      <c r="AM22" t="str">
        <f t="shared" si="12"/>
        <v/>
      </c>
      <c r="AN22" t="str">
        <f t="shared" si="12"/>
        <v>単元3</v>
      </c>
      <c r="AO22" t="str">
        <f t="shared" si="12"/>
        <v>単元3</v>
      </c>
      <c r="AT22" s="24">
        <v>14</v>
      </c>
      <c r="AU22" s="42" t="s">
        <v>225</v>
      </c>
      <c r="AV22" s="26" t="s">
        <v>327</v>
      </c>
      <c r="AW22" s="26" t="s">
        <v>327</v>
      </c>
      <c r="AX22" s="26" t="s">
        <v>327</v>
      </c>
      <c r="AY22" s="26" t="s">
        <v>327</v>
      </c>
      <c r="AZ22" s="44" t="s">
        <v>327</v>
      </c>
    </row>
    <row r="23" spans="1:52" ht="18.95" customHeight="1" x14ac:dyDescent="0.15">
      <c r="A23" s="207"/>
      <c r="B23" s="99">
        <f t="shared" si="5"/>
        <v>46252</v>
      </c>
      <c r="C23" s="98">
        <f t="shared" si="5"/>
        <v>46252</v>
      </c>
      <c r="D23" s="3" t="s">
        <v>54</v>
      </c>
      <c r="E23" s="3"/>
      <c r="F23" s="17" t="str">
        <f t="shared" si="0"/>
        <v/>
      </c>
      <c r="G23" s="17" t="str">
        <f t="shared" si="1"/>
        <v/>
      </c>
      <c r="H23" s="17" t="str">
        <f t="shared" si="2"/>
        <v>単元4</v>
      </c>
      <c r="I23" s="17" t="str">
        <f t="shared" si="3"/>
        <v/>
      </c>
      <c r="J23" s="17" t="str">
        <f t="shared" si="4"/>
        <v/>
      </c>
      <c r="K23" s="3"/>
      <c r="M23" s="207"/>
      <c r="N23" s="33">
        <v>1</v>
      </c>
      <c r="O23">
        <f>SUM($N$6:N23)</f>
        <v>18</v>
      </c>
      <c r="W23" s="3">
        <v>15</v>
      </c>
      <c r="X23" s="7" t="str">
        <f>R13</f>
        <v>英語</v>
      </c>
      <c r="Y23" s="9"/>
      <c r="Z23" s="23" t="str">
        <f t="shared" si="6"/>
        <v>英語</v>
      </c>
      <c r="AA23" t="str">
        <f>IF($Z23=AA$8,COUNTIF($Z$9:$Z23,AA$8)+Q$22,"")</f>
        <v/>
      </c>
      <c r="AB23" t="str">
        <f>IF($Z23=AB$8,COUNTIF($Z$9:$Z23,AB$8)+R$22,"")</f>
        <v/>
      </c>
      <c r="AC23" t="str">
        <f>IF($Z23=AC$8,COUNTIF($Z$9:$Z23,AC$8)+S$22,"")</f>
        <v/>
      </c>
      <c r="AD23" t="str">
        <f>IF($Z23=AD$8,COUNTIF($Z$9:$Z23,AD$8)+T$22,"")</f>
        <v/>
      </c>
      <c r="AE23">
        <f>IF($Z23=AE$8,COUNTIF($Z$9:$Z23,AE$8)+U$22,"")</f>
        <v>3</v>
      </c>
      <c r="AF23" t="str">
        <f t="shared" si="7"/>
        <v/>
      </c>
      <c r="AG23" t="str">
        <f t="shared" si="8"/>
        <v/>
      </c>
      <c r="AH23" t="str">
        <f t="shared" si="9"/>
        <v/>
      </c>
      <c r="AI23" t="str">
        <f t="shared" si="10"/>
        <v/>
      </c>
      <c r="AJ23" t="str">
        <f t="shared" si="11"/>
        <v>単元3</v>
      </c>
      <c r="AK23" t="str">
        <f t="shared" si="12"/>
        <v>単元4</v>
      </c>
      <c r="AL23" t="str">
        <f t="shared" si="12"/>
        <v/>
      </c>
      <c r="AM23" t="str">
        <f t="shared" si="12"/>
        <v/>
      </c>
      <c r="AN23" t="str">
        <f t="shared" si="12"/>
        <v/>
      </c>
      <c r="AO23" t="str">
        <f t="shared" si="12"/>
        <v>単元3</v>
      </c>
      <c r="AT23" s="24">
        <v>15</v>
      </c>
      <c r="AU23" s="42" t="s">
        <v>226</v>
      </c>
      <c r="AV23" s="25" t="s">
        <v>328</v>
      </c>
      <c r="AW23" s="25" t="s">
        <v>328</v>
      </c>
      <c r="AX23" s="25" t="s">
        <v>328</v>
      </c>
      <c r="AY23" s="25" t="s">
        <v>328</v>
      </c>
      <c r="AZ23" s="43" t="s">
        <v>328</v>
      </c>
    </row>
    <row r="24" spans="1:52" ht="18.95" customHeight="1" x14ac:dyDescent="0.15">
      <c r="A24" s="207"/>
      <c r="B24" s="99">
        <f t="shared" si="5"/>
        <v>46253</v>
      </c>
      <c r="C24" s="98">
        <f t="shared" si="5"/>
        <v>46253</v>
      </c>
      <c r="D24" s="3" t="s">
        <v>55</v>
      </c>
      <c r="E24" s="3"/>
      <c r="F24" s="17" t="str">
        <f t="shared" si="0"/>
        <v/>
      </c>
      <c r="G24" s="17" t="str">
        <f t="shared" si="1"/>
        <v/>
      </c>
      <c r="H24" s="17" t="str">
        <f t="shared" si="2"/>
        <v/>
      </c>
      <c r="I24" s="17" t="str">
        <f t="shared" si="3"/>
        <v>単元4</v>
      </c>
      <c r="J24" s="17" t="str">
        <f t="shared" si="4"/>
        <v/>
      </c>
      <c r="K24" s="3"/>
      <c r="M24" s="207"/>
      <c r="N24" s="33">
        <v>1</v>
      </c>
      <c r="O24">
        <f>SUM($N$6:N24)</f>
        <v>19</v>
      </c>
      <c r="W24" s="3">
        <v>16</v>
      </c>
      <c r="X24" s="7" t="str">
        <f>R9</f>
        <v>国語</v>
      </c>
      <c r="Y24" s="9"/>
      <c r="Z24" s="23" t="str">
        <f t="shared" si="6"/>
        <v>国語</v>
      </c>
      <c r="AA24">
        <f>IF($Z24=AA$8,COUNTIF($Z$9:$Z24,AA$8)+Q$22,"")</f>
        <v>4</v>
      </c>
      <c r="AB24" t="str">
        <f>IF($Z24=AB$8,COUNTIF($Z$9:$Z24,AB$8)+R$22,"")</f>
        <v/>
      </c>
      <c r="AC24" t="str">
        <f>IF($Z24=AC$8,COUNTIF($Z$9:$Z24,AC$8)+S$22,"")</f>
        <v/>
      </c>
      <c r="AD24" t="str">
        <f>IF($Z24=AD$8,COUNTIF($Z$9:$Z24,AD$8)+T$22,"")</f>
        <v/>
      </c>
      <c r="AE24" t="str">
        <f>IF($Z24=AE$8,COUNTIF($Z$9:$Z24,AE$8)+U$22,"")</f>
        <v/>
      </c>
      <c r="AF24" t="str">
        <f t="shared" si="7"/>
        <v>単元4</v>
      </c>
      <c r="AG24" t="str">
        <f t="shared" si="8"/>
        <v/>
      </c>
      <c r="AH24" t="str">
        <f t="shared" si="9"/>
        <v/>
      </c>
      <c r="AI24" t="str">
        <f t="shared" si="10"/>
        <v/>
      </c>
      <c r="AJ24" t="str">
        <f t="shared" si="11"/>
        <v/>
      </c>
      <c r="AK24" t="str">
        <f t="shared" si="12"/>
        <v>単元4</v>
      </c>
      <c r="AL24" t="str">
        <f t="shared" si="12"/>
        <v>単元4</v>
      </c>
      <c r="AM24" t="str">
        <f t="shared" si="12"/>
        <v/>
      </c>
      <c r="AN24" t="str">
        <f t="shared" si="12"/>
        <v/>
      </c>
      <c r="AO24" t="str">
        <f t="shared" si="12"/>
        <v/>
      </c>
      <c r="AT24" s="24">
        <v>16</v>
      </c>
      <c r="AU24" s="42" t="s">
        <v>227</v>
      </c>
      <c r="AV24" s="25" t="s">
        <v>329</v>
      </c>
      <c r="AW24" s="25" t="s">
        <v>329</v>
      </c>
      <c r="AX24" s="25" t="s">
        <v>329</v>
      </c>
      <c r="AY24" s="25" t="s">
        <v>329</v>
      </c>
      <c r="AZ24" s="43" t="s">
        <v>329</v>
      </c>
    </row>
    <row r="25" spans="1:52" ht="18.95" customHeight="1" x14ac:dyDescent="0.15">
      <c r="A25" s="207"/>
      <c r="B25" s="99">
        <f t="shared" si="5"/>
        <v>46254</v>
      </c>
      <c r="C25" s="98">
        <f t="shared" si="5"/>
        <v>46254</v>
      </c>
      <c r="D25" s="3" t="s">
        <v>56</v>
      </c>
      <c r="E25" s="3"/>
      <c r="F25" s="17" t="str">
        <f t="shared" si="0"/>
        <v/>
      </c>
      <c r="G25" s="17" t="str">
        <f t="shared" si="1"/>
        <v/>
      </c>
      <c r="H25" s="17" t="str">
        <f t="shared" si="2"/>
        <v/>
      </c>
      <c r="I25" s="17" t="str">
        <f t="shared" si="3"/>
        <v/>
      </c>
      <c r="J25" s="17" t="str">
        <f t="shared" si="4"/>
        <v>単元4</v>
      </c>
      <c r="K25" s="3"/>
      <c r="M25" s="207"/>
      <c r="N25" s="33">
        <v>1</v>
      </c>
      <c r="O25">
        <f>SUM($N$6:N25)</f>
        <v>20</v>
      </c>
      <c r="W25" s="3">
        <v>17</v>
      </c>
      <c r="X25" s="7" t="str">
        <f>R10</f>
        <v>社会</v>
      </c>
      <c r="Y25" s="9"/>
      <c r="Z25" s="23" t="str">
        <f t="shared" si="6"/>
        <v>社会</v>
      </c>
      <c r="AA25" t="str">
        <f>IF($Z25=AA$8,COUNTIF($Z$9:$Z25,AA$8)+Q$22,"")</f>
        <v/>
      </c>
      <c r="AB25">
        <f>IF($Z25=AB$8,COUNTIF($Z$9:$Z25,AB$8)+R$22,"")</f>
        <v>4</v>
      </c>
      <c r="AC25" t="str">
        <f>IF($Z25=AC$8,COUNTIF($Z$9:$Z25,AC$8)+S$22,"")</f>
        <v/>
      </c>
      <c r="AD25" t="str">
        <f>IF($Z25=AD$8,COUNTIF($Z$9:$Z25,AD$8)+T$22,"")</f>
        <v/>
      </c>
      <c r="AE25" t="str">
        <f>IF($Z25=AE$8,COUNTIF($Z$9:$Z25,AE$8)+U$22,"")</f>
        <v/>
      </c>
      <c r="AF25" t="str">
        <f t="shared" si="7"/>
        <v/>
      </c>
      <c r="AG25" t="str">
        <f t="shared" si="8"/>
        <v>単元4</v>
      </c>
      <c r="AH25" t="str">
        <f t="shared" si="9"/>
        <v/>
      </c>
      <c r="AI25" t="str">
        <f t="shared" si="10"/>
        <v/>
      </c>
      <c r="AJ25" t="str">
        <f t="shared" si="11"/>
        <v/>
      </c>
      <c r="AK25" t="str">
        <f t="shared" si="12"/>
        <v/>
      </c>
      <c r="AL25" t="str">
        <f t="shared" si="12"/>
        <v>単元4</v>
      </c>
      <c r="AM25" t="str">
        <f t="shared" si="12"/>
        <v>単元4</v>
      </c>
      <c r="AN25" t="str">
        <f t="shared" si="12"/>
        <v/>
      </c>
      <c r="AO25" t="str">
        <f t="shared" si="12"/>
        <v/>
      </c>
      <c r="AT25" s="24">
        <v>17</v>
      </c>
      <c r="AU25" s="42" t="s">
        <v>228</v>
      </c>
      <c r="AV25" s="25" t="s">
        <v>330</v>
      </c>
      <c r="AW25" s="25" t="s">
        <v>330</v>
      </c>
      <c r="AX25" s="25" t="s">
        <v>330</v>
      </c>
      <c r="AY25" s="25" t="s">
        <v>330</v>
      </c>
      <c r="AZ25" s="43" t="s">
        <v>330</v>
      </c>
    </row>
    <row r="26" spans="1:52" ht="18.95" customHeight="1" x14ac:dyDescent="0.15">
      <c r="A26" s="207"/>
      <c r="B26" s="99">
        <f t="shared" si="5"/>
        <v>46255</v>
      </c>
      <c r="C26" s="98">
        <f t="shared" si="5"/>
        <v>46255</v>
      </c>
      <c r="D26" s="3" t="s">
        <v>57</v>
      </c>
      <c r="E26" s="3"/>
      <c r="F26" s="17" t="str">
        <f t="shared" si="0"/>
        <v>単元5</v>
      </c>
      <c r="G26" s="17" t="str">
        <f t="shared" si="1"/>
        <v/>
      </c>
      <c r="H26" s="17" t="str">
        <f t="shared" si="2"/>
        <v/>
      </c>
      <c r="I26" s="17" t="str">
        <f t="shared" si="3"/>
        <v/>
      </c>
      <c r="J26" s="17" t="str">
        <f t="shared" si="4"/>
        <v/>
      </c>
      <c r="K26" s="3"/>
      <c r="M26" s="207"/>
      <c r="N26" s="33">
        <v>1</v>
      </c>
      <c r="O26">
        <f>SUM($N$6:N26)</f>
        <v>21</v>
      </c>
      <c r="W26" s="3">
        <v>18</v>
      </c>
      <c r="X26" s="7" t="str">
        <f>R11</f>
        <v>数学</v>
      </c>
      <c r="Y26" s="9"/>
      <c r="Z26" s="23" t="str">
        <f t="shared" si="6"/>
        <v>数学</v>
      </c>
      <c r="AA26" t="str">
        <f>IF($Z26=AA$8,COUNTIF($Z$9:$Z26,AA$8)+Q$22,"")</f>
        <v/>
      </c>
      <c r="AB26" t="str">
        <f>IF($Z26=AB$8,COUNTIF($Z$9:$Z26,AB$8)+R$22,"")</f>
        <v/>
      </c>
      <c r="AC26">
        <f>IF($Z26=AC$8,COUNTIF($Z$9:$Z26,AC$8)+S$22,"")</f>
        <v>4</v>
      </c>
      <c r="AD26" t="str">
        <f>IF($Z26=AD$8,COUNTIF($Z$9:$Z26,AD$8)+T$22,"")</f>
        <v/>
      </c>
      <c r="AE26" t="str">
        <f>IF($Z26=AE$8,COUNTIF($Z$9:$Z26,AE$8)+U$22,"")</f>
        <v/>
      </c>
      <c r="AF26" t="str">
        <f t="shared" si="7"/>
        <v/>
      </c>
      <c r="AG26" t="str">
        <f t="shared" si="8"/>
        <v/>
      </c>
      <c r="AH26" t="str">
        <f t="shared" si="9"/>
        <v>単元4</v>
      </c>
      <c r="AI26" t="str">
        <f t="shared" si="10"/>
        <v/>
      </c>
      <c r="AJ26" t="str">
        <f t="shared" si="11"/>
        <v/>
      </c>
      <c r="AK26" t="str">
        <f t="shared" si="12"/>
        <v/>
      </c>
      <c r="AL26" t="str">
        <f t="shared" si="12"/>
        <v/>
      </c>
      <c r="AM26" t="str">
        <f t="shared" si="12"/>
        <v>単元4</v>
      </c>
      <c r="AN26" t="str">
        <f t="shared" si="12"/>
        <v>単元4</v>
      </c>
      <c r="AO26" t="str">
        <f t="shared" si="12"/>
        <v/>
      </c>
      <c r="AT26" s="24">
        <v>18</v>
      </c>
      <c r="AU26" s="42" t="s">
        <v>229</v>
      </c>
      <c r="AV26" s="25" t="s">
        <v>331</v>
      </c>
      <c r="AW26" s="25" t="s">
        <v>331</v>
      </c>
      <c r="AX26" s="25" t="s">
        <v>331</v>
      </c>
      <c r="AY26" s="25" t="s">
        <v>331</v>
      </c>
      <c r="AZ26" s="43" t="s">
        <v>331</v>
      </c>
    </row>
    <row r="27" spans="1:52" ht="18.95" customHeight="1" x14ac:dyDescent="0.15">
      <c r="A27" s="207"/>
      <c r="B27" s="99">
        <f t="shared" si="5"/>
        <v>46256</v>
      </c>
      <c r="C27" s="98">
        <f t="shared" si="5"/>
        <v>46256</v>
      </c>
      <c r="D27" s="3" t="s">
        <v>58</v>
      </c>
      <c r="E27" s="3"/>
      <c r="F27" s="17" t="str">
        <f t="shared" si="0"/>
        <v/>
      </c>
      <c r="G27" s="17" t="str">
        <f t="shared" si="1"/>
        <v>単元5</v>
      </c>
      <c r="H27" s="17" t="str">
        <f t="shared" si="2"/>
        <v/>
      </c>
      <c r="I27" s="17" t="str">
        <f t="shared" si="3"/>
        <v/>
      </c>
      <c r="J27" s="17" t="str">
        <f t="shared" si="4"/>
        <v/>
      </c>
      <c r="K27" s="3"/>
      <c r="M27" s="207"/>
      <c r="N27" s="33">
        <v>1</v>
      </c>
      <c r="O27">
        <f>SUM($N$6:N27)</f>
        <v>22</v>
      </c>
      <c r="W27" s="3">
        <v>19</v>
      </c>
      <c r="X27" s="7" t="str">
        <f>R12</f>
        <v>理科</v>
      </c>
      <c r="Y27" s="9"/>
      <c r="Z27" s="23" t="str">
        <f t="shared" si="6"/>
        <v>理科</v>
      </c>
      <c r="AA27" t="str">
        <f>IF($Z27=AA$8,COUNTIF($Z$9:$Z27,AA$8)+Q$22,"")</f>
        <v/>
      </c>
      <c r="AB27" t="str">
        <f>IF($Z27=AB$8,COUNTIF($Z$9:$Z27,AB$8)+R$22,"")</f>
        <v/>
      </c>
      <c r="AC27" t="str">
        <f>IF($Z27=AC$8,COUNTIF($Z$9:$Z27,AC$8)+S$22,"")</f>
        <v/>
      </c>
      <c r="AD27">
        <f>IF($Z27=AD$8,COUNTIF($Z$9:$Z27,AD$8)+T$22,"")</f>
        <v>4</v>
      </c>
      <c r="AE27" t="str">
        <f>IF($Z27=AE$8,COUNTIF($Z$9:$Z27,AE$8)+U$22,"")</f>
        <v/>
      </c>
      <c r="AF27" t="str">
        <f t="shared" si="7"/>
        <v/>
      </c>
      <c r="AG27" t="str">
        <f t="shared" si="8"/>
        <v/>
      </c>
      <c r="AH27" t="str">
        <f t="shared" si="9"/>
        <v/>
      </c>
      <c r="AI27" t="str">
        <f t="shared" si="10"/>
        <v>単元4</v>
      </c>
      <c r="AJ27" t="str">
        <f t="shared" si="11"/>
        <v/>
      </c>
      <c r="AK27" t="str">
        <f t="shared" si="12"/>
        <v/>
      </c>
      <c r="AL27" t="str">
        <f t="shared" si="12"/>
        <v/>
      </c>
      <c r="AM27" t="str">
        <f t="shared" si="12"/>
        <v/>
      </c>
      <c r="AN27" t="str">
        <f t="shared" si="12"/>
        <v>単元4</v>
      </c>
      <c r="AO27" t="str">
        <f t="shared" si="12"/>
        <v>単元4</v>
      </c>
      <c r="AT27" s="24">
        <v>19</v>
      </c>
      <c r="AU27" s="42" t="s">
        <v>230</v>
      </c>
      <c r="AV27" s="25" t="s">
        <v>332</v>
      </c>
      <c r="AW27" s="25" t="s">
        <v>332</v>
      </c>
      <c r="AX27" s="25" t="s">
        <v>332</v>
      </c>
      <c r="AY27" s="25" t="s">
        <v>332</v>
      </c>
      <c r="AZ27" s="43" t="s">
        <v>332</v>
      </c>
    </row>
    <row r="28" spans="1:52" ht="18.95" customHeight="1" x14ac:dyDescent="0.15">
      <c r="A28" s="207"/>
      <c r="B28" s="99">
        <f t="shared" si="5"/>
        <v>46257</v>
      </c>
      <c r="C28" s="98">
        <f t="shared" si="5"/>
        <v>46257</v>
      </c>
      <c r="D28" s="3" t="s">
        <v>59</v>
      </c>
      <c r="E28" s="3"/>
      <c r="F28" s="17" t="str">
        <f t="shared" si="0"/>
        <v/>
      </c>
      <c r="G28" s="17" t="str">
        <f t="shared" si="1"/>
        <v/>
      </c>
      <c r="H28" s="17" t="str">
        <f t="shared" si="2"/>
        <v>単元5</v>
      </c>
      <c r="I28" s="17" t="str">
        <f t="shared" si="3"/>
        <v/>
      </c>
      <c r="J28" s="17" t="str">
        <f t="shared" si="4"/>
        <v/>
      </c>
      <c r="K28" s="3"/>
      <c r="M28" s="207"/>
      <c r="N28" s="33">
        <v>1</v>
      </c>
      <c r="O28">
        <f>SUM($N$6:N28)</f>
        <v>23</v>
      </c>
      <c r="W28" s="3">
        <v>20</v>
      </c>
      <c r="X28" s="7" t="str">
        <f>R13</f>
        <v>英語</v>
      </c>
      <c r="Y28" s="9"/>
      <c r="Z28" s="23" t="str">
        <f t="shared" si="6"/>
        <v>英語</v>
      </c>
      <c r="AA28" t="str">
        <f>IF($Z28=AA$8,COUNTIF($Z$9:$Z28,AA$8)+Q$22,"")</f>
        <v/>
      </c>
      <c r="AB28" t="str">
        <f>IF($Z28=AB$8,COUNTIF($Z$9:$Z28,AB$8)+R$22,"")</f>
        <v/>
      </c>
      <c r="AC28" t="str">
        <f>IF($Z28=AC$8,COUNTIF($Z$9:$Z28,AC$8)+S$22,"")</f>
        <v/>
      </c>
      <c r="AD28" t="str">
        <f>IF($Z28=AD$8,COUNTIF($Z$9:$Z28,AD$8)+T$22,"")</f>
        <v/>
      </c>
      <c r="AE28">
        <f>IF($Z28=AE$8,COUNTIF($Z$9:$Z28,AE$8)+U$22,"")</f>
        <v>4</v>
      </c>
      <c r="AF28" t="str">
        <f t="shared" si="7"/>
        <v/>
      </c>
      <c r="AG28" t="str">
        <f t="shared" si="8"/>
        <v/>
      </c>
      <c r="AH28" t="str">
        <f t="shared" si="9"/>
        <v/>
      </c>
      <c r="AI28" t="str">
        <f t="shared" si="10"/>
        <v/>
      </c>
      <c r="AJ28" t="str">
        <f t="shared" si="11"/>
        <v>単元4</v>
      </c>
      <c r="AK28" t="str">
        <f t="shared" si="12"/>
        <v>単元5</v>
      </c>
      <c r="AL28" t="str">
        <f t="shared" si="12"/>
        <v/>
      </c>
      <c r="AM28" t="str">
        <f t="shared" si="12"/>
        <v/>
      </c>
      <c r="AN28" t="str">
        <f t="shared" si="12"/>
        <v/>
      </c>
      <c r="AO28" t="str">
        <f t="shared" si="12"/>
        <v>単元4</v>
      </c>
      <c r="AT28" s="24">
        <v>20</v>
      </c>
      <c r="AU28" s="42" t="s">
        <v>231</v>
      </c>
      <c r="AV28" s="26" t="s">
        <v>333</v>
      </c>
      <c r="AW28" s="26" t="s">
        <v>333</v>
      </c>
      <c r="AX28" s="26" t="s">
        <v>333</v>
      </c>
      <c r="AY28" s="26" t="s">
        <v>333</v>
      </c>
      <c r="AZ28" s="44" t="s">
        <v>333</v>
      </c>
    </row>
    <row r="29" spans="1:52" ht="18.95" customHeight="1" x14ac:dyDescent="0.15">
      <c r="A29" s="207"/>
      <c r="B29" s="99">
        <f t="shared" si="5"/>
        <v>46258</v>
      </c>
      <c r="C29" s="98">
        <f t="shared" si="5"/>
        <v>46258</v>
      </c>
      <c r="D29" s="3" t="s">
        <v>60</v>
      </c>
      <c r="E29" s="3"/>
      <c r="F29" s="17" t="str">
        <f t="shared" si="0"/>
        <v/>
      </c>
      <c r="G29" s="17" t="str">
        <f t="shared" si="1"/>
        <v/>
      </c>
      <c r="H29" s="17" t="str">
        <f t="shared" si="2"/>
        <v/>
      </c>
      <c r="I29" s="17" t="str">
        <f t="shared" si="3"/>
        <v>単元5</v>
      </c>
      <c r="J29" s="17" t="str">
        <f t="shared" si="4"/>
        <v/>
      </c>
      <c r="K29" s="3"/>
      <c r="M29" s="207"/>
      <c r="N29" s="33">
        <v>1</v>
      </c>
      <c r="O29">
        <f>SUM($N$6:N29)</f>
        <v>24</v>
      </c>
      <c r="W29" s="3">
        <v>21</v>
      </c>
      <c r="X29" s="7" t="str">
        <f>R9</f>
        <v>国語</v>
      </c>
      <c r="Y29" s="9"/>
      <c r="Z29" s="23" t="str">
        <f t="shared" si="6"/>
        <v>国語</v>
      </c>
      <c r="AA29">
        <f>IF($Z29=AA$8,COUNTIF($Z$9:$Z29,AA$8)+Q$22,"")</f>
        <v>5</v>
      </c>
      <c r="AB29" t="str">
        <f>IF($Z29=AB$8,COUNTIF($Z$9:$Z29,AB$8)+R$22,"")</f>
        <v/>
      </c>
      <c r="AC29" t="str">
        <f>IF($Z29=AC$8,COUNTIF($Z$9:$Z29,AC$8)+S$22,"")</f>
        <v/>
      </c>
      <c r="AD29" t="str">
        <f>IF($Z29=AD$8,COUNTIF($Z$9:$Z29,AD$8)+T$22,"")</f>
        <v/>
      </c>
      <c r="AE29" t="str">
        <f>IF($Z29=AE$8,COUNTIF($Z$9:$Z29,AE$8)+U$22,"")</f>
        <v/>
      </c>
      <c r="AF29" t="str">
        <f t="shared" si="7"/>
        <v>単元5</v>
      </c>
      <c r="AG29" t="str">
        <f t="shared" si="8"/>
        <v/>
      </c>
      <c r="AH29" t="str">
        <f t="shared" si="9"/>
        <v/>
      </c>
      <c r="AI29" t="str">
        <f t="shared" si="10"/>
        <v/>
      </c>
      <c r="AJ29" t="str">
        <f t="shared" si="11"/>
        <v/>
      </c>
      <c r="AK29" t="str">
        <f t="shared" si="12"/>
        <v>単元5</v>
      </c>
      <c r="AL29" t="str">
        <f t="shared" si="12"/>
        <v>単元5</v>
      </c>
      <c r="AM29" t="str">
        <f t="shared" si="12"/>
        <v/>
      </c>
      <c r="AN29" t="str">
        <f t="shared" si="12"/>
        <v/>
      </c>
      <c r="AO29" t="str">
        <f t="shared" si="12"/>
        <v/>
      </c>
      <c r="AT29" s="24">
        <v>21</v>
      </c>
      <c r="AU29" s="42" t="s">
        <v>232</v>
      </c>
      <c r="AV29" s="25" t="s">
        <v>334</v>
      </c>
      <c r="AW29" s="25" t="s">
        <v>334</v>
      </c>
      <c r="AX29" s="25" t="s">
        <v>334</v>
      </c>
      <c r="AY29" s="25" t="s">
        <v>334</v>
      </c>
      <c r="AZ29" s="43" t="s">
        <v>334</v>
      </c>
    </row>
    <row r="30" spans="1:52" ht="18.95" customHeight="1" x14ac:dyDescent="0.15">
      <c r="A30" s="207"/>
      <c r="B30" s="99">
        <f t="shared" si="5"/>
        <v>46259</v>
      </c>
      <c r="C30" s="98">
        <f t="shared" si="5"/>
        <v>46259</v>
      </c>
      <c r="D30" s="3" t="s">
        <v>61</v>
      </c>
      <c r="E30" s="3"/>
      <c r="F30" s="17" t="str">
        <f t="shared" si="0"/>
        <v/>
      </c>
      <c r="G30" s="17" t="str">
        <f t="shared" si="1"/>
        <v/>
      </c>
      <c r="H30" s="17" t="str">
        <f t="shared" si="2"/>
        <v/>
      </c>
      <c r="I30" s="17" t="str">
        <f t="shared" si="3"/>
        <v/>
      </c>
      <c r="J30" s="17" t="str">
        <f t="shared" si="4"/>
        <v>単元5</v>
      </c>
      <c r="K30" s="3"/>
      <c r="M30" s="207"/>
      <c r="N30" s="33">
        <v>1</v>
      </c>
      <c r="O30">
        <f>SUM($N$6:N30)</f>
        <v>25</v>
      </c>
      <c r="W30" s="3">
        <v>22</v>
      </c>
      <c r="X30" s="7" t="str">
        <f>R10</f>
        <v>社会</v>
      </c>
      <c r="Y30" s="9"/>
      <c r="Z30" s="23" t="str">
        <f t="shared" si="6"/>
        <v>社会</v>
      </c>
      <c r="AA30" t="str">
        <f>IF($Z30=AA$8,COUNTIF($Z$9:$Z30,AA$8)+Q$22,"")</f>
        <v/>
      </c>
      <c r="AB30">
        <f>IF($Z30=AB$8,COUNTIF($Z$9:$Z30,AB$8)+R$22,"")</f>
        <v>5</v>
      </c>
      <c r="AC30" t="str">
        <f>IF($Z30=AC$8,COUNTIF($Z$9:$Z30,AC$8)+S$22,"")</f>
        <v/>
      </c>
      <c r="AD30" t="str">
        <f>IF($Z30=AD$8,COUNTIF($Z$9:$Z30,AD$8)+T$22,"")</f>
        <v/>
      </c>
      <c r="AE30" t="str">
        <f>IF($Z30=AE$8,COUNTIF($Z$9:$Z30,AE$8)+U$22,"")</f>
        <v/>
      </c>
      <c r="AF30" t="str">
        <f t="shared" si="7"/>
        <v/>
      </c>
      <c r="AG30" t="str">
        <f t="shared" si="8"/>
        <v>単元5</v>
      </c>
      <c r="AH30" t="str">
        <f t="shared" si="9"/>
        <v/>
      </c>
      <c r="AI30" t="str">
        <f t="shared" si="10"/>
        <v/>
      </c>
      <c r="AJ30" t="str">
        <f t="shared" si="11"/>
        <v/>
      </c>
      <c r="AK30" t="str">
        <f t="shared" si="12"/>
        <v/>
      </c>
      <c r="AL30" t="str">
        <f t="shared" si="12"/>
        <v>単元5</v>
      </c>
      <c r="AM30" t="str">
        <f t="shared" si="12"/>
        <v>単元5</v>
      </c>
      <c r="AN30" t="str">
        <f t="shared" si="12"/>
        <v/>
      </c>
      <c r="AO30" t="str">
        <f t="shared" si="12"/>
        <v/>
      </c>
      <c r="AT30" s="24">
        <v>22</v>
      </c>
      <c r="AU30" s="42" t="s">
        <v>233</v>
      </c>
      <c r="AV30" s="25" t="s">
        <v>335</v>
      </c>
      <c r="AW30" s="25" t="s">
        <v>335</v>
      </c>
      <c r="AX30" s="25" t="s">
        <v>335</v>
      </c>
      <c r="AY30" s="25" t="s">
        <v>335</v>
      </c>
      <c r="AZ30" s="43" t="s">
        <v>335</v>
      </c>
    </row>
    <row r="31" spans="1:52" ht="18.95" customHeight="1" x14ac:dyDescent="0.15">
      <c r="A31" s="207"/>
      <c r="B31" s="99">
        <f t="shared" si="5"/>
        <v>46260</v>
      </c>
      <c r="C31" s="98">
        <f t="shared" si="5"/>
        <v>46260</v>
      </c>
      <c r="D31" s="3" t="s">
        <v>62</v>
      </c>
      <c r="E31" s="3"/>
      <c r="F31" s="17" t="str">
        <f t="shared" si="0"/>
        <v>単元6</v>
      </c>
      <c r="G31" s="17" t="str">
        <f t="shared" si="1"/>
        <v/>
      </c>
      <c r="H31" s="17" t="str">
        <f t="shared" si="2"/>
        <v/>
      </c>
      <c r="I31" s="17" t="str">
        <f t="shared" si="3"/>
        <v/>
      </c>
      <c r="J31" s="17" t="str">
        <f t="shared" si="4"/>
        <v/>
      </c>
      <c r="K31" s="3"/>
      <c r="M31" s="207"/>
      <c r="N31" s="33">
        <v>1</v>
      </c>
      <c r="O31">
        <f>SUM($N$6:N31)</f>
        <v>26</v>
      </c>
      <c r="W31" s="3">
        <v>23</v>
      </c>
      <c r="X31" s="7" t="str">
        <f>R11</f>
        <v>数学</v>
      </c>
      <c r="Y31" s="9"/>
      <c r="Z31" s="23" t="str">
        <f t="shared" si="6"/>
        <v>数学</v>
      </c>
      <c r="AA31" t="str">
        <f>IF($Z31=AA$8,COUNTIF($Z$9:$Z31,AA$8)+Q$22,"")</f>
        <v/>
      </c>
      <c r="AB31" t="str">
        <f>IF($Z31=AB$8,COUNTIF($Z$9:$Z31,AB$8)+R$22,"")</f>
        <v/>
      </c>
      <c r="AC31">
        <f>IF($Z31=AC$8,COUNTIF($Z$9:$Z31,AC$8)+S$22,"")</f>
        <v>5</v>
      </c>
      <c r="AD31" t="str">
        <f>IF($Z31=AD$8,COUNTIF($Z$9:$Z31,AD$8)+T$22,"")</f>
        <v/>
      </c>
      <c r="AE31" t="str">
        <f>IF($Z31=AE$8,COUNTIF($Z$9:$Z31,AE$8)+U$22,"")</f>
        <v/>
      </c>
      <c r="AF31" t="str">
        <f t="shared" si="7"/>
        <v/>
      </c>
      <c r="AG31" t="str">
        <f t="shared" si="8"/>
        <v/>
      </c>
      <c r="AH31" t="str">
        <f t="shared" si="9"/>
        <v>単元5</v>
      </c>
      <c r="AI31" t="str">
        <f t="shared" si="10"/>
        <v/>
      </c>
      <c r="AJ31" t="str">
        <f t="shared" si="11"/>
        <v/>
      </c>
      <c r="AK31" t="str">
        <f t="shared" si="12"/>
        <v/>
      </c>
      <c r="AL31" t="str">
        <f t="shared" si="12"/>
        <v/>
      </c>
      <c r="AM31" t="str">
        <f t="shared" si="12"/>
        <v>単元5</v>
      </c>
      <c r="AN31" t="str">
        <f t="shared" si="12"/>
        <v>単元5</v>
      </c>
      <c r="AO31" t="str">
        <f t="shared" si="12"/>
        <v/>
      </c>
      <c r="AT31" s="24">
        <v>23</v>
      </c>
      <c r="AU31" s="42" t="s">
        <v>234</v>
      </c>
      <c r="AV31" s="25" t="s">
        <v>336</v>
      </c>
      <c r="AW31" s="25" t="s">
        <v>336</v>
      </c>
      <c r="AX31" s="25" t="s">
        <v>336</v>
      </c>
      <c r="AY31" s="25" t="s">
        <v>336</v>
      </c>
      <c r="AZ31" s="43" t="s">
        <v>336</v>
      </c>
    </row>
    <row r="32" spans="1:52" ht="18.95" customHeight="1" x14ac:dyDescent="0.15">
      <c r="A32" s="207"/>
      <c r="B32" s="99">
        <f t="shared" si="5"/>
        <v>46261</v>
      </c>
      <c r="C32" s="98">
        <f t="shared" si="5"/>
        <v>46261</v>
      </c>
      <c r="D32" s="3" t="s">
        <v>63</v>
      </c>
      <c r="E32" s="3"/>
      <c r="F32" s="17" t="str">
        <f t="shared" si="0"/>
        <v/>
      </c>
      <c r="G32" s="17" t="str">
        <f t="shared" si="1"/>
        <v>単元6</v>
      </c>
      <c r="H32" s="17" t="str">
        <f t="shared" si="2"/>
        <v/>
      </c>
      <c r="I32" s="17" t="str">
        <f t="shared" si="3"/>
        <v/>
      </c>
      <c r="J32" s="17" t="str">
        <f t="shared" si="4"/>
        <v/>
      </c>
      <c r="K32" s="3"/>
      <c r="M32" s="207"/>
      <c r="N32" s="33">
        <v>1</v>
      </c>
      <c r="O32">
        <f>SUM($N$6:N32)</f>
        <v>27</v>
      </c>
      <c r="W32" s="3">
        <v>24</v>
      </c>
      <c r="X32" s="7" t="str">
        <f>R12</f>
        <v>理科</v>
      </c>
      <c r="Y32" s="9"/>
      <c r="Z32" s="23" t="str">
        <f t="shared" si="6"/>
        <v>理科</v>
      </c>
      <c r="AA32" t="str">
        <f>IF($Z32=AA$8,COUNTIF($Z$9:$Z32,AA$8)+Q$22,"")</f>
        <v/>
      </c>
      <c r="AB32" t="str">
        <f>IF($Z32=AB$8,COUNTIF($Z$9:$Z32,AB$8)+R$22,"")</f>
        <v/>
      </c>
      <c r="AC32" t="str">
        <f>IF($Z32=AC$8,COUNTIF($Z$9:$Z32,AC$8)+S$22,"")</f>
        <v/>
      </c>
      <c r="AD32">
        <f>IF($Z32=AD$8,COUNTIF($Z$9:$Z32,AD$8)+T$22,"")</f>
        <v>5</v>
      </c>
      <c r="AE32" t="str">
        <f>IF($Z32=AE$8,COUNTIF($Z$9:$Z32,AE$8)+U$22,"")</f>
        <v/>
      </c>
      <c r="AF32" t="str">
        <f t="shared" si="7"/>
        <v/>
      </c>
      <c r="AG32" t="str">
        <f t="shared" si="8"/>
        <v/>
      </c>
      <c r="AH32" t="str">
        <f t="shared" si="9"/>
        <v/>
      </c>
      <c r="AI32" t="str">
        <f t="shared" si="10"/>
        <v>単元5</v>
      </c>
      <c r="AJ32" t="str">
        <f t="shared" si="11"/>
        <v/>
      </c>
      <c r="AK32" t="str">
        <f t="shared" si="12"/>
        <v/>
      </c>
      <c r="AL32" t="str">
        <f t="shared" si="12"/>
        <v/>
      </c>
      <c r="AM32" t="str">
        <f t="shared" si="12"/>
        <v/>
      </c>
      <c r="AN32" t="str">
        <f t="shared" si="12"/>
        <v>単元5</v>
      </c>
      <c r="AO32" t="str">
        <f t="shared" si="12"/>
        <v>単元5</v>
      </c>
      <c r="AT32" s="24">
        <v>24</v>
      </c>
      <c r="AU32" s="42" t="s">
        <v>235</v>
      </c>
      <c r="AV32" s="25" t="s">
        <v>337</v>
      </c>
      <c r="AW32" s="25" t="s">
        <v>337</v>
      </c>
      <c r="AX32" s="25" t="s">
        <v>337</v>
      </c>
      <c r="AY32" s="25" t="s">
        <v>337</v>
      </c>
      <c r="AZ32" s="43" t="s">
        <v>337</v>
      </c>
    </row>
    <row r="33" spans="1:52" ht="18.95" customHeight="1" x14ac:dyDescent="0.15">
      <c r="A33" s="207"/>
      <c r="B33" s="99">
        <f t="shared" si="5"/>
        <v>46262</v>
      </c>
      <c r="C33" s="98">
        <f t="shared" si="5"/>
        <v>46262</v>
      </c>
      <c r="D33" s="3" t="s">
        <v>64</v>
      </c>
      <c r="E33" s="3"/>
      <c r="F33" s="17" t="str">
        <f t="shared" si="0"/>
        <v/>
      </c>
      <c r="G33" s="17" t="str">
        <f t="shared" si="1"/>
        <v/>
      </c>
      <c r="H33" s="17" t="str">
        <f t="shared" si="2"/>
        <v>単元6</v>
      </c>
      <c r="I33" s="17" t="str">
        <f t="shared" si="3"/>
        <v/>
      </c>
      <c r="J33" s="17" t="str">
        <f t="shared" si="4"/>
        <v/>
      </c>
      <c r="K33" s="3"/>
      <c r="M33" s="207"/>
      <c r="N33" s="33">
        <v>1</v>
      </c>
      <c r="O33">
        <f>SUM($N$6:N33)</f>
        <v>28</v>
      </c>
      <c r="Q33" s="6"/>
      <c r="W33" s="3">
        <v>25</v>
      </c>
      <c r="X33" s="7" t="str">
        <f>R13</f>
        <v>英語</v>
      </c>
      <c r="Y33" s="9"/>
      <c r="Z33" s="23" t="str">
        <f t="shared" si="6"/>
        <v>英語</v>
      </c>
      <c r="AA33" t="str">
        <f>IF($Z33=AA$8,COUNTIF($Z$9:$Z33,AA$8)+Q$22,"")</f>
        <v/>
      </c>
      <c r="AB33" t="str">
        <f>IF($Z33=AB$8,COUNTIF($Z$9:$Z33,AB$8)+R$22,"")</f>
        <v/>
      </c>
      <c r="AC33" t="str">
        <f>IF($Z33=AC$8,COUNTIF($Z$9:$Z33,AC$8)+S$22,"")</f>
        <v/>
      </c>
      <c r="AD33" t="str">
        <f>IF($Z33=AD$8,COUNTIF($Z$9:$Z33,AD$8)+T$22,"")</f>
        <v/>
      </c>
      <c r="AE33">
        <f>IF($Z33=AE$8,COUNTIF($Z$9:$Z33,AE$8)+U$22,"")</f>
        <v>5</v>
      </c>
      <c r="AF33" t="str">
        <f t="shared" si="7"/>
        <v/>
      </c>
      <c r="AG33" t="str">
        <f t="shared" si="8"/>
        <v/>
      </c>
      <c r="AH33" t="str">
        <f t="shared" si="9"/>
        <v/>
      </c>
      <c r="AI33" t="str">
        <f t="shared" si="10"/>
        <v/>
      </c>
      <c r="AJ33" t="str">
        <f t="shared" si="11"/>
        <v>単元5</v>
      </c>
      <c r="AK33" t="str">
        <f t="shared" si="12"/>
        <v>単元6</v>
      </c>
      <c r="AL33" t="str">
        <f t="shared" si="12"/>
        <v/>
      </c>
      <c r="AM33" t="str">
        <f t="shared" si="12"/>
        <v/>
      </c>
      <c r="AN33" t="str">
        <f t="shared" si="12"/>
        <v/>
      </c>
      <c r="AO33" t="str">
        <f t="shared" si="12"/>
        <v>単元5</v>
      </c>
      <c r="AT33" s="24">
        <v>25</v>
      </c>
      <c r="AU33" s="42" t="s">
        <v>236</v>
      </c>
      <c r="AV33" s="26" t="s">
        <v>338</v>
      </c>
      <c r="AW33" s="26" t="s">
        <v>338</v>
      </c>
      <c r="AX33" s="26" t="s">
        <v>338</v>
      </c>
      <c r="AY33" s="26" t="s">
        <v>338</v>
      </c>
      <c r="AZ33" s="44" t="s">
        <v>338</v>
      </c>
    </row>
    <row r="34" spans="1:52" ht="18.95" customHeight="1" x14ac:dyDescent="0.15">
      <c r="A34" s="207"/>
      <c r="B34" s="99">
        <f t="shared" si="5"/>
        <v>46263</v>
      </c>
      <c r="C34" s="98">
        <f t="shared" si="5"/>
        <v>46263</v>
      </c>
      <c r="D34" s="3" t="s">
        <v>51</v>
      </c>
      <c r="E34" s="3"/>
      <c r="F34" s="17" t="str">
        <f t="shared" si="0"/>
        <v/>
      </c>
      <c r="G34" s="17" t="str">
        <f t="shared" si="1"/>
        <v/>
      </c>
      <c r="H34" s="17" t="str">
        <f t="shared" si="2"/>
        <v/>
      </c>
      <c r="I34" s="17" t="str">
        <f t="shared" si="3"/>
        <v>単元6</v>
      </c>
      <c r="J34" s="17" t="str">
        <f t="shared" si="4"/>
        <v/>
      </c>
      <c r="K34" s="3"/>
      <c r="M34" s="207"/>
      <c r="N34" s="33">
        <v>1</v>
      </c>
      <c r="O34">
        <f>SUM($N$6:N34)</f>
        <v>29</v>
      </c>
      <c r="W34" s="3">
        <v>26</v>
      </c>
      <c r="X34" s="7" t="str">
        <f>R9</f>
        <v>国語</v>
      </c>
      <c r="Y34" s="9"/>
      <c r="Z34" s="23" t="str">
        <f t="shared" si="6"/>
        <v>国語</v>
      </c>
      <c r="AA34">
        <f>IF($Z34=AA$8,COUNTIF($Z$9:$Z34,AA$8)+Q$22,"")</f>
        <v>6</v>
      </c>
      <c r="AB34" t="str">
        <f>IF($Z34=AB$8,COUNTIF($Z$9:$Z34,AB$8)+R$22,"")</f>
        <v/>
      </c>
      <c r="AC34" t="str">
        <f>IF($Z34=AC$8,COUNTIF($Z$9:$Z34,AC$8)+S$22,"")</f>
        <v/>
      </c>
      <c r="AD34" t="str">
        <f>IF($Z34=AD$8,COUNTIF($Z$9:$Z34,AD$8)+T$22,"")</f>
        <v/>
      </c>
      <c r="AE34" t="str">
        <f>IF($Z34=AE$8,COUNTIF($Z$9:$Z34,AE$8)+U$22,"")</f>
        <v/>
      </c>
      <c r="AF34" t="str">
        <f t="shared" si="7"/>
        <v>単元6</v>
      </c>
      <c r="AG34" t="str">
        <f t="shared" si="8"/>
        <v/>
      </c>
      <c r="AH34" t="str">
        <f t="shared" si="9"/>
        <v/>
      </c>
      <c r="AI34" t="str">
        <f t="shared" si="10"/>
        <v/>
      </c>
      <c r="AJ34" t="str">
        <f t="shared" si="11"/>
        <v/>
      </c>
      <c r="AK34" t="str">
        <f t="shared" si="12"/>
        <v>単元6</v>
      </c>
      <c r="AL34" t="str">
        <f t="shared" si="12"/>
        <v>単元6</v>
      </c>
      <c r="AM34" t="str">
        <f t="shared" si="12"/>
        <v/>
      </c>
      <c r="AN34" t="str">
        <f t="shared" si="12"/>
        <v/>
      </c>
      <c r="AO34" t="str">
        <f t="shared" si="12"/>
        <v/>
      </c>
      <c r="AT34" s="24">
        <v>26</v>
      </c>
      <c r="AU34" s="42" t="s">
        <v>237</v>
      </c>
      <c r="AV34" s="26" t="s">
        <v>339</v>
      </c>
      <c r="AW34" s="26" t="s">
        <v>339</v>
      </c>
      <c r="AX34" s="26" t="s">
        <v>339</v>
      </c>
      <c r="AY34" s="26" t="s">
        <v>339</v>
      </c>
      <c r="AZ34" s="44" t="s">
        <v>339</v>
      </c>
    </row>
    <row r="35" spans="1:52" ht="18.95" customHeight="1" x14ac:dyDescent="0.15">
      <c r="A35" s="207"/>
      <c r="B35" s="99">
        <f t="shared" si="5"/>
        <v>46264</v>
      </c>
      <c r="C35" s="98">
        <f t="shared" si="5"/>
        <v>46264</v>
      </c>
      <c r="D35" s="3" t="s">
        <v>52</v>
      </c>
      <c r="E35" s="3"/>
      <c r="F35" s="17" t="str">
        <f t="shared" si="0"/>
        <v/>
      </c>
      <c r="G35" s="17" t="str">
        <f t="shared" si="1"/>
        <v/>
      </c>
      <c r="H35" s="17" t="str">
        <f t="shared" si="2"/>
        <v/>
      </c>
      <c r="I35" s="17" t="str">
        <f t="shared" si="3"/>
        <v/>
      </c>
      <c r="J35" s="17" t="str">
        <f t="shared" si="4"/>
        <v>単元6</v>
      </c>
      <c r="K35" s="3"/>
      <c r="M35" s="207"/>
      <c r="N35" s="33">
        <v>1</v>
      </c>
      <c r="O35">
        <f>SUM($N$6:N35)</f>
        <v>30</v>
      </c>
      <c r="W35" s="3">
        <v>27</v>
      </c>
      <c r="X35" s="7" t="str">
        <f>R10</f>
        <v>社会</v>
      </c>
      <c r="Y35" s="9"/>
      <c r="Z35" s="23" t="str">
        <f t="shared" si="6"/>
        <v>社会</v>
      </c>
      <c r="AA35" t="str">
        <f>IF($Z35=AA$8,COUNTIF($Z$9:$Z35,AA$8)+Q$22,"")</f>
        <v/>
      </c>
      <c r="AB35">
        <f>IF($Z35=AB$8,COUNTIF($Z$9:$Z35,AB$8)+R$22,"")</f>
        <v>6</v>
      </c>
      <c r="AC35" t="str">
        <f>IF($Z35=AC$8,COUNTIF($Z$9:$Z35,AC$8)+S$22,"")</f>
        <v/>
      </c>
      <c r="AD35" t="str">
        <f>IF($Z35=AD$8,COUNTIF($Z$9:$Z35,AD$8)+T$22,"")</f>
        <v/>
      </c>
      <c r="AE35" t="str">
        <f>IF($Z35=AE$8,COUNTIF($Z$9:$Z35,AE$8)+U$22,"")</f>
        <v/>
      </c>
      <c r="AF35" t="str">
        <f t="shared" si="7"/>
        <v/>
      </c>
      <c r="AG35" t="str">
        <f t="shared" si="8"/>
        <v>単元6</v>
      </c>
      <c r="AH35" t="str">
        <f t="shared" si="9"/>
        <v/>
      </c>
      <c r="AI35" t="str">
        <f t="shared" si="10"/>
        <v/>
      </c>
      <c r="AJ35" t="str">
        <f t="shared" si="11"/>
        <v/>
      </c>
      <c r="AK35" t="str">
        <f t="shared" si="12"/>
        <v/>
      </c>
      <c r="AL35" t="str">
        <f t="shared" si="12"/>
        <v>単元6</v>
      </c>
      <c r="AM35" t="str">
        <f t="shared" si="12"/>
        <v>単元6</v>
      </c>
      <c r="AN35" t="str">
        <f t="shared" si="12"/>
        <v/>
      </c>
      <c r="AO35" t="str">
        <f t="shared" si="12"/>
        <v/>
      </c>
      <c r="AT35" s="24">
        <v>27</v>
      </c>
      <c r="AU35" s="42" t="s">
        <v>238</v>
      </c>
      <c r="AV35" s="26" t="s">
        <v>340</v>
      </c>
      <c r="AW35" s="26" t="s">
        <v>340</v>
      </c>
      <c r="AX35" s="26" t="s">
        <v>340</v>
      </c>
      <c r="AY35" s="26" t="s">
        <v>340</v>
      </c>
      <c r="AZ35" s="44" t="s">
        <v>340</v>
      </c>
    </row>
    <row r="36" spans="1:52" ht="18.95" customHeight="1" thickBot="1" x14ac:dyDescent="0.2">
      <c r="A36" s="207"/>
      <c r="B36" s="99">
        <f t="shared" si="5"/>
        <v>46265</v>
      </c>
      <c r="C36" s="98">
        <f t="shared" si="5"/>
        <v>46265</v>
      </c>
      <c r="D36" s="3" t="s">
        <v>53</v>
      </c>
      <c r="E36" s="3"/>
      <c r="F36" s="17" t="str">
        <f t="shared" si="0"/>
        <v>単元7</v>
      </c>
      <c r="G36" s="17" t="str">
        <f t="shared" si="1"/>
        <v/>
      </c>
      <c r="H36" s="17" t="str">
        <f t="shared" si="2"/>
        <v/>
      </c>
      <c r="I36" s="17" t="str">
        <f t="shared" si="3"/>
        <v/>
      </c>
      <c r="J36" s="17" t="str">
        <f t="shared" si="4"/>
        <v/>
      </c>
      <c r="K36" s="3"/>
      <c r="M36" s="207"/>
      <c r="N36" s="34">
        <v>1</v>
      </c>
      <c r="O36">
        <f>SUM($N$6:N36)</f>
        <v>31</v>
      </c>
      <c r="W36" s="3">
        <v>28</v>
      </c>
      <c r="X36" s="7" t="str">
        <f>R11</f>
        <v>数学</v>
      </c>
      <c r="Y36" s="9"/>
      <c r="Z36" s="23" t="str">
        <f t="shared" si="6"/>
        <v>数学</v>
      </c>
      <c r="AA36" t="str">
        <f>IF($Z36=AA$8,COUNTIF($Z$9:$Z36,AA$8)+Q$22,"")</f>
        <v/>
      </c>
      <c r="AB36" t="str">
        <f>IF($Z36=AB$8,COUNTIF($Z$9:$Z36,AB$8)+R$22,"")</f>
        <v/>
      </c>
      <c r="AC36">
        <f>IF($Z36=AC$8,COUNTIF($Z$9:$Z36,AC$8)+S$22,"")</f>
        <v>6</v>
      </c>
      <c r="AD36" t="str">
        <f>IF($Z36=AD$8,COUNTIF($Z$9:$Z36,AD$8)+T$22,"")</f>
        <v/>
      </c>
      <c r="AE36" t="str">
        <f>IF($Z36=AE$8,COUNTIF($Z$9:$Z36,AE$8)+U$22,"")</f>
        <v/>
      </c>
      <c r="AF36" t="str">
        <f t="shared" si="7"/>
        <v/>
      </c>
      <c r="AG36" t="str">
        <f t="shared" si="8"/>
        <v/>
      </c>
      <c r="AH36" t="str">
        <f t="shared" si="9"/>
        <v>単元6</v>
      </c>
      <c r="AI36" t="str">
        <f t="shared" si="10"/>
        <v/>
      </c>
      <c r="AJ36" t="str">
        <f t="shared" si="11"/>
        <v/>
      </c>
      <c r="AK36" t="str">
        <f t="shared" si="12"/>
        <v/>
      </c>
      <c r="AL36" t="str">
        <f t="shared" si="12"/>
        <v/>
      </c>
      <c r="AM36" t="str">
        <f t="shared" si="12"/>
        <v>単元6</v>
      </c>
      <c r="AN36" t="str">
        <f t="shared" si="12"/>
        <v>単元6</v>
      </c>
      <c r="AO36" t="str">
        <f t="shared" si="12"/>
        <v/>
      </c>
      <c r="AT36" s="24">
        <v>28</v>
      </c>
      <c r="AU36" s="42" t="s">
        <v>239</v>
      </c>
      <c r="AV36" s="25" t="s">
        <v>341</v>
      </c>
      <c r="AW36" s="25" t="s">
        <v>341</v>
      </c>
      <c r="AX36" s="25" t="s">
        <v>341</v>
      </c>
      <c r="AY36" s="25" t="s">
        <v>341</v>
      </c>
      <c r="AZ36" s="43" t="s">
        <v>341</v>
      </c>
    </row>
    <row r="37" spans="1:52" ht="24.95" customHeight="1" x14ac:dyDescent="0.15">
      <c r="A37" s="207"/>
      <c r="M37" s="207"/>
      <c r="W37" s="3">
        <v>29</v>
      </c>
      <c r="X37" s="7" t="str">
        <f>R12</f>
        <v>理科</v>
      </c>
      <c r="Y37" s="9"/>
      <c r="Z37" s="23" t="str">
        <f t="shared" si="6"/>
        <v>理科</v>
      </c>
      <c r="AA37" t="str">
        <f>IF($Z37=AA$8,COUNTIF($Z$9:$Z37,AA$8)+Q$22,"")</f>
        <v/>
      </c>
      <c r="AB37" t="str">
        <f>IF($Z37=AB$8,COUNTIF($Z$9:$Z37,AB$8)+R$22,"")</f>
        <v/>
      </c>
      <c r="AC37" t="str">
        <f>IF($Z37=AC$8,COUNTIF($Z$9:$Z37,AC$8)+S$22,"")</f>
        <v/>
      </c>
      <c r="AD37">
        <f>IF($Z37=AD$8,COUNTIF($Z$9:$Z37,AD$8)+T$22,"")</f>
        <v>6</v>
      </c>
      <c r="AE37" t="str">
        <f>IF($Z37=AE$8,COUNTIF($Z$9:$Z37,AE$8)+U$22,"")</f>
        <v/>
      </c>
      <c r="AF37" t="str">
        <f t="shared" si="7"/>
        <v/>
      </c>
      <c r="AG37" t="str">
        <f t="shared" si="8"/>
        <v/>
      </c>
      <c r="AH37" t="str">
        <f t="shared" si="9"/>
        <v/>
      </c>
      <c r="AI37" t="str">
        <f t="shared" si="10"/>
        <v>単元6</v>
      </c>
      <c r="AJ37" t="str">
        <f t="shared" si="11"/>
        <v/>
      </c>
      <c r="AK37" t="str">
        <f t="shared" si="12"/>
        <v/>
      </c>
      <c r="AL37" t="str">
        <f t="shared" si="12"/>
        <v/>
      </c>
      <c r="AM37" t="str">
        <f t="shared" si="12"/>
        <v/>
      </c>
      <c r="AN37" t="str">
        <f t="shared" si="12"/>
        <v>単元6</v>
      </c>
      <c r="AO37" t="str">
        <f t="shared" si="12"/>
        <v>単元6</v>
      </c>
      <c r="AT37" s="24">
        <v>29</v>
      </c>
      <c r="AU37" s="42" t="s">
        <v>240</v>
      </c>
      <c r="AV37" s="27" t="s">
        <v>342</v>
      </c>
      <c r="AW37" s="27" t="s">
        <v>342</v>
      </c>
      <c r="AX37" s="25" t="s">
        <v>342</v>
      </c>
      <c r="AY37" s="27" t="s">
        <v>342</v>
      </c>
      <c r="AZ37" s="43" t="s">
        <v>342</v>
      </c>
    </row>
    <row r="38" spans="1:52" ht="24.95" customHeight="1" x14ac:dyDescent="0.15">
      <c r="A38" s="207"/>
      <c r="M38" s="207"/>
      <c r="N38" s="6" t="s">
        <v>84</v>
      </c>
      <c r="W38" s="3">
        <v>30</v>
      </c>
      <c r="X38" s="7" t="str">
        <f>R13</f>
        <v>英語</v>
      </c>
      <c r="Y38" s="9"/>
      <c r="Z38" s="23" t="str">
        <f t="shared" si="6"/>
        <v>英語</v>
      </c>
      <c r="AA38" t="str">
        <f>IF($Z38=AA$8,COUNTIF($Z$9:$Z38,AA$8)+Q$22,"")</f>
        <v/>
      </c>
      <c r="AB38" t="str">
        <f>IF($Z38=AB$8,COUNTIF($Z$9:$Z38,AB$8)+R$22,"")</f>
        <v/>
      </c>
      <c r="AC38" t="str">
        <f>IF($Z38=AC$8,COUNTIF($Z$9:$Z38,AC$8)+S$22,"")</f>
        <v/>
      </c>
      <c r="AD38" t="str">
        <f>IF($Z38=AD$8,COUNTIF($Z$9:$Z38,AD$8)+T$22,"")</f>
        <v/>
      </c>
      <c r="AE38">
        <f>IF($Z38=AE$8,COUNTIF($Z$9:$Z38,AE$8)+U$22,"")</f>
        <v>6</v>
      </c>
      <c r="AF38" t="str">
        <f t="shared" si="7"/>
        <v/>
      </c>
      <c r="AG38" t="str">
        <f t="shared" si="8"/>
        <v/>
      </c>
      <c r="AH38" t="str">
        <f t="shared" si="9"/>
        <v/>
      </c>
      <c r="AI38" t="str">
        <f t="shared" si="10"/>
        <v/>
      </c>
      <c r="AJ38" t="str">
        <f t="shared" si="11"/>
        <v>単元6</v>
      </c>
      <c r="AK38" t="str">
        <f t="shared" si="12"/>
        <v>単元7</v>
      </c>
      <c r="AL38" t="str">
        <f t="shared" si="12"/>
        <v/>
      </c>
      <c r="AM38" t="str">
        <f t="shared" si="12"/>
        <v/>
      </c>
      <c r="AN38" t="str">
        <f t="shared" si="12"/>
        <v/>
      </c>
      <c r="AO38" t="str">
        <f t="shared" si="12"/>
        <v>単元6</v>
      </c>
      <c r="AT38" s="24">
        <v>30</v>
      </c>
      <c r="AU38" s="42" t="s">
        <v>241</v>
      </c>
      <c r="AV38" s="27" t="s">
        <v>343</v>
      </c>
      <c r="AW38" s="27" t="s">
        <v>343</v>
      </c>
      <c r="AX38" s="25" t="s">
        <v>343</v>
      </c>
      <c r="AY38" s="27" t="s">
        <v>343</v>
      </c>
      <c r="AZ38" s="43" t="s">
        <v>343</v>
      </c>
    </row>
    <row r="39" spans="1:52" ht="24.95" customHeight="1" x14ac:dyDescent="0.15">
      <c r="A39" s="207"/>
      <c r="M39" s="207"/>
      <c r="W39" s="3">
        <v>31</v>
      </c>
      <c r="X39" s="7" t="str">
        <f>R9</f>
        <v>国語</v>
      </c>
      <c r="Y39" s="9"/>
      <c r="Z39" s="23" t="str">
        <f t="shared" si="6"/>
        <v>国語</v>
      </c>
      <c r="AA39">
        <f>IF($Z39=AA$8,COUNTIF($Z$9:$Z39,AA$8)+Q$22,"")</f>
        <v>7</v>
      </c>
      <c r="AB39" t="str">
        <f>IF($Z39=AB$8,COUNTIF($Z$9:$Z39,AB$8)+R$22,"")</f>
        <v/>
      </c>
      <c r="AC39" t="str">
        <f>IF($Z39=AC$8,COUNTIF($Z$9:$Z39,AC$8)+S$22,"")</f>
        <v/>
      </c>
      <c r="AD39" t="str">
        <f>IF($Z39=AD$8,COUNTIF($Z$9:$Z39,AD$8)+T$22,"")</f>
        <v/>
      </c>
      <c r="AE39" t="str">
        <f>IF($Z39=AE$8,COUNTIF($Z$9:$Z39,AE$8)+U$22,"")</f>
        <v/>
      </c>
      <c r="AF39" t="str">
        <f t="shared" si="7"/>
        <v>単元7</v>
      </c>
      <c r="AG39" t="str">
        <f t="shared" si="8"/>
        <v/>
      </c>
      <c r="AH39" t="str">
        <f t="shared" si="9"/>
        <v/>
      </c>
      <c r="AI39" t="str">
        <f t="shared" si="10"/>
        <v/>
      </c>
      <c r="AJ39" t="str">
        <f t="shared" si="11"/>
        <v/>
      </c>
      <c r="AK39" t="str">
        <f t="shared" si="12"/>
        <v>単元7</v>
      </c>
      <c r="AL39" t="str">
        <f t="shared" si="12"/>
        <v>単元7</v>
      </c>
      <c r="AM39" t="str">
        <f t="shared" si="12"/>
        <v/>
      </c>
      <c r="AN39" t="str">
        <f t="shared" si="12"/>
        <v/>
      </c>
      <c r="AO39" t="str">
        <f t="shared" si="12"/>
        <v/>
      </c>
      <c r="AT39" s="24">
        <v>31</v>
      </c>
      <c r="AU39" s="105" t="s">
        <v>344</v>
      </c>
      <c r="AV39" s="27" t="s">
        <v>242</v>
      </c>
      <c r="AW39" s="27" t="s">
        <v>242</v>
      </c>
      <c r="AX39" s="27" t="s">
        <v>242</v>
      </c>
      <c r="AY39" s="26" t="s">
        <v>242</v>
      </c>
      <c r="AZ39" s="43" t="s">
        <v>242</v>
      </c>
    </row>
    <row r="40" spans="1:52" ht="17.25" customHeight="1" x14ac:dyDescent="0.15">
      <c r="A40" s="207"/>
      <c r="B40" s="207"/>
      <c r="C40" s="207"/>
      <c r="D40" s="207"/>
      <c r="E40" s="207"/>
      <c r="F40" s="208"/>
      <c r="G40" s="208"/>
      <c r="H40" s="208"/>
      <c r="I40" s="208"/>
      <c r="J40" s="208"/>
      <c r="K40" s="207"/>
      <c r="L40" s="207"/>
      <c r="M40" s="207"/>
      <c r="W40" s="3">
        <v>32</v>
      </c>
      <c r="X40" s="7" t="str">
        <f>R10</f>
        <v>社会</v>
      </c>
      <c r="Y40" s="9"/>
      <c r="Z40" s="23" t="str">
        <f t="shared" si="6"/>
        <v>社会</v>
      </c>
      <c r="AA40" t="str">
        <f>IF($Z40=AA$8,COUNTIF($Z$9:$Z40,AA$8)+Q$22,"")</f>
        <v/>
      </c>
      <c r="AB40">
        <f>IF($Z40=AB$8,COUNTIF($Z$9:$Z40,AB$8)+R$22,"")</f>
        <v>7</v>
      </c>
      <c r="AC40" t="str">
        <f>IF($Z40=AC$8,COUNTIF($Z$9:$Z40,AC$8)+S$22,"")</f>
        <v/>
      </c>
      <c r="AD40" t="str">
        <f>IF($Z40=AD$8,COUNTIF($Z$9:$Z40,AD$8)+T$22,"")</f>
        <v/>
      </c>
      <c r="AE40" t="str">
        <f>IF($Z40=AE$8,COUNTIF($Z$9:$Z40,AE$8)+U$22,"")</f>
        <v/>
      </c>
      <c r="AF40" t="str">
        <f t="shared" si="7"/>
        <v/>
      </c>
      <c r="AG40" t="str">
        <f t="shared" si="8"/>
        <v>単元7</v>
      </c>
      <c r="AH40" t="str">
        <f t="shared" si="9"/>
        <v/>
      </c>
      <c r="AI40" t="str">
        <f t="shared" si="10"/>
        <v/>
      </c>
      <c r="AJ40" t="str">
        <f t="shared" si="11"/>
        <v/>
      </c>
      <c r="AK40" t="str">
        <f t="shared" si="12"/>
        <v/>
      </c>
      <c r="AL40" t="str">
        <f t="shared" si="12"/>
        <v>単元7</v>
      </c>
      <c r="AM40" t="str">
        <f t="shared" si="12"/>
        <v>単元7</v>
      </c>
      <c r="AN40" t="str">
        <f t="shared" si="12"/>
        <v/>
      </c>
      <c r="AO40" t="str">
        <f t="shared" si="12"/>
        <v/>
      </c>
      <c r="AT40" s="24">
        <v>32</v>
      </c>
      <c r="AU40" s="105" t="s">
        <v>345</v>
      </c>
      <c r="AV40" s="27" t="s">
        <v>243</v>
      </c>
      <c r="AW40" s="27" t="s">
        <v>243</v>
      </c>
      <c r="AX40" s="27" t="s">
        <v>243</v>
      </c>
      <c r="AY40" s="26" t="s">
        <v>243</v>
      </c>
      <c r="AZ40" s="45" t="s">
        <v>243</v>
      </c>
    </row>
    <row r="41" spans="1:52" ht="18.95" customHeight="1" x14ac:dyDescent="0.15">
      <c r="W41" s="3">
        <v>33</v>
      </c>
      <c r="X41" s="7" t="str">
        <f>R11</f>
        <v>数学</v>
      </c>
      <c r="Y41" s="9"/>
      <c r="Z41" s="23" t="str">
        <f t="shared" si="6"/>
        <v>数学</v>
      </c>
      <c r="AA41" t="str">
        <f>IF($Z41=AA$8,COUNTIF($Z$9:$Z41,AA$8)+Q$22,"")</f>
        <v/>
      </c>
      <c r="AB41" t="str">
        <f>IF($Z41=AB$8,COUNTIF($Z$9:$Z41,AB$8)+R$22,"")</f>
        <v/>
      </c>
      <c r="AC41">
        <f>IF($Z41=AC$8,COUNTIF($Z$9:$Z41,AC$8)+S$22,"")</f>
        <v>7</v>
      </c>
      <c r="AD41" t="str">
        <f>IF($Z41=AD$8,COUNTIF($Z$9:$Z41,AD$8)+T$22,"")</f>
        <v/>
      </c>
      <c r="AE41" t="str">
        <f>IF($Z41=AE$8,COUNTIF($Z$9:$Z41,AE$8)+U$22,"")</f>
        <v/>
      </c>
      <c r="AF41" t="str">
        <f t="shared" si="7"/>
        <v/>
      </c>
      <c r="AG41" t="str">
        <f t="shared" si="8"/>
        <v/>
      </c>
      <c r="AH41" t="str">
        <f t="shared" si="9"/>
        <v>単元7</v>
      </c>
      <c r="AI41" t="str">
        <f t="shared" si="10"/>
        <v/>
      </c>
      <c r="AJ41" t="str">
        <f t="shared" si="11"/>
        <v/>
      </c>
      <c r="AK41" t="str">
        <f t="shared" ref="AK41:AO69" si="13">IF(AF41=AF42,"",IF($Z41=$Z42,AF41&amp;","&amp;AF42,AF41&amp;AF42))</f>
        <v/>
      </c>
      <c r="AL41" t="str">
        <f t="shared" si="13"/>
        <v/>
      </c>
      <c r="AM41" t="str">
        <f t="shared" si="13"/>
        <v>単元7</v>
      </c>
      <c r="AN41" t="str">
        <f t="shared" si="13"/>
        <v>単元7</v>
      </c>
      <c r="AO41" t="str">
        <f t="shared" si="13"/>
        <v/>
      </c>
      <c r="AT41" s="24">
        <v>33</v>
      </c>
      <c r="AU41" s="105" t="s">
        <v>346</v>
      </c>
      <c r="AV41" s="27" t="s">
        <v>244</v>
      </c>
      <c r="AW41" s="27" t="s">
        <v>244</v>
      </c>
      <c r="AX41" s="27" t="s">
        <v>244</v>
      </c>
      <c r="AY41" s="26" t="s">
        <v>244</v>
      </c>
      <c r="AZ41" s="45" t="s">
        <v>244</v>
      </c>
    </row>
    <row r="42" spans="1:52" ht="18.95" customHeight="1" x14ac:dyDescent="0.15">
      <c r="W42" s="3">
        <v>34</v>
      </c>
      <c r="X42" s="7" t="str">
        <f>R12</f>
        <v>理科</v>
      </c>
      <c r="Y42" s="9"/>
      <c r="Z42" s="23" t="str">
        <f t="shared" si="6"/>
        <v>理科</v>
      </c>
      <c r="AA42" t="str">
        <f>IF($Z42=AA$8,COUNTIF($Z$9:$Z42,AA$8)+Q$22,"")</f>
        <v/>
      </c>
      <c r="AB42" t="str">
        <f>IF($Z42=AB$8,COUNTIF($Z$9:$Z42,AB$8)+R$22,"")</f>
        <v/>
      </c>
      <c r="AC42" t="str">
        <f>IF($Z42=AC$8,COUNTIF($Z$9:$Z42,AC$8)+S$22,"")</f>
        <v/>
      </c>
      <c r="AD42">
        <f>IF($Z42=AD$8,COUNTIF($Z$9:$Z42,AD$8)+T$22,"")</f>
        <v>7</v>
      </c>
      <c r="AE42" t="str">
        <f>IF($Z42=AE$8,COUNTIF($Z$9:$Z42,AE$8)+U$22,"")</f>
        <v/>
      </c>
      <c r="AF42" t="str">
        <f t="shared" si="7"/>
        <v/>
      </c>
      <c r="AG42" t="str">
        <f t="shared" si="8"/>
        <v/>
      </c>
      <c r="AH42" t="str">
        <f t="shared" si="9"/>
        <v/>
      </c>
      <c r="AI42" t="str">
        <f t="shared" si="10"/>
        <v>単元7</v>
      </c>
      <c r="AJ42" t="str">
        <f t="shared" si="11"/>
        <v/>
      </c>
      <c r="AK42" t="str">
        <f t="shared" si="13"/>
        <v/>
      </c>
      <c r="AL42" t="str">
        <f t="shared" si="13"/>
        <v/>
      </c>
      <c r="AM42" t="str">
        <f t="shared" si="13"/>
        <v/>
      </c>
      <c r="AN42" t="str">
        <f t="shared" si="13"/>
        <v>単元7</v>
      </c>
      <c r="AO42" t="str">
        <f t="shared" si="13"/>
        <v>単元7</v>
      </c>
      <c r="AT42" s="24">
        <v>34</v>
      </c>
      <c r="AU42" s="105" t="s">
        <v>347</v>
      </c>
      <c r="AV42" s="26" t="s">
        <v>245</v>
      </c>
      <c r="AW42" s="26" t="s">
        <v>245</v>
      </c>
      <c r="AX42" s="26" t="s">
        <v>245</v>
      </c>
      <c r="AY42" s="26" t="s">
        <v>245</v>
      </c>
      <c r="AZ42" s="44" t="s">
        <v>245</v>
      </c>
    </row>
    <row r="43" spans="1:52" ht="18.95" customHeight="1" x14ac:dyDescent="0.15">
      <c r="W43" s="3">
        <v>35</v>
      </c>
      <c r="X43" s="7" t="str">
        <f>R13</f>
        <v>英語</v>
      </c>
      <c r="Y43" s="9"/>
      <c r="Z43" s="23" t="str">
        <f t="shared" si="6"/>
        <v>英語</v>
      </c>
      <c r="AA43" t="str">
        <f>IF($Z43=AA$8,COUNTIF($Z$9:$Z43,AA$8)+Q$22,"")</f>
        <v/>
      </c>
      <c r="AB43" t="str">
        <f>IF($Z43=AB$8,COUNTIF($Z$9:$Z43,AB$8)+R$22,"")</f>
        <v/>
      </c>
      <c r="AC43" t="str">
        <f>IF($Z43=AC$8,COUNTIF($Z$9:$Z43,AC$8)+S$22,"")</f>
        <v/>
      </c>
      <c r="AD43" t="str">
        <f>IF($Z43=AD$8,COUNTIF($Z$9:$Z43,AD$8)+T$22,"")</f>
        <v/>
      </c>
      <c r="AE43">
        <f>IF($Z43=AE$8,COUNTIF($Z$9:$Z43,AE$8)+U$22,"")</f>
        <v>7</v>
      </c>
      <c r="AF43" t="str">
        <f t="shared" si="7"/>
        <v/>
      </c>
      <c r="AG43" t="str">
        <f t="shared" si="8"/>
        <v/>
      </c>
      <c r="AH43" t="str">
        <f t="shared" si="9"/>
        <v/>
      </c>
      <c r="AI43" t="str">
        <f t="shared" si="10"/>
        <v/>
      </c>
      <c r="AJ43" t="str">
        <f t="shared" si="11"/>
        <v>単元7</v>
      </c>
      <c r="AK43" t="str">
        <f t="shared" si="13"/>
        <v>単元8</v>
      </c>
      <c r="AL43" t="str">
        <f t="shared" si="13"/>
        <v/>
      </c>
      <c r="AM43" t="str">
        <f t="shared" si="13"/>
        <v/>
      </c>
      <c r="AN43" t="str">
        <f t="shared" si="13"/>
        <v/>
      </c>
      <c r="AO43" t="str">
        <f t="shared" si="13"/>
        <v>単元7</v>
      </c>
      <c r="AT43" s="24">
        <v>35</v>
      </c>
      <c r="AU43" s="105" t="s">
        <v>348</v>
      </c>
      <c r="AV43" s="26" t="s">
        <v>246</v>
      </c>
      <c r="AW43" s="26" t="s">
        <v>246</v>
      </c>
      <c r="AX43" s="26" t="s">
        <v>246</v>
      </c>
      <c r="AY43" s="26" t="s">
        <v>246</v>
      </c>
      <c r="AZ43" s="44" t="s">
        <v>246</v>
      </c>
    </row>
    <row r="44" spans="1:52" ht="18.95" customHeight="1" x14ac:dyDescent="0.15">
      <c r="W44" s="3">
        <v>36</v>
      </c>
      <c r="X44" s="7" t="str">
        <f>R9</f>
        <v>国語</v>
      </c>
      <c r="Y44" s="9"/>
      <c r="Z44" s="23" t="str">
        <f t="shared" si="6"/>
        <v>国語</v>
      </c>
      <c r="AA44">
        <f>IF($Z44=AA$8,COUNTIF($Z$9:$Z44,AA$8)+Q$22,"")</f>
        <v>8</v>
      </c>
      <c r="AB44" t="str">
        <f>IF($Z44=AB$8,COUNTIF($Z$9:$Z44,AB$8)+R$22,"")</f>
        <v/>
      </c>
      <c r="AC44" t="str">
        <f>IF($Z44=AC$8,COUNTIF($Z$9:$Z44,AC$8)+S$22,"")</f>
        <v/>
      </c>
      <c r="AD44" t="str">
        <f>IF($Z44=AD$8,COUNTIF($Z$9:$Z44,AD$8)+T$22,"")</f>
        <v/>
      </c>
      <c r="AE44" t="str">
        <f>IF($Z44=AE$8,COUNTIF($Z$9:$Z44,AE$8)+U$22,"")</f>
        <v/>
      </c>
      <c r="AF44" t="str">
        <f t="shared" si="7"/>
        <v>単元8</v>
      </c>
      <c r="AG44" t="str">
        <f t="shared" si="8"/>
        <v/>
      </c>
      <c r="AH44" t="str">
        <f t="shared" si="9"/>
        <v/>
      </c>
      <c r="AI44" t="str">
        <f t="shared" si="10"/>
        <v/>
      </c>
      <c r="AJ44" t="str">
        <f t="shared" si="11"/>
        <v/>
      </c>
      <c r="AK44" t="str">
        <f t="shared" si="13"/>
        <v>単元8</v>
      </c>
      <c r="AL44" t="str">
        <f t="shared" si="13"/>
        <v>単元8</v>
      </c>
      <c r="AM44" t="str">
        <f t="shared" si="13"/>
        <v/>
      </c>
      <c r="AN44" t="str">
        <f t="shared" si="13"/>
        <v/>
      </c>
      <c r="AO44" t="str">
        <f t="shared" si="13"/>
        <v/>
      </c>
      <c r="AT44" s="24">
        <v>36</v>
      </c>
      <c r="AU44" s="105" t="s">
        <v>349</v>
      </c>
      <c r="AV44" s="26" t="s">
        <v>247</v>
      </c>
      <c r="AW44" s="26" t="s">
        <v>247</v>
      </c>
      <c r="AX44" s="26" t="s">
        <v>247</v>
      </c>
      <c r="AY44" s="26" t="s">
        <v>247</v>
      </c>
      <c r="AZ44" s="44" t="s">
        <v>247</v>
      </c>
    </row>
    <row r="45" spans="1:52" ht="18.95" customHeight="1" x14ac:dyDescent="0.15">
      <c r="W45" s="3">
        <v>37</v>
      </c>
      <c r="X45" s="7" t="str">
        <f>R10</f>
        <v>社会</v>
      </c>
      <c r="Y45" s="9"/>
      <c r="Z45" s="23" t="str">
        <f t="shared" si="6"/>
        <v>社会</v>
      </c>
      <c r="AA45" t="str">
        <f>IF($Z45=AA$8,COUNTIF($Z$9:$Z45,AA$8)+Q$22,"")</f>
        <v/>
      </c>
      <c r="AB45">
        <f>IF($Z45=AB$8,COUNTIF($Z$9:$Z45,AB$8)+R$22,"")</f>
        <v>8</v>
      </c>
      <c r="AC45" t="str">
        <f>IF($Z45=AC$8,COUNTIF($Z$9:$Z45,AC$8)+S$22,"")</f>
        <v/>
      </c>
      <c r="AD45" t="str">
        <f>IF($Z45=AD$8,COUNTIF($Z$9:$Z45,AD$8)+T$22,"")</f>
        <v/>
      </c>
      <c r="AE45" t="str">
        <f>IF($Z45=AE$8,COUNTIF($Z$9:$Z45,AE$8)+U$22,"")</f>
        <v/>
      </c>
      <c r="AF45" t="str">
        <f t="shared" si="7"/>
        <v/>
      </c>
      <c r="AG45" t="str">
        <f t="shared" si="8"/>
        <v>単元8</v>
      </c>
      <c r="AH45" t="str">
        <f t="shared" si="9"/>
        <v/>
      </c>
      <c r="AI45" t="str">
        <f t="shared" si="10"/>
        <v/>
      </c>
      <c r="AJ45" t="str">
        <f t="shared" si="11"/>
        <v/>
      </c>
      <c r="AK45" t="str">
        <f t="shared" si="13"/>
        <v/>
      </c>
      <c r="AL45" t="str">
        <f t="shared" si="13"/>
        <v>単元8</v>
      </c>
      <c r="AM45" t="str">
        <f t="shared" si="13"/>
        <v>単元8</v>
      </c>
      <c r="AN45" t="str">
        <f t="shared" si="13"/>
        <v/>
      </c>
      <c r="AO45" t="str">
        <f t="shared" si="13"/>
        <v/>
      </c>
      <c r="AT45" s="24">
        <v>37</v>
      </c>
      <c r="AU45" s="105" t="s">
        <v>350</v>
      </c>
      <c r="AV45" s="26" t="s">
        <v>248</v>
      </c>
      <c r="AW45" s="26" t="s">
        <v>248</v>
      </c>
      <c r="AX45" s="26" t="s">
        <v>248</v>
      </c>
      <c r="AY45" s="26" t="s">
        <v>248</v>
      </c>
      <c r="AZ45" s="44" t="s">
        <v>248</v>
      </c>
    </row>
    <row r="46" spans="1:52" ht="18.95" customHeight="1" x14ac:dyDescent="0.15">
      <c r="W46" s="3">
        <v>38</v>
      </c>
      <c r="X46" s="7" t="str">
        <f>R11</f>
        <v>数学</v>
      </c>
      <c r="Y46" s="9"/>
      <c r="Z46" s="23" t="str">
        <f t="shared" si="6"/>
        <v>数学</v>
      </c>
      <c r="AA46" t="str">
        <f>IF($Z46=AA$8,COUNTIF($Z$9:$Z46,AA$8)+Q$22,"")</f>
        <v/>
      </c>
      <c r="AB46" t="str">
        <f>IF($Z46=AB$8,COUNTIF($Z$9:$Z46,AB$8)+R$22,"")</f>
        <v/>
      </c>
      <c r="AC46">
        <f>IF($Z46=AC$8,COUNTIF($Z$9:$Z46,AC$8)+S$22,"")</f>
        <v>8</v>
      </c>
      <c r="AD46" t="str">
        <f>IF($Z46=AD$8,COUNTIF($Z$9:$Z46,AD$8)+T$22,"")</f>
        <v/>
      </c>
      <c r="AE46" t="str">
        <f>IF($Z46=AE$8,COUNTIF($Z$9:$Z46,AE$8)+U$22,"")</f>
        <v/>
      </c>
      <c r="AF46" t="str">
        <f t="shared" si="7"/>
        <v/>
      </c>
      <c r="AG46" t="str">
        <f t="shared" si="8"/>
        <v/>
      </c>
      <c r="AH46" t="str">
        <f t="shared" si="9"/>
        <v>単元8</v>
      </c>
      <c r="AI46" t="str">
        <f t="shared" si="10"/>
        <v/>
      </c>
      <c r="AJ46" t="str">
        <f t="shared" si="11"/>
        <v/>
      </c>
      <c r="AK46" t="str">
        <f t="shared" si="13"/>
        <v/>
      </c>
      <c r="AL46" t="str">
        <f t="shared" si="13"/>
        <v/>
      </c>
      <c r="AM46" t="str">
        <f t="shared" si="13"/>
        <v>単元8</v>
      </c>
      <c r="AN46" t="str">
        <f t="shared" si="13"/>
        <v>単元8</v>
      </c>
      <c r="AO46" t="str">
        <f t="shared" si="13"/>
        <v/>
      </c>
      <c r="AT46" s="24">
        <v>38</v>
      </c>
      <c r="AU46" s="105" t="s">
        <v>351</v>
      </c>
      <c r="AV46" s="26" t="s">
        <v>249</v>
      </c>
      <c r="AW46" s="26" t="s">
        <v>249</v>
      </c>
      <c r="AX46" s="26" t="s">
        <v>249</v>
      </c>
      <c r="AY46" s="26" t="s">
        <v>249</v>
      </c>
      <c r="AZ46" s="44" t="s">
        <v>249</v>
      </c>
    </row>
    <row r="47" spans="1:52" ht="18.95" customHeight="1" x14ac:dyDescent="0.15">
      <c r="W47" s="3">
        <v>39</v>
      </c>
      <c r="X47" s="7" t="str">
        <f>R12</f>
        <v>理科</v>
      </c>
      <c r="Y47" s="9"/>
      <c r="Z47" s="23" t="str">
        <f t="shared" si="6"/>
        <v>理科</v>
      </c>
      <c r="AA47" t="str">
        <f>IF($Z47=AA$8,COUNTIF($Z$9:$Z47,AA$8)+Q$22,"")</f>
        <v/>
      </c>
      <c r="AB47" t="str">
        <f>IF($Z47=AB$8,COUNTIF($Z$9:$Z47,AB$8)+R$22,"")</f>
        <v/>
      </c>
      <c r="AC47" t="str">
        <f>IF($Z47=AC$8,COUNTIF($Z$9:$Z47,AC$8)+S$22,"")</f>
        <v/>
      </c>
      <c r="AD47">
        <f>IF($Z47=AD$8,COUNTIF($Z$9:$Z47,AD$8)+T$22,"")</f>
        <v>8</v>
      </c>
      <c r="AE47" t="str">
        <f>IF($Z47=AE$8,COUNTIF($Z$9:$Z47,AE$8)+U$22,"")</f>
        <v/>
      </c>
      <c r="AF47" t="str">
        <f t="shared" si="7"/>
        <v/>
      </c>
      <c r="AG47" t="str">
        <f t="shared" si="8"/>
        <v/>
      </c>
      <c r="AH47" t="str">
        <f t="shared" si="9"/>
        <v/>
      </c>
      <c r="AI47" t="str">
        <f t="shared" si="10"/>
        <v>単元8</v>
      </c>
      <c r="AJ47" t="str">
        <f t="shared" si="11"/>
        <v/>
      </c>
      <c r="AK47" t="str">
        <f t="shared" si="13"/>
        <v/>
      </c>
      <c r="AL47" t="str">
        <f t="shared" si="13"/>
        <v/>
      </c>
      <c r="AM47" t="str">
        <f t="shared" si="13"/>
        <v/>
      </c>
      <c r="AN47" t="str">
        <f t="shared" si="13"/>
        <v>単元8</v>
      </c>
      <c r="AO47" t="str">
        <f t="shared" si="13"/>
        <v>単元8</v>
      </c>
      <c r="AT47" s="24">
        <v>39</v>
      </c>
      <c r="AU47" s="105" t="s">
        <v>352</v>
      </c>
      <c r="AV47" s="26" t="s">
        <v>250</v>
      </c>
      <c r="AW47" s="26" t="s">
        <v>250</v>
      </c>
      <c r="AX47" s="26" t="s">
        <v>250</v>
      </c>
      <c r="AY47" s="26" t="s">
        <v>250</v>
      </c>
      <c r="AZ47" s="44" t="s">
        <v>250</v>
      </c>
    </row>
    <row r="48" spans="1:52" ht="18.95" customHeight="1" x14ac:dyDescent="0.15">
      <c r="W48" s="3">
        <v>40</v>
      </c>
      <c r="X48" s="7" t="str">
        <f>R13</f>
        <v>英語</v>
      </c>
      <c r="Y48" s="9"/>
      <c r="Z48" s="23" t="str">
        <f t="shared" si="6"/>
        <v>英語</v>
      </c>
      <c r="AA48" t="str">
        <f>IF($Z48=AA$8,COUNTIF($Z$9:$Z48,AA$8)+Q$22,"")</f>
        <v/>
      </c>
      <c r="AB48" t="str">
        <f>IF($Z48=AB$8,COUNTIF($Z$9:$Z48,AB$8)+R$22,"")</f>
        <v/>
      </c>
      <c r="AC48" t="str">
        <f>IF($Z48=AC$8,COUNTIF($Z$9:$Z48,AC$8)+S$22,"")</f>
        <v/>
      </c>
      <c r="AD48" t="str">
        <f>IF($Z48=AD$8,COUNTIF($Z$9:$Z48,AD$8)+T$22,"")</f>
        <v/>
      </c>
      <c r="AE48">
        <f>IF($Z48=AE$8,COUNTIF($Z$9:$Z48,AE$8)+U$22,"")</f>
        <v>8</v>
      </c>
      <c r="AF48" t="str">
        <f t="shared" si="7"/>
        <v/>
      </c>
      <c r="AG48" t="str">
        <f t="shared" si="8"/>
        <v/>
      </c>
      <c r="AH48" t="str">
        <f t="shared" si="9"/>
        <v/>
      </c>
      <c r="AI48" t="str">
        <f t="shared" si="10"/>
        <v/>
      </c>
      <c r="AJ48" t="str">
        <f t="shared" si="11"/>
        <v>単元8</v>
      </c>
      <c r="AK48" t="str">
        <f t="shared" si="13"/>
        <v>単元9</v>
      </c>
      <c r="AL48" t="str">
        <f t="shared" si="13"/>
        <v/>
      </c>
      <c r="AM48" t="str">
        <f t="shared" si="13"/>
        <v/>
      </c>
      <c r="AN48" t="str">
        <f t="shared" si="13"/>
        <v/>
      </c>
      <c r="AO48" t="str">
        <f t="shared" si="13"/>
        <v>単元8</v>
      </c>
      <c r="AT48" s="24">
        <v>40</v>
      </c>
      <c r="AU48" s="105" t="s">
        <v>354</v>
      </c>
      <c r="AV48" s="3" t="s">
        <v>252</v>
      </c>
      <c r="AW48" s="3" t="s">
        <v>252</v>
      </c>
      <c r="AX48" s="3" t="s">
        <v>252</v>
      </c>
      <c r="AY48" s="3" t="s">
        <v>252</v>
      </c>
      <c r="AZ48" s="46" t="s">
        <v>252</v>
      </c>
    </row>
    <row r="49" spans="23:52" ht="18.95" customHeight="1" x14ac:dyDescent="0.15">
      <c r="W49" s="3">
        <v>41</v>
      </c>
      <c r="X49" s="7" t="str">
        <f>R9</f>
        <v>国語</v>
      </c>
      <c r="Y49" s="9"/>
      <c r="Z49" s="23" t="str">
        <f t="shared" si="6"/>
        <v>国語</v>
      </c>
      <c r="AA49">
        <f>IF($Z49=AA$8,COUNTIF($Z$9:$Z49,AA$8)+Q$22,"")</f>
        <v>9</v>
      </c>
      <c r="AB49" t="str">
        <f>IF($Z49=AB$8,COUNTIF($Z$9:$Z49,AB$8)+R$22,"")</f>
        <v/>
      </c>
      <c r="AC49" t="str">
        <f>IF($Z49=AC$8,COUNTIF($Z$9:$Z49,AC$8)+S$22,"")</f>
        <v/>
      </c>
      <c r="AD49" t="str">
        <f>IF($Z49=AD$8,COUNTIF($Z$9:$Z49,AD$8)+T$22,"")</f>
        <v/>
      </c>
      <c r="AE49" t="str">
        <f>IF($Z49=AE$8,COUNTIF($Z$9:$Z49,AE$8)+U$22,"")</f>
        <v/>
      </c>
      <c r="AF49" t="str">
        <f t="shared" si="7"/>
        <v>単元9</v>
      </c>
      <c r="AG49" t="str">
        <f t="shared" si="8"/>
        <v/>
      </c>
      <c r="AH49" t="str">
        <f t="shared" si="9"/>
        <v/>
      </c>
      <c r="AI49" t="str">
        <f t="shared" si="10"/>
        <v/>
      </c>
      <c r="AJ49" t="str">
        <f t="shared" si="11"/>
        <v/>
      </c>
      <c r="AK49" t="str">
        <f t="shared" si="13"/>
        <v>単元9</v>
      </c>
      <c r="AL49" t="str">
        <f t="shared" si="13"/>
        <v>単元9</v>
      </c>
      <c r="AM49" t="str">
        <f t="shared" si="13"/>
        <v/>
      </c>
      <c r="AN49" t="str">
        <f t="shared" si="13"/>
        <v/>
      </c>
      <c r="AO49" t="str">
        <f t="shared" si="13"/>
        <v/>
      </c>
      <c r="AT49" s="24">
        <v>41</v>
      </c>
      <c r="AU49" s="105"/>
      <c r="AV49" s="3"/>
      <c r="AW49" s="3"/>
      <c r="AX49" s="3"/>
      <c r="AY49" s="3"/>
      <c r="AZ49" s="46"/>
    </row>
    <row r="50" spans="23:52" ht="18.95" customHeight="1" x14ac:dyDescent="0.15">
      <c r="W50" s="3">
        <v>42</v>
      </c>
      <c r="X50" s="7" t="str">
        <f>R10</f>
        <v>社会</v>
      </c>
      <c r="Y50" s="9"/>
      <c r="Z50" s="23" t="str">
        <f t="shared" si="6"/>
        <v>社会</v>
      </c>
      <c r="AA50" t="str">
        <f>IF($Z50=AA$8,COUNTIF($Z$9:$Z50,AA$8)+Q$22,"")</f>
        <v/>
      </c>
      <c r="AB50">
        <f>IF($Z50=AB$8,COUNTIF($Z$9:$Z50,AB$8)+R$22,"")</f>
        <v>9</v>
      </c>
      <c r="AC50" t="str">
        <f>IF($Z50=AC$8,COUNTIF($Z$9:$Z50,AC$8)+S$22,"")</f>
        <v/>
      </c>
      <c r="AD50" t="str">
        <f>IF($Z50=AD$8,COUNTIF($Z$9:$Z50,AD$8)+T$22,"")</f>
        <v/>
      </c>
      <c r="AE50" t="str">
        <f>IF($Z50=AE$8,COUNTIF($Z$9:$Z50,AE$8)+U$22,"")</f>
        <v/>
      </c>
      <c r="AF50" t="str">
        <f t="shared" si="7"/>
        <v/>
      </c>
      <c r="AG50" t="str">
        <f t="shared" si="8"/>
        <v>単元9</v>
      </c>
      <c r="AH50" t="str">
        <f t="shared" si="9"/>
        <v/>
      </c>
      <c r="AI50" t="str">
        <f t="shared" si="10"/>
        <v/>
      </c>
      <c r="AJ50" t="str">
        <f t="shared" si="11"/>
        <v/>
      </c>
      <c r="AK50" t="str">
        <f t="shared" si="13"/>
        <v/>
      </c>
      <c r="AL50" t="str">
        <f t="shared" si="13"/>
        <v>単元9</v>
      </c>
      <c r="AM50" t="str">
        <f t="shared" si="13"/>
        <v>単元9</v>
      </c>
      <c r="AN50" t="str">
        <f t="shared" si="13"/>
        <v/>
      </c>
      <c r="AO50" t="str">
        <f t="shared" si="13"/>
        <v/>
      </c>
      <c r="AT50" s="24">
        <v>42</v>
      </c>
      <c r="AU50" s="42"/>
      <c r="AV50" s="3"/>
      <c r="AW50" s="3"/>
      <c r="AX50" s="3"/>
      <c r="AY50" s="3"/>
      <c r="AZ50" s="46"/>
    </row>
    <row r="51" spans="23:52" ht="18.95" customHeight="1" x14ac:dyDescent="0.15">
      <c r="W51" s="3">
        <v>43</v>
      </c>
      <c r="X51" s="7" t="str">
        <f>R11</f>
        <v>数学</v>
      </c>
      <c r="Y51" s="9"/>
      <c r="Z51" s="23" t="str">
        <f t="shared" si="6"/>
        <v>数学</v>
      </c>
      <c r="AA51" t="str">
        <f>IF($Z51=AA$8,COUNTIF($Z$9:$Z51,AA$8)+Q$22,"")</f>
        <v/>
      </c>
      <c r="AB51" t="str">
        <f>IF($Z51=AB$8,COUNTIF($Z$9:$Z51,AB$8)+R$22,"")</f>
        <v/>
      </c>
      <c r="AC51">
        <f>IF($Z51=AC$8,COUNTIF($Z$9:$Z51,AC$8)+S$22,"")</f>
        <v>9</v>
      </c>
      <c r="AD51" t="str">
        <f>IF($Z51=AD$8,COUNTIF($Z$9:$Z51,AD$8)+T$22,"")</f>
        <v/>
      </c>
      <c r="AE51" t="str">
        <f>IF($Z51=AE$8,COUNTIF($Z$9:$Z51,AE$8)+U$22,"")</f>
        <v/>
      </c>
      <c r="AF51" t="str">
        <f t="shared" si="7"/>
        <v/>
      </c>
      <c r="AG51" t="str">
        <f t="shared" si="8"/>
        <v/>
      </c>
      <c r="AH51" t="str">
        <f t="shared" si="9"/>
        <v>単元9</v>
      </c>
      <c r="AI51" t="str">
        <f t="shared" si="10"/>
        <v/>
      </c>
      <c r="AJ51" t="str">
        <f t="shared" si="11"/>
        <v/>
      </c>
      <c r="AK51" t="str">
        <f t="shared" si="13"/>
        <v/>
      </c>
      <c r="AL51" t="str">
        <f t="shared" si="13"/>
        <v/>
      </c>
      <c r="AM51" t="str">
        <f t="shared" si="13"/>
        <v>単元9</v>
      </c>
      <c r="AN51" t="str">
        <f t="shared" si="13"/>
        <v>単元9</v>
      </c>
      <c r="AO51" t="str">
        <f t="shared" si="13"/>
        <v/>
      </c>
      <c r="AT51" s="24">
        <v>43</v>
      </c>
      <c r="AU51" s="42"/>
      <c r="AV51" s="3"/>
      <c r="AW51" s="3"/>
      <c r="AX51" s="3"/>
      <c r="AY51" s="3"/>
      <c r="AZ51" s="46"/>
    </row>
    <row r="52" spans="23:52" ht="18.95" customHeight="1" x14ac:dyDescent="0.15">
      <c r="W52" s="3">
        <v>44</v>
      </c>
      <c r="X52" s="7" t="str">
        <f>R12</f>
        <v>理科</v>
      </c>
      <c r="Y52" s="9"/>
      <c r="Z52" s="23" t="str">
        <f t="shared" si="6"/>
        <v>理科</v>
      </c>
      <c r="AA52" t="str">
        <f>IF($Z52=AA$8,COUNTIF($Z$9:$Z52,AA$8)+Q$22,"")</f>
        <v/>
      </c>
      <c r="AB52" t="str">
        <f>IF($Z52=AB$8,COUNTIF($Z$9:$Z52,AB$8)+R$22,"")</f>
        <v/>
      </c>
      <c r="AC52" t="str">
        <f>IF($Z52=AC$8,COUNTIF($Z$9:$Z52,AC$8)+S$22,"")</f>
        <v/>
      </c>
      <c r="AD52">
        <f>IF($Z52=AD$8,COUNTIF($Z$9:$Z52,AD$8)+T$22,"")</f>
        <v>9</v>
      </c>
      <c r="AE52" t="str">
        <f>IF($Z52=AE$8,COUNTIF($Z$9:$Z52,AE$8)+U$22,"")</f>
        <v/>
      </c>
      <c r="AF52" t="str">
        <f t="shared" si="7"/>
        <v/>
      </c>
      <c r="AG52" t="str">
        <f t="shared" si="8"/>
        <v/>
      </c>
      <c r="AH52" t="str">
        <f t="shared" si="9"/>
        <v/>
      </c>
      <c r="AI52" t="str">
        <f t="shared" si="10"/>
        <v>単元9</v>
      </c>
      <c r="AJ52" t="str">
        <f t="shared" si="11"/>
        <v/>
      </c>
      <c r="AK52" t="str">
        <f t="shared" si="13"/>
        <v/>
      </c>
      <c r="AL52" t="str">
        <f t="shared" si="13"/>
        <v/>
      </c>
      <c r="AM52" t="str">
        <f t="shared" si="13"/>
        <v/>
      </c>
      <c r="AN52" t="str">
        <f t="shared" si="13"/>
        <v>単元9</v>
      </c>
      <c r="AO52" t="str">
        <f t="shared" si="13"/>
        <v>単元9</v>
      </c>
      <c r="AT52" s="24">
        <v>44</v>
      </c>
      <c r="AU52" s="42"/>
      <c r="AV52" s="3"/>
      <c r="AW52" s="3"/>
      <c r="AX52" s="3"/>
      <c r="AY52" s="3"/>
      <c r="AZ52" s="46"/>
    </row>
    <row r="53" spans="23:52" ht="18.95" customHeight="1" x14ac:dyDescent="0.15">
      <c r="W53" s="3">
        <v>45</v>
      </c>
      <c r="X53" s="7" t="str">
        <f>R13</f>
        <v>英語</v>
      </c>
      <c r="Y53" s="9"/>
      <c r="Z53" s="23" t="str">
        <f t="shared" si="6"/>
        <v>英語</v>
      </c>
      <c r="AA53" t="str">
        <f>IF($Z53=AA$8,COUNTIF($Z$9:$Z53,AA$8)+Q$22,"")</f>
        <v/>
      </c>
      <c r="AB53" t="str">
        <f>IF($Z53=AB$8,COUNTIF($Z$9:$Z53,AB$8)+R$22,"")</f>
        <v/>
      </c>
      <c r="AC53" t="str">
        <f>IF($Z53=AC$8,COUNTIF($Z$9:$Z53,AC$8)+S$22,"")</f>
        <v/>
      </c>
      <c r="AD53" t="str">
        <f>IF($Z53=AD$8,COUNTIF($Z$9:$Z53,AD$8)+T$22,"")</f>
        <v/>
      </c>
      <c r="AE53">
        <f>IF($Z53=AE$8,COUNTIF($Z$9:$Z53,AE$8)+U$22,"")</f>
        <v>9</v>
      </c>
      <c r="AF53" t="str">
        <f t="shared" si="7"/>
        <v/>
      </c>
      <c r="AG53" t="str">
        <f t="shared" si="8"/>
        <v/>
      </c>
      <c r="AH53" t="str">
        <f t="shared" si="9"/>
        <v/>
      </c>
      <c r="AI53" t="str">
        <f t="shared" si="10"/>
        <v/>
      </c>
      <c r="AJ53" t="str">
        <f t="shared" si="11"/>
        <v>単元9</v>
      </c>
      <c r="AK53" t="str">
        <f t="shared" si="13"/>
        <v>単元10</v>
      </c>
      <c r="AL53" t="str">
        <f t="shared" si="13"/>
        <v/>
      </c>
      <c r="AM53" t="str">
        <f t="shared" si="13"/>
        <v/>
      </c>
      <c r="AN53" t="str">
        <f t="shared" si="13"/>
        <v/>
      </c>
      <c r="AO53" t="str">
        <f t="shared" si="13"/>
        <v>単元9</v>
      </c>
      <c r="AT53" s="24">
        <v>45</v>
      </c>
      <c r="AU53" s="42"/>
      <c r="AV53" s="3"/>
      <c r="AW53" s="3"/>
      <c r="AX53" s="3"/>
      <c r="AY53" s="3"/>
      <c r="AZ53" s="46"/>
    </row>
    <row r="54" spans="23:52" ht="18.95" customHeight="1" x14ac:dyDescent="0.15">
      <c r="W54" s="3">
        <v>46</v>
      </c>
      <c r="X54" s="7" t="str">
        <f>R9</f>
        <v>国語</v>
      </c>
      <c r="Y54" s="9"/>
      <c r="Z54" s="23" t="str">
        <f t="shared" si="6"/>
        <v>国語</v>
      </c>
      <c r="AA54">
        <f>IF($Z54=AA$8,COUNTIF($Z$9:$Z54,AA$8)+Q$22,"")</f>
        <v>10</v>
      </c>
      <c r="AB54" t="str">
        <f>IF($Z54=AB$8,COUNTIF($Z$9:$Z54,AB$8)+R$22,"")</f>
        <v/>
      </c>
      <c r="AC54" t="str">
        <f>IF($Z54=AC$8,COUNTIF($Z$9:$Z54,AC$8)+S$22,"")</f>
        <v/>
      </c>
      <c r="AD54" t="str">
        <f>IF($Z54=AD$8,COUNTIF($Z$9:$Z54,AD$8)+T$22,"")</f>
        <v/>
      </c>
      <c r="AE54" t="str">
        <f>IF($Z54=AE$8,COUNTIF($Z$9:$Z54,AE$8)+U$22,"")</f>
        <v/>
      </c>
      <c r="AF54" t="str">
        <f t="shared" si="7"/>
        <v>単元10</v>
      </c>
      <c r="AG54" t="str">
        <f t="shared" si="8"/>
        <v/>
      </c>
      <c r="AH54" t="str">
        <f t="shared" si="9"/>
        <v/>
      </c>
      <c r="AI54" t="str">
        <f t="shared" si="10"/>
        <v/>
      </c>
      <c r="AJ54" t="str">
        <f t="shared" si="11"/>
        <v/>
      </c>
      <c r="AK54" t="str">
        <f t="shared" si="13"/>
        <v>単元10</v>
      </c>
      <c r="AL54" t="str">
        <f t="shared" si="13"/>
        <v>単元10</v>
      </c>
      <c r="AM54" t="str">
        <f t="shared" si="13"/>
        <v/>
      </c>
      <c r="AN54" t="str">
        <f t="shared" si="13"/>
        <v/>
      </c>
      <c r="AO54" t="str">
        <f t="shared" si="13"/>
        <v/>
      </c>
      <c r="AT54" s="24">
        <v>46</v>
      </c>
      <c r="AU54" s="42"/>
      <c r="AV54" s="3"/>
      <c r="AW54" s="3"/>
      <c r="AX54" s="3"/>
      <c r="AY54" s="3"/>
      <c r="AZ54" s="46"/>
    </row>
    <row r="55" spans="23:52" ht="18.95" customHeight="1" x14ac:dyDescent="0.15">
      <c r="W55" s="3">
        <v>47</v>
      </c>
      <c r="X55" s="7" t="str">
        <f>R10</f>
        <v>社会</v>
      </c>
      <c r="Y55" s="9"/>
      <c r="Z55" s="23" t="str">
        <f t="shared" si="6"/>
        <v>社会</v>
      </c>
      <c r="AA55" t="str">
        <f>IF($Z55=AA$8,COUNTIF($Z$9:$Z55,AA$8)+Q$22,"")</f>
        <v/>
      </c>
      <c r="AB55">
        <f>IF($Z55=AB$8,COUNTIF($Z$9:$Z55,AB$8)+R$22,"")</f>
        <v>10</v>
      </c>
      <c r="AC55" t="str">
        <f>IF($Z55=AC$8,COUNTIF($Z$9:$Z55,AC$8)+S$22,"")</f>
        <v/>
      </c>
      <c r="AD55" t="str">
        <f>IF($Z55=AD$8,COUNTIF($Z$9:$Z55,AD$8)+T$22,"")</f>
        <v/>
      </c>
      <c r="AE55" t="str">
        <f>IF($Z55=AE$8,COUNTIF($Z$9:$Z55,AE$8)+U$22,"")</f>
        <v/>
      </c>
      <c r="AF55" t="str">
        <f t="shared" si="7"/>
        <v/>
      </c>
      <c r="AG55" t="str">
        <f t="shared" si="8"/>
        <v>単元10</v>
      </c>
      <c r="AH55" t="str">
        <f t="shared" si="9"/>
        <v/>
      </c>
      <c r="AI55" t="str">
        <f t="shared" si="10"/>
        <v/>
      </c>
      <c r="AJ55" t="str">
        <f t="shared" si="11"/>
        <v/>
      </c>
      <c r="AK55" t="str">
        <f t="shared" si="13"/>
        <v/>
      </c>
      <c r="AL55" t="str">
        <f t="shared" si="13"/>
        <v>単元10</v>
      </c>
      <c r="AM55" t="str">
        <f t="shared" si="13"/>
        <v>単元10</v>
      </c>
      <c r="AN55" t="str">
        <f t="shared" si="13"/>
        <v/>
      </c>
      <c r="AO55" t="str">
        <f t="shared" si="13"/>
        <v/>
      </c>
      <c r="AT55" s="24">
        <v>47</v>
      </c>
      <c r="AU55" s="42"/>
      <c r="AV55" s="3"/>
      <c r="AW55" s="3"/>
      <c r="AX55" s="3"/>
      <c r="AY55" s="3"/>
      <c r="AZ55" s="46"/>
    </row>
    <row r="56" spans="23:52" ht="18.95" customHeight="1" x14ac:dyDescent="0.15">
      <c r="W56" s="3">
        <v>48</v>
      </c>
      <c r="X56" s="7" t="str">
        <f>R11</f>
        <v>数学</v>
      </c>
      <c r="Y56" s="9"/>
      <c r="Z56" s="23" t="str">
        <f t="shared" si="6"/>
        <v>数学</v>
      </c>
      <c r="AA56" t="str">
        <f>IF($Z56=AA$8,COUNTIF($Z$9:$Z56,AA$8)+Q$22,"")</f>
        <v/>
      </c>
      <c r="AB56" t="str">
        <f>IF($Z56=AB$8,COUNTIF($Z$9:$Z56,AB$8)+R$22,"")</f>
        <v/>
      </c>
      <c r="AC56">
        <f>IF($Z56=AC$8,COUNTIF($Z$9:$Z56,AC$8)+S$22,"")</f>
        <v>10</v>
      </c>
      <c r="AD56" t="str">
        <f>IF($Z56=AD$8,COUNTIF($Z$9:$Z56,AD$8)+T$22,"")</f>
        <v/>
      </c>
      <c r="AE56" t="str">
        <f>IF($Z56=AE$8,COUNTIF($Z$9:$Z56,AE$8)+U$22,"")</f>
        <v/>
      </c>
      <c r="AF56" t="str">
        <f t="shared" si="7"/>
        <v/>
      </c>
      <c r="AG56" t="str">
        <f t="shared" si="8"/>
        <v/>
      </c>
      <c r="AH56" t="str">
        <f t="shared" si="9"/>
        <v>単元10</v>
      </c>
      <c r="AI56" t="str">
        <f t="shared" si="10"/>
        <v/>
      </c>
      <c r="AJ56" t="str">
        <f t="shared" si="11"/>
        <v/>
      </c>
      <c r="AK56" t="str">
        <f t="shared" si="13"/>
        <v/>
      </c>
      <c r="AL56" t="str">
        <f t="shared" si="13"/>
        <v/>
      </c>
      <c r="AM56" t="str">
        <f t="shared" si="13"/>
        <v>単元10</v>
      </c>
      <c r="AN56" t="str">
        <f t="shared" si="13"/>
        <v>単元10</v>
      </c>
      <c r="AO56" t="str">
        <f t="shared" si="13"/>
        <v/>
      </c>
      <c r="AT56" s="24">
        <v>48</v>
      </c>
      <c r="AU56" s="42"/>
      <c r="AV56" s="3"/>
      <c r="AW56" s="3"/>
      <c r="AX56" s="3"/>
      <c r="AY56" s="3"/>
      <c r="AZ56" s="46"/>
    </row>
    <row r="57" spans="23:52" ht="18.95" customHeight="1" x14ac:dyDescent="0.15">
      <c r="W57" s="3">
        <v>49</v>
      </c>
      <c r="X57" s="7" t="str">
        <f>R12</f>
        <v>理科</v>
      </c>
      <c r="Y57" s="9"/>
      <c r="Z57" s="23" t="str">
        <f t="shared" si="6"/>
        <v>理科</v>
      </c>
      <c r="AA57" t="str">
        <f>IF($Z57=AA$8,COUNTIF($Z$9:$Z57,AA$8)+Q$22,"")</f>
        <v/>
      </c>
      <c r="AB57" t="str">
        <f>IF($Z57=AB$8,COUNTIF($Z$9:$Z57,AB$8)+R$22,"")</f>
        <v/>
      </c>
      <c r="AC57" t="str">
        <f>IF($Z57=AC$8,COUNTIF($Z$9:$Z57,AC$8)+S$22,"")</f>
        <v/>
      </c>
      <c r="AD57">
        <f>IF($Z57=AD$8,COUNTIF($Z$9:$Z57,AD$8)+T$22,"")</f>
        <v>10</v>
      </c>
      <c r="AE57" t="str">
        <f>IF($Z57=AE$8,COUNTIF($Z$9:$Z57,AE$8)+U$22,"")</f>
        <v/>
      </c>
      <c r="AF57" t="str">
        <f t="shared" si="7"/>
        <v/>
      </c>
      <c r="AG57" t="str">
        <f t="shared" si="8"/>
        <v/>
      </c>
      <c r="AH57" t="str">
        <f t="shared" si="9"/>
        <v/>
      </c>
      <c r="AI57" t="str">
        <f t="shared" si="10"/>
        <v>単元10</v>
      </c>
      <c r="AJ57" t="str">
        <f t="shared" si="11"/>
        <v/>
      </c>
      <c r="AK57" t="str">
        <f t="shared" si="13"/>
        <v/>
      </c>
      <c r="AL57" t="str">
        <f t="shared" si="13"/>
        <v/>
      </c>
      <c r="AM57" t="str">
        <f t="shared" si="13"/>
        <v/>
      </c>
      <c r="AN57" t="str">
        <f t="shared" si="13"/>
        <v>単元10</v>
      </c>
      <c r="AO57" t="str">
        <f t="shared" si="13"/>
        <v>単元10</v>
      </c>
      <c r="AT57" s="24">
        <v>49</v>
      </c>
      <c r="AU57" s="42"/>
      <c r="AV57" s="3"/>
      <c r="AW57" s="3"/>
      <c r="AX57" s="3"/>
      <c r="AY57" s="3"/>
      <c r="AZ57" s="46"/>
    </row>
    <row r="58" spans="23:52" ht="18.95" customHeight="1" x14ac:dyDescent="0.15">
      <c r="W58" s="3">
        <v>50</v>
      </c>
      <c r="X58" s="7" t="str">
        <f>R13</f>
        <v>英語</v>
      </c>
      <c r="Y58" s="9"/>
      <c r="Z58" s="23" t="str">
        <f t="shared" si="6"/>
        <v>英語</v>
      </c>
      <c r="AA58" t="str">
        <f>IF($Z58=AA$8,COUNTIF($Z$9:$Z58,AA$8)+Q$22,"")</f>
        <v/>
      </c>
      <c r="AB58" t="str">
        <f>IF($Z58=AB$8,COUNTIF($Z$9:$Z58,AB$8)+R$22,"")</f>
        <v/>
      </c>
      <c r="AC58" t="str">
        <f>IF($Z58=AC$8,COUNTIF($Z$9:$Z58,AC$8)+S$22,"")</f>
        <v/>
      </c>
      <c r="AD58" t="str">
        <f>IF($Z58=AD$8,COUNTIF($Z$9:$Z58,AD$8)+T$22,"")</f>
        <v/>
      </c>
      <c r="AE58">
        <f>IF($Z58=AE$8,COUNTIF($Z$9:$Z58,AE$8)+U$22,"")</f>
        <v>10</v>
      </c>
      <c r="AF58" t="str">
        <f t="shared" si="7"/>
        <v/>
      </c>
      <c r="AG58" t="str">
        <f t="shared" si="8"/>
        <v/>
      </c>
      <c r="AH58" t="str">
        <f t="shared" si="9"/>
        <v/>
      </c>
      <c r="AI58" t="str">
        <f t="shared" si="10"/>
        <v/>
      </c>
      <c r="AJ58" t="str">
        <f t="shared" si="11"/>
        <v>単元10</v>
      </c>
      <c r="AK58" t="str">
        <f t="shared" si="13"/>
        <v>単元11</v>
      </c>
      <c r="AL58" t="str">
        <f t="shared" si="13"/>
        <v/>
      </c>
      <c r="AM58" t="str">
        <f t="shared" si="13"/>
        <v/>
      </c>
      <c r="AN58" t="str">
        <f t="shared" si="13"/>
        <v/>
      </c>
      <c r="AO58" t="str">
        <f t="shared" si="13"/>
        <v>単元10</v>
      </c>
      <c r="AT58" s="24">
        <v>50</v>
      </c>
      <c r="AU58" s="42"/>
      <c r="AV58" s="3"/>
      <c r="AW58" s="3"/>
      <c r="AX58" s="3"/>
      <c r="AY58" s="3"/>
      <c r="AZ58" s="46"/>
    </row>
    <row r="59" spans="23:52" ht="18.95" customHeight="1" x14ac:dyDescent="0.15">
      <c r="W59" s="3">
        <v>51</v>
      </c>
      <c r="X59" s="7" t="str">
        <f>R9</f>
        <v>国語</v>
      </c>
      <c r="Y59" s="9"/>
      <c r="Z59" s="23" t="str">
        <f t="shared" ref="Z59:Z68" si="14">IF(Y59="",IF(X59=0,"",X59),Y59)</f>
        <v>国語</v>
      </c>
      <c r="AA59">
        <f>IF($Z59=AA$8,COUNTIF($Z$9:$Z59,AA$8)+Q$22,"")</f>
        <v>11</v>
      </c>
      <c r="AB59" t="str">
        <f>IF($Z59=AB$8,COUNTIF($Z$9:$Z59,AB$8)+R$22,"")</f>
        <v/>
      </c>
      <c r="AC59" t="str">
        <f>IF($Z59=AC$8,COUNTIF($Z$9:$Z59,AC$8)+S$22,"")</f>
        <v/>
      </c>
      <c r="AD59" t="str">
        <f>IF($Z59=AD$8,COUNTIF($Z$9:$Z59,AD$8)+T$22,"")</f>
        <v/>
      </c>
      <c r="AE59" t="str">
        <f>IF($Z59=AE$8,COUNTIF($Z$9:$Z59,AE$8)+U$22,"")</f>
        <v/>
      </c>
      <c r="AF59" t="str">
        <f t="shared" ref="AF59:AF68" si="15">IF(AA59="","",VLOOKUP(AA59,$AT$9:$AZ$58,3))</f>
        <v>単元11</v>
      </c>
      <c r="AG59" t="str">
        <f t="shared" ref="AG59:AG68" si="16">IF(AB59="","",VLOOKUP(AB59,$AT$9:$AZ$58,4))</f>
        <v/>
      </c>
      <c r="AH59" t="str">
        <f t="shared" ref="AH59:AH68" si="17">IF(AC59="","",VLOOKUP(AC59,$AT$9:$AZ$58,5))</f>
        <v/>
      </c>
      <c r="AI59" t="str">
        <f t="shared" ref="AI59:AI68" si="18">IF(AD59="","",VLOOKUP(AD59,$AT$9:$AZ$58,6))</f>
        <v/>
      </c>
      <c r="AJ59" t="str">
        <f t="shared" ref="AJ59:AJ68" si="19">IF(AE59="","",VLOOKUP(AE59,$AT$9:$AZ$58,7))</f>
        <v/>
      </c>
      <c r="AK59" t="str">
        <f t="shared" ref="AK59:AK68" si="20">IF(AF59=AF60,"",IF($Z59=$Z60,AF59&amp;","&amp;AF60,AF59&amp;AF60))</f>
        <v>単元11</v>
      </c>
      <c r="AL59" t="str">
        <f t="shared" ref="AL59:AL68" si="21">IF(AG59=AG60,"",IF($Z59=$Z60,AG59&amp;","&amp;AG60,AG59&amp;AG60))</f>
        <v>単元11</v>
      </c>
      <c r="AM59" t="str">
        <f t="shared" ref="AM59:AM68" si="22">IF(AH59=AH60,"",IF($Z59=$Z60,AH59&amp;","&amp;AH60,AH59&amp;AH60))</f>
        <v/>
      </c>
      <c r="AN59" t="str">
        <f t="shared" ref="AN59:AN68" si="23">IF(AI59=AI60,"",IF($Z59=$Z60,AI59&amp;","&amp;AI60,AI59&amp;AI60))</f>
        <v/>
      </c>
      <c r="AO59" t="str">
        <f t="shared" ref="AO59:AO68" si="24">IF(AJ59=AJ60,"",IF($Z59=$Z60,AJ59&amp;","&amp;AJ60,AJ59&amp;AJ60))</f>
        <v/>
      </c>
      <c r="AT59" s="24">
        <v>51</v>
      </c>
      <c r="AU59" s="42"/>
      <c r="AV59" s="3"/>
      <c r="AW59" s="3"/>
      <c r="AX59" s="3"/>
      <c r="AY59" s="3"/>
      <c r="AZ59" s="46"/>
    </row>
    <row r="60" spans="23:52" ht="18.95" customHeight="1" x14ac:dyDescent="0.15">
      <c r="W60" s="3">
        <v>52</v>
      </c>
      <c r="X60" s="7" t="str">
        <f>R10</f>
        <v>社会</v>
      </c>
      <c r="Y60" s="9"/>
      <c r="Z60" s="23" t="str">
        <f t="shared" si="14"/>
        <v>社会</v>
      </c>
      <c r="AA60" t="str">
        <f>IF($Z60=AA$8,COUNTIF($Z$9:$Z60,AA$8)+Q$22,"")</f>
        <v/>
      </c>
      <c r="AB60">
        <f>IF($Z60=AB$8,COUNTIF($Z$9:$Z60,AB$8)+R$22,"")</f>
        <v>11</v>
      </c>
      <c r="AC60" t="str">
        <f>IF($Z60=AC$8,COUNTIF($Z$9:$Z60,AC$8)+S$22,"")</f>
        <v/>
      </c>
      <c r="AD60" t="str">
        <f>IF($Z60=AD$8,COUNTIF($Z$9:$Z60,AD$8)+T$22,"")</f>
        <v/>
      </c>
      <c r="AE60" t="str">
        <f>IF($Z60=AE$8,COUNTIF($Z$9:$Z60,AE$8)+U$22,"")</f>
        <v/>
      </c>
      <c r="AF60" t="str">
        <f t="shared" si="15"/>
        <v/>
      </c>
      <c r="AG60" t="str">
        <f t="shared" si="16"/>
        <v>単元11</v>
      </c>
      <c r="AH60" t="str">
        <f t="shared" si="17"/>
        <v/>
      </c>
      <c r="AI60" t="str">
        <f t="shared" si="18"/>
        <v/>
      </c>
      <c r="AJ60" t="str">
        <f t="shared" si="19"/>
        <v/>
      </c>
      <c r="AK60" t="str">
        <f t="shared" si="20"/>
        <v/>
      </c>
      <c r="AL60" t="str">
        <f t="shared" si="21"/>
        <v>単元11</v>
      </c>
      <c r="AM60" t="str">
        <f t="shared" si="22"/>
        <v>単元11</v>
      </c>
      <c r="AN60" t="str">
        <f t="shared" si="23"/>
        <v/>
      </c>
      <c r="AO60" t="str">
        <f t="shared" si="24"/>
        <v/>
      </c>
      <c r="AT60" s="24">
        <v>52</v>
      </c>
      <c r="AU60" s="42"/>
      <c r="AV60" s="3"/>
      <c r="AW60" s="3"/>
      <c r="AX60" s="3"/>
      <c r="AY60" s="3"/>
      <c r="AZ60" s="46"/>
    </row>
    <row r="61" spans="23:52" ht="18.95" customHeight="1" x14ac:dyDescent="0.15">
      <c r="W61" s="3">
        <v>53</v>
      </c>
      <c r="X61" s="7" t="str">
        <f>R11</f>
        <v>数学</v>
      </c>
      <c r="Y61" s="9"/>
      <c r="Z61" s="23" t="str">
        <f t="shared" si="14"/>
        <v>数学</v>
      </c>
      <c r="AA61" t="str">
        <f>IF($Z61=AA$8,COUNTIF($Z$9:$Z61,AA$8)+Q$22,"")</f>
        <v/>
      </c>
      <c r="AB61" t="str">
        <f>IF($Z61=AB$8,COUNTIF($Z$9:$Z61,AB$8)+R$22,"")</f>
        <v/>
      </c>
      <c r="AC61">
        <f>IF($Z61=AC$8,COUNTIF($Z$9:$Z61,AC$8)+S$22,"")</f>
        <v>11</v>
      </c>
      <c r="AD61" t="str">
        <f>IF($Z61=AD$8,COUNTIF($Z$9:$Z61,AD$8)+T$22,"")</f>
        <v/>
      </c>
      <c r="AE61" t="str">
        <f>IF($Z61=AE$8,COUNTIF($Z$9:$Z61,AE$8)+U$22,"")</f>
        <v/>
      </c>
      <c r="AF61" t="str">
        <f t="shared" si="15"/>
        <v/>
      </c>
      <c r="AG61" t="str">
        <f t="shared" si="16"/>
        <v/>
      </c>
      <c r="AH61" t="str">
        <f t="shared" si="17"/>
        <v>単元11</v>
      </c>
      <c r="AI61" t="str">
        <f t="shared" si="18"/>
        <v/>
      </c>
      <c r="AJ61" t="str">
        <f t="shared" si="19"/>
        <v/>
      </c>
      <c r="AK61" t="str">
        <f t="shared" si="20"/>
        <v/>
      </c>
      <c r="AL61" t="str">
        <f t="shared" si="21"/>
        <v/>
      </c>
      <c r="AM61" t="str">
        <f t="shared" si="22"/>
        <v>単元11</v>
      </c>
      <c r="AN61" t="str">
        <f t="shared" si="23"/>
        <v>単元11</v>
      </c>
      <c r="AO61" t="str">
        <f t="shared" si="24"/>
        <v/>
      </c>
      <c r="AT61" s="24">
        <v>53</v>
      </c>
      <c r="AU61" s="42"/>
      <c r="AV61" s="3"/>
      <c r="AW61" s="3"/>
      <c r="AX61" s="3"/>
      <c r="AY61" s="3"/>
      <c r="AZ61" s="46"/>
    </row>
    <row r="62" spans="23:52" ht="18.95" customHeight="1" x14ac:dyDescent="0.15">
      <c r="W62" s="3">
        <v>54</v>
      </c>
      <c r="X62" s="7" t="str">
        <f>R12</f>
        <v>理科</v>
      </c>
      <c r="Y62" s="9"/>
      <c r="Z62" s="23" t="str">
        <f t="shared" si="14"/>
        <v>理科</v>
      </c>
      <c r="AA62" t="str">
        <f>IF($Z62=AA$8,COUNTIF($Z$9:$Z62,AA$8)+Q$22,"")</f>
        <v/>
      </c>
      <c r="AB62" t="str">
        <f>IF($Z62=AB$8,COUNTIF($Z$9:$Z62,AB$8)+R$22,"")</f>
        <v/>
      </c>
      <c r="AC62" t="str">
        <f>IF($Z62=AC$8,COUNTIF($Z$9:$Z62,AC$8)+S$22,"")</f>
        <v/>
      </c>
      <c r="AD62">
        <f>IF($Z62=AD$8,COUNTIF($Z$9:$Z62,AD$8)+T$22,"")</f>
        <v>11</v>
      </c>
      <c r="AE62" t="str">
        <f>IF($Z62=AE$8,COUNTIF($Z$9:$Z62,AE$8)+U$22,"")</f>
        <v/>
      </c>
      <c r="AF62" t="str">
        <f t="shared" si="15"/>
        <v/>
      </c>
      <c r="AG62" t="str">
        <f t="shared" si="16"/>
        <v/>
      </c>
      <c r="AH62" t="str">
        <f t="shared" si="17"/>
        <v/>
      </c>
      <c r="AI62" t="str">
        <f t="shared" si="18"/>
        <v>単元11</v>
      </c>
      <c r="AJ62" t="str">
        <f t="shared" si="19"/>
        <v/>
      </c>
      <c r="AK62" t="str">
        <f t="shared" si="20"/>
        <v/>
      </c>
      <c r="AL62" t="str">
        <f t="shared" si="21"/>
        <v/>
      </c>
      <c r="AM62" t="str">
        <f t="shared" si="22"/>
        <v/>
      </c>
      <c r="AN62" t="str">
        <f t="shared" si="23"/>
        <v>単元11</v>
      </c>
      <c r="AO62" t="str">
        <f t="shared" si="24"/>
        <v>単元11</v>
      </c>
      <c r="AT62" s="24">
        <v>54</v>
      </c>
      <c r="AU62" s="42"/>
      <c r="AV62" s="3"/>
      <c r="AW62" s="3"/>
      <c r="AX62" s="3"/>
      <c r="AY62" s="3"/>
      <c r="AZ62" s="46"/>
    </row>
    <row r="63" spans="23:52" ht="18.95" customHeight="1" x14ac:dyDescent="0.15">
      <c r="W63" s="3">
        <v>55</v>
      </c>
      <c r="X63" s="7" t="str">
        <f>R13</f>
        <v>英語</v>
      </c>
      <c r="Y63" s="9"/>
      <c r="Z63" s="23" t="str">
        <f t="shared" si="14"/>
        <v>英語</v>
      </c>
      <c r="AA63" t="str">
        <f>IF($Z63=AA$8,COUNTIF($Z$9:$Z63,AA$8)+Q$22,"")</f>
        <v/>
      </c>
      <c r="AB63" t="str">
        <f>IF($Z63=AB$8,COUNTIF($Z$9:$Z63,AB$8)+R$22,"")</f>
        <v/>
      </c>
      <c r="AC63" t="str">
        <f>IF($Z63=AC$8,COUNTIF($Z$9:$Z63,AC$8)+S$22,"")</f>
        <v/>
      </c>
      <c r="AD63" t="str">
        <f>IF($Z63=AD$8,COUNTIF($Z$9:$Z63,AD$8)+T$22,"")</f>
        <v/>
      </c>
      <c r="AE63">
        <f>IF($Z63=AE$8,COUNTIF($Z$9:$Z63,AE$8)+U$22,"")</f>
        <v>11</v>
      </c>
      <c r="AF63" t="str">
        <f t="shared" si="15"/>
        <v/>
      </c>
      <c r="AG63" t="str">
        <f t="shared" si="16"/>
        <v/>
      </c>
      <c r="AH63" t="str">
        <f t="shared" si="17"/>
        <v/>
      </c>
      <c r="AI63" t="str">
        <f t="shared" si="18"/>
        <v/>
      </c>
      <c r="AJ63" t="str">
        <f t="shared" si="19"/>
        <v>単元11</v>
      </c>
      <c r="AK63" t="str">
        <f t="shared" si="20"/>
        <v>単元12</v>
      </c>
      <c r="AL63" t="str">
        <f t="shared" si="21"/>
        <v/>
      </c>
      <c r="AM63" t="str">
        <f t="shared" si="22"/>
        <v/>
      </c>
      <c r="AN63" t="str">
        <f t="shared" si="23"/>
        <v/>
      </c>
      <c r="AO63" t="str">
        <f t="shared" si="24"/>
        <v>単元11</v>
      </c>
      <c r="AT63" s="24">
        <v>55</v>
      </c>
      <c r="AU63" s="42"/>
      <c r="AV63" s="3"/>
      <c r="AW63" s="3"/>
      <c r="AX63" s="3"/>
      <c r="AY63" s="3"/>
      <c r="AZ63" s="46"/>
    </row>
    <row r="64" spans="23:52" ht="18.95" customHeight="1" x14ac:dyDescent="0.15">
      <c r="W64" s="3">
        <v>56</v>
      </c>
      <c r="X64" s="7" t="str">
        <f>R9</f>
        <v>国語</v>
      </c>
      <c r="Y64" s="9"/>
      <c r="Z64" s="23" t="str">
        <f t="shared" si="14"/>
        <v>国語</v>
      </c>
      <c r="AA64">
        <f>IF($Z64=AA$8,COUNTIF($Z$9:$Z64,AA$8)+Q$22,"")</f>
        <v>12</v>
      </c>
      <c r="AB64" t="str">
        <f>IF($Z64=AB$8,COUNTIF($Z$9:$Z64,AB$8)+R$22,"")</f>
        <v/>
      </c>
      <c r="AC64" t="str">
        <f>IF($Z64=AC$8,COUNTIF($Z$9:$Z64,AC$8)+S$22,"")</f>
        <v/>
      </c>
      <c r="AD64" t="str">
        <f>IF($Z64=AD$8,COUNTIF($Z$9:$Z64,AD$8)+T$22,"")</f>
        <v/>
      </c>
      <c r="AE64" t="str">
        <f>IF($Z64=AE$8,COUNTIF($Z$9:$Z64,AE$8)+U$22,"")</f>
        <v/>
      </c>
      <c r="AF64" t="str">
        <f t="shared" si="15"/>
        <v>単元12</v>
      </c>
      <c r="AG64" t="str">
        <f t="shared" si="16"/>
        <v/>
      </c>
      <c r="AH64" t="str">
        <f t="shared" si="17"/>
        <v/>
      </c>
      <c r="AI64" t="str">
        <f t="shared" si="18"/>
        <v/>
      </c>
      <c r="AJ64" t="str">
        <f t="shared" si="19"/>
        <v/>
      </c>
      <c r="AK64" t="str">
        <f t="shared" si="20"/>
        <v>単元12</v>
      </c>
      <c r="AL64" t="str">
        <f t="shared" si="21"/>
        <v>単元12</v>
      </c>
      <c r="AM64" t="str">
        <f t="shared" si="22"/>
        <v/>
      </c>
      <c r="AN64" t="str">
        <f t="shared" si="23"/>
        <v/>
      </c>
      <c r="AO64" t="str">
        <f t="shared" si="24"/>
        <v/>
      </c>
      <c r="AT64" s="24">
        <v>56</v>
      </c>
      <c r="AU64" s="42"/>
      <c r="AV64" s="3"/>
      <c r="AW64" s="3"/>
      <c r="AX64" s="3"/>
      <c r="AY64" s="3"/>
      <c r="AZ64" s="46"/>
    </row>
    <row r="65" spans="23:52" ht="18.95" customHeight="1" x14ac:dyDescent="0.15">
      <c r="W65" s="3">
        <v>57</v>
      </c>
      <c r="X65" s="7" t="str">
        <f>R10</f>
        <v>社会</v>
      </c>
      <c r="Y65" s="9"/>
      <c r="Z65" s="23" t="str">
        <f t="shared" si="14"/>
        <v>社会</v>
      </c>
      <c r="AA65" t="str">
        <f>IF($Z65=AA$8,COUNTIF($Z$9:$Z65,AA$8)+Q$22,"")</f>
        <v/>
      </c>
      <c r="AB65">
        <f>IF($Z65=AB$8,COUNTIF($Z$9:$Z65,AB$8)+R$22,"")</f>
        <v>12</v>
      </c>
      <c r="AC65" t="str">
        <f>IF($Z65=AC$8,COUNTIF($Z$9:$Z65,AC$8)+S$22,"")</f>
        <v/>
      </c>
      <c r="AD65" t="str">
        <f>IF($Z65=AD$8,COUNTIF($Z$9:$Z65,AD$8)+T$22,"")</f>
        <v/>
      </c>
      <c r="AE65" t="str">
        <f>IF($Z65=AE$8,COUNTIF($Z$9:$Z65,AE$8)+U$22,"")</f>
        <v/>
      </c>
      <c r="AF65" t="str">
        <f t="shared" si="15"/>
        <v/>
      </c>
      <c r="AG65" t="str">
        <f t="shared" si="16"/>
        <v>単元12</v>
      </c>
      <c r="AH65" t="str">
        <f t="shared" si="17"/>
        <v/>
      </c>
      <c r="AI65" t="str">
        <f t="shared" si="18"/>
        <v/>
      </c>
      <c r="AJ65" t="str">
        <f t="shared" si="19"/>
        <v/>
      </c>
      <c r="AK65" t="str">
        <f t="shared" si="20"/>
        <v/>
      </c>
      <c r="AL65" t="str">
        <f t="shared" si="21"/>
        <v>単元12</v>
      </c>
      <c r="AM65" t="str">
        <f t="shared" si="22"/>
        <v>単元12</v>
      </c>
      <c r="AN65" t="str">
        <f t="shared" si="23"/>
        <v/>
      </c>
      <c r="AO65" t="str">
        <f t="shared" si="24"/>
        <v/>
      </c>
      <c r="AT65" s="24">
        <v>57</v>
      </c>
      <c r="AU65" s="42"/>
      <c r="AV65" s="3"/>
      <c r="AW65" s="3"/>
      <c r="AX65" s="3"/>
      <c r="AY65" s="3"/>
      <c r="AZ65" s="46"/>
    </row>
    <row r="66" spans="23:52" ht="18.95" customHeight="1" x14ac:dyDescent="0.15">
      <c r="W66" s="3">
        <v>58</v>
      </c>
      <c r="X66" s="7" t="str">
        <f>R11</f>
        <v>数学</v>
      </c>
      <c r="Y66" s="9"/>
      <c r="Z66" s="23" t="str">
        <f t="shared" si="14"/>
        <v>数学</v>
      </c>
      <c r="AA66" t="str">
        <f>IF($Z66=AA$8,COUNTIF($Z$9:$Z66,AA$8)+Q$22,"")</f>
        <v/>
      </c>
      <c r="AB66" t="str">
        <f>IF($Z66=AB$8,COUNTIF($Z$9:$Z66,AB$8)+R$22,"")</f>
        <v/>
      </c>
      <c r="AC66">
        <f>IF($Z66=AC$8,COUNTIF($Z$9:$Z66,AC$8)+S$22,"")</f>
        <v>12</v>
      </c>
      <c r="AD66" t="str">
        <f>IF($Z66=AD$8,COUNTIF($Z$9:$Z66,AD$8)+T$22,"")</f>
        <v/>
      </c>
      <c r="AE66" t="str">
        <f>IF($Z66=AE$8,COUNTIF($Z$9:$Z66,AE$8)+U$22,"")</f>
        <v/>
      </c>
      <c r="AF66" t="str">
        <f t="shared" si="15"/>
        <v/>
      </c>
      <c r="AG66" t="str">
        <f t="shared" si="16"/>
        <v/>
      </c>
      <c r="AH66" t="str">
        <f t="shared" si="17"/>
        <v>単元12</v>
      </c>
      <c r="AI66" t="str">
        <f t="shared" si="18"/>
        <v/>
      </c>
      <c r="AJ66" t="str">
        <f t="shared" si="19"/>
        <v/>
      </c>
      <c r="AK66" t="str">
        <f t="shared" si="20"/>
        <v/>
      </c>
      <c r="AL66" t="str">
        <f t="shared" si="21"/>
        <v/>
      </c>
      <c r="AM66" t="str">
        <f t="shared" si="22"/>
        <v>単元12</v>
      </c>
      <c r="AN66" t="str">
        <f t="shared" si="23"/>
        <v>単元12</v>
      </c>
      <c r="AO66" t="str">
        <f t="shared" si="24"/>
        <v/>
      </c>
      <c r="AT66" s="24">
        <v>58</v>
      </c>
      <c r="AU66" s="42"/>
      <c r="AV66" s="3"/>
      <c r="AW66" s="3"/>
      <c r="AX66" s="3"/>
      <c r="AY66" s="3"/>
      <c r="AZ66" s="46"/>
    </row>
    <row r="67" spans="23:52" ht="18.95" customHeight="1" x14ac:dyDescent="0.15">
      <c r="W67" s="3">
        <v>59</v>
      </c>
      <c r="X67" s="7" t="str">
        <f>R12</f>
        <v>理科</v>
      </c>
      <c r="Y67" s="9"/>
      <c r="Z67" s="23" t="str">
        <f t="shared" si="14"/>
        <v>理科</v>
      </c>
      <c r="AA67" t="str">
        <f>IF($Z67=AA$8,COUNTIF($Z$9:$Z67,AA$8)+Q$22,"")</f>
        <v/>
      </c>
      <c r="AB67" t="str">
        <f>IF($Z67=AB$8,COUNTIF($Z$9:$Z67,AB$8)+R$22,"")</f>
        <v/>
      </c>
      <c r="AC67" t="str">
        <f>IF($Z67=AC$8,COUNTIF($Z$9:$Z67,AC$8)+S$22,"")</f>
        <v/>
      </c>
      <c r="AD67">
        <f>IF($Z67=AD$8,COUNTIF($Z$9:$Z67,AD$8)+T$22,"")</f>
        <v>12</v>
      </c>
      <c r="AE67" t="str">
        <f>IF($Z67=AE$8,COUNTIF($Z$9:$Z67,AE$8)+U$22,"")</f>
        <v/>
      </c>
      <c r="AF67" t="str">
        <f t="shared" si="15"/>
        <v/>
      </c>
      <c r="AG67" t="str">
        <f t="shared" si="16"/>
        <v/>
      </c>
      <c r="AH67" t="str">
        <f t="shared" si="17"/>
        <v/>
      </c>
      <c r="AI67" t="str">
        <f t="shared" si="18"/>
        <v>単元12</v>
      </c>
      <c r="AJ67" t="str">
        <f t="shared" si="19"/>
        <v/>
      </c>
      <c r="AK67" t="str">
        <f t="shared" si="20"/>
        <v/>
      </c>
      <c r="AL67" t="str">
        <f t="shared" si="21"/>
        <v/>
      </c>
      <c r="AM67" t="str">
        <f t="shared" si="22"/>
        <v/>
      </c>
      <c r="AN67" t="str">
        <f t="shared" si="23"/>
        <v>単元12</v>
      </c>
      <c r="AO67" t="str">
        <f t="shared" si="24"/>
        <v>単元12</v>
      </c>
      <c r="AT67" s="24">
        <v>59</v>
      </c>
      <c r="AU67" s="42"/>
      <c r="AV67" s="3"/>
      <c r="AW67" s="3"/>
      <c r="AX67" s="3"/>
      <c r="AY67" s="3"/>
      <c r="AZ67" s="46"/>
    </row>
    <row r="68" spans="23:52" ht="18.95" customHeight="1" thickBot="1" x14ac:dyDescent="0.2">
      <c r="W68" s="3">
        <v>60</v>
      </c>
      <c r="X68" s="7" t="str">
        <f>R13</f>
        <v>英語</v>
      </c>
      <c r="Y68" s="10"/>
      <c r="Z68" s="23" t="str">
        <f t="shared" si="14"/>
        <v>英語</v>
      </c>
      <c r="AA68" t="str">
        <f>IF($Z68=AA$8,COUNTIF($Z$9:$Z68,AA$8)+Q$22,"")</f>
        <v/>
      </c>
      <c r="AB68" t="str">
        <f>IF($Z68=AB$8,COUNTIF($Z$9:$Z68,AB$8)+R$22,"")</f>
        <v/>
      </c>
      <c r="AC68" t="str">
        <f>IF($Z68=AC$8,COUNTIF($Z$9:$Z68,AC$8)+S$22,"")</f>
        <v/>
      </c>
      <c r="AD68" t="str">
        <f>IF($Z68=AD$8,COUNTIF($Z$9:$Z68,AD$8)+T$22,"")</f>
        <v/>
      </c>
      <c r="AE68">
        <f>IF($Z68=AE$8,COUNTIF($Z$9:$Z68,AE$8)+U$22,"")</f>
        <v>12</v>
      </c>
      <c r="AF68" t="str">
        <f t="shared" si="15"/>
        <v/>
      </c>
      <c r="AG68" t="str">
        <f t="shared" si="16"/>
        <v/>
      </c>
      <c r="AH68" t="str">
        <f t="shared" si="17"/>
        <v/>
      </c>
      <c r="AI68" t="str">
        <f t="shared" si="18"/>
        <v/>
      </c>
      <c r="AJ68" t="str">
        <f t="shared" si="19"/>
        <v>単元12</v>
      </c>
      <c r="AK68" t="str">
        <f t="shared" si="20"/>
        <v/>
      </c>
      <c r="AL68" t="str">
        <f t="shared" si="21"/>
        <v/>
      </c>
      <c r="AM68" t="str">
        <f t="shared" si="22"/>
        <v/>
      </c>
      <c r="AN68" t="str">
        <f t="shared" si="23"/>
        <v/>
      </c>
      <c r="AO68" t="str">
        <f t="shared" si="24"/>
        <v>単元12</v>
      </c>
      <c r="AT68" s="24">
        <v>60</v>
      </c>
      <c r="AU68" s="42"/>
      <c r="AV68" s="3"/>
      <c r="AW68" s="3"/>
      <c r="AX68" s="3"/>
      <c r="AY68" s="3"/>
      <c r="AZ68" s="46"/>
    </row>
    <row r="69" spans="23:52" ht="18.95" customHeight="1" x14ac:dyDescent="0.15">
      <c r="AK69" t="str">
        <f t="shared" si="13"/>
        <v/>
      </c>
      <c r="AL69" t="str">
        <f t="shared" si="13"/>
        <v/>
      </c>
      <c r="AM69" t="str">
        <f t="shared" si="13"/>
        <v/>
      </c>
      <c r="AN69" t="str">
        <f t="shared" si="13"/>
        <v/>
      </c>
      <c r="AO69" t="str">
        <f t="shared" si="13"/>
        <v/>
      </c>
      <c r="AT69" s="24">
        <v>61</v>
      </c>
      <c r="AU69" s="42"/>
      <c r="AV69" s="3"/>
      <c r="AW69" s="3"/>
      <c r="AX69" s="3"/>
      <c r="AY69" s="3"/>
      <c r="AZ69" s="46"/>
    </row>
    <row r="70" spans="23:52" ht="18.95" customHeight="1" x14ac:dyDescent="0.15">
      <c r="AT70" s="24">
        <v>62</v>
      </c>
      <c r="AU70" s="42"/>
      <c r="AV70" s="3"/>
      <c r="AW70" s="3"/>
      <c r="AX70" s="3"/>
      <c r="AY70" s="3"/>
      <c r="AZ70" s="46"/>
    </row>
    <row r="71" spans="23:52" ht="18.95" customHeight="1" x14ac:dyDescent="0.15">
      <c r="AT71" s="24">
        <v>63</v>
      </c>
      <c r="AU71" s="42"/>
      <c r="AV71" s="3"/>
      <c r="AW71" s="3"/>
      <c r="AX71" s="3"/>
      <c r="AY71" s="3"/>
      <c r="AZ71" s="46"/>
    </row>
    <row r="72" spans="23:52" ht="18.95" customHeight="1" x14ac:dyDescent="0.15">
      <c r="AT72" s="24">
        <v>64</v>
      </c>
      <c r="AU72" s="42"/>
      <c r="AV72" s="3"/>
      <c r="AW72" s="3"/>
      <c r="AX72" s="3"/>
      <c r="AY72" s="3"/>
      <c r="AZ72" s="46"/>
    </row>
    <row r="73" spans="23:52" ht="18.95" customHeight="1" x14ac:dyDescent="0.15">
      <c r="AT73" s="24">
        <v>65</v>
      </c>
      <c r="AU73" s="42"/>
      <c r="AV73" s="3"/>
      <c r="AW73" s="3"/>
      <c r="AX73" s="3"/>
      <c r="AY73" s="3"/>
      <c r="AZ73" s="46"/>
    </row>
    <row r="74" spans="23:52" ht="18.95" customHeight="1" x14ac:dyDescent="0.15">
      <c r="AT74" s="24">
        <v>66</v>
      </c>
      <c r="AU74" s="42"/>
      <c r="AV74" s="3"/>
      <c r="AW74" s="3"/>
      <c r="AX74" s="3"/>
      <c r="AY74" s="3"/>
      <c r="AZ74" s="46"/>
    </row>
    <row r="75" spans="23:52" ht="18.95" customHeight="1" x14ac:dyDescent="0.15">
      <c r="AT75" s="24">
        <v>67</v>
      </c>
      <c r="AU75" s="42"/>
      <c r="AV75" s="3"/>
      <c r="AW75" s="3"/>
      <c r="AX75" s="3"/>
      <c r="AY75" s="3"/>
      <c r="AZ75" s="46"/>
    </row>
    <row r="76" spans="23:52" ht="18.95" customHeight="1" x14ac:dyDescent="0.15">
      <c r="AT76" s="24">
        <v>68</v>
      </c>
      <c r="AU76" s="42"/>
      <c r="AV76" s="3"/>
      <c r="AW76" s="3"/>
      <c r="AX76" s="3"/>
      <c r="AY76" s="3"/>
      <c r="AZ76" s="46"/>
    </row>
    <row r="77" spans="23:52" ht="18.95" customHeight="1" x14ac:dyDescent="0.15">
      <c r="AT77" s="24">
        <v>69</v>
      </c>
      <c r="AU77" s="42"/>
      <c r="AV77" s="3"/>
      <c r="AW77" s="3"/>
      <c r="AX77" s="3"/>
      <c r="AY77" s="3"/>
      <c r="AZ77" s="46"/>
    </row>
    <row r="78" spans="23:52" ht="18.95" customHeight="1" x14ac:dyDescent="0.15">
      <c r="AT78" s="24">
        <v>70</v>
      </c>
      <c r="AU78" s="42"/>
      <c r="AV78" s="3"/>
      <c r="AW78" s="3"/>
      <c r="AX78" s="3"/>
      <c r="AY78" s="3"/>
      <c r="AZ78" s="46"/>
    </row>
    <row r="79" spans="23:52" ht="18.95" customHeight="1" x14ac:dyDescent="0.15">
      <c r="AT79" s="24">
        <v>71</v>
      </c>
      <c r="AU79" s="42"/>
      <c r="AV79" s="3"/>
      <c r="AW79" s="3"/>
      <c r="AX79" s="3"/>
      <c r="AY79" s="3"/>
      <c r="AZ79" s="46"/>
    </row>
    <row r="80" spans="23:52" ht="18.95" customHeight="1" x14ac:dyDescent="0.15">
      <c r="AT80" s="24">
        <v>72</v>
      </c>
      <c r="AU80" s="42"/>
      <c r="AV80" s="3"/>
      <c r="AW80" s="3"/>
      <c r="AX80" s="3"/>
      <c r="AY80" s="3"/>
      <c r="AZ80" s="46"/>
    </row>
    <row r="81" spans="46:52" ht="18.95" customHeight="1" x14ac:dyDescent="0.15">
      <c r="AT81" s="24">
        <v>73</v>
      </c>
      <c r="AU81" s="42"/>
      <c r="AV81" s="3"/>
      <c r="AW81" s="3"/>
      <c r="AX81" s="3"/>
      <c r="AY81" s="3"/>
      <c r="AZ81" s="46"/>
    </row>
    <row r="82" spans="46:52" ht="18.95" customHeight="1" x14ac:dyDescent="0.15">
      <c r="AT82" s="24">
        <v>74</v>
      </c>
      <c r="AU82" s="42"/>
      <c r="AV82" s="3"/>
      <c r="AW82" s="3"/>
      <c r="AX82" s="3"/>
      <c r="AY82" s="3"/>
      <c r="AZ82" s="46"/>
    </row>
    <row r="83" spans="46:52" ht="18.95" customHeight="1" x14ac:dyDescent="0.15">
      <c r="AT83" s="24">
        <v>75</v>
      </c>
      <c r="AU83" s="42"/>
      <c r="AV83" s="3"/>
      <c r="AW83" s="3"/>
      <c r="AX83" s="3"/>
      <c r="AY83" s="3"/>
      <c r="AZ83" s="46"/>
    </row>
    <row r="84" spans="46:52" ht="18.95" customHeight="1" x14ac:dyDescent="0.15">
      <c r="AT84" s="24">
        <v>76</v>
      </c>
      <c r="AU84" s="42"/>
      <c r="AV84" s="3"/>
      <c r="AW84" s="3"/>
      <c r="AX84" s="3"/>
      <c r="AY84" s="3"/>
      <c r="AZ84" s="46"/>
    </row>
    <row r="85" spans="46:52" ht="18.95" customHeight="1" x14ac:dyDescent="0.15">
      <c r="AT85" s="24">
        <v>77</v>
      </c>
      <c r="AU85" s="42"/>
      <c r="AV85" s="3"/>
      <c r="AW85" s="3"/>
      <c r="AX85" s="3"/>
      <c r="AY85" s="3"/>
      <c r="AZ85" s="46"/>
    </row>
    <row r="86" spans="46:52" ht="18.95" customHeight="1" x14ac:dyDescent="0.15">
      <c r="AT86" s="24">
        <v>78</v>
      </c>
      <c r="AU86" s="42"/>
      <c r="AV86" s="3"/>
      <c r="AW86" s="3"/>
      <c r="AX86" s="3"/>
      <c r="AY86" s="3"/>
      <c r="AZ86" s="46"/>
    </row>
    <row r="87" spans="46:52" ht="18.95" customHeight="1" x14ac:dyDescent="0.15">
      <c r="AT87" s="24">
        <v>79</v>
      </c>
      <c r="AU87" s="42"/>
      <c r="AV87" s="3"/>
      <c r="AW87" s="3"/>
      <c r="AX87" s="3"/>
      <c r="AY87" s="3"/>
      <c r="AZ87" s="46"/>
    </row>
    <row r="88" spans="46:52" ht="18.95" customHeight="1" x14ac:dyDescent="0.15">
      <c r="AT88" s="24">
        <v>80</v>
      </c>
      <c r="AU88" s="42"/>
      <c r="AV88" s="3"/>
      <c r="AW88" s="3"/>
      <c r="AX88" s="3"/>
      <c r="AY88" s="3"/>
      <c r="AZ88" s="46"/>
    </row>
    <row r="89" spans="46:52" ht="18.95" customHeight="1" x14ac:dyDescent="0.15">
      <c r="AT89" s="24">
        <v>81</v>
      </c>
      <c r="AU89" s="42"/>
      <c r="AV89" s="3"/>
      <c r="AW89" s="3"/>
      <c r="AX89" s="3"/>
      <c r="AY89" s="3"/>
      <c r="AZ89" s="46"/>
    </row>
    <row r="90" spans="46:52" ht="18.95" customHeight="1" x14ac:dyDescent="0.15">
      <c r="AT90" s="24">
        <v>82</v>
      </c>
      <c r="AU90" s="42"/>
      <c r="AV90" s="3"/>
      <c r="AW90" s="3"/>
      <c r="AX90" s="3"/>
      <c r="AY90" s="3"/>
      <c r="AZ90" s="46"/>
    </row>
    <row r="91" spans="46:52" ht="18.95" customHeight="1" x14ac:dyDescent="0.15">
      <c r="AT91" s="24">
        <v>83</v>
      </c>
      <c r="AU91" s="42"/>
      <c r="AV91" s="3"/>
      <c r="AW91" s="3"/>
      <c r="AX91" s="3"/>
      <c r="AY91" s="3"/>
      <c r="AZ91" s="46"/>
    </row>
    <row r="92" spans="46:52" ht="18.95" customHeight="1" x14ac:dyDescent="0.15">
      <c r="AT92" s="24">
        <v>84</v>
      </c>
      <c r="AU92" s="42"/>
      <c r="AV92" s="3"/>
      <c r="AW92" s="3"/>
      <c r="AX92" s="3"/>
      <c r="AY92" s="3"/>
      <c r="AZ92" s="46"/>
    </row>
    <row r="93" spans="46:52" ht="18.95" customHeight="1" x14ac:dyDescent="0.15">
      <c r="AT93" s="24">
        <v>85</v>
      </c>
      <c r="AU93" s="42"/>
      <c r="AV93" s="3"/>
      <c r="AW93" s="3"/>
      <c r="AX93" s="3"/>
      <c r="AY93" s="3"/>
      <c r="AZ93" s="46"/>
    </row>
    <row r="94" spans="46:52" ht="18.95" customHeight="1" x14ac:dyDescent="0.15">
      <c r="AT94" s="24">
        <v>86</v>
      </c>
      <c r="AU94" s="42"/>
      <c r="AV94" s="3"/>
      <c r="AW94" s="3"/>
      <c r="AX94" s="3"/>
      <c r="AY94" s="3"/>
      <c r="AZ94" s="46"/>
    </row>
    <row r="95" spans="46:52" ht="18.95" customHeight="1" x14ac:dyDescent="0.15">
      <c r="AT95" s="24">
        <v>87</v>
      </c>
      <c r="AU95" s="42"/>
      <c r="AV95" s="3"/>
      <c r="AW95" s="3"/>
      <c r="AX95" s="3"/>
      <c r="AY95" s="3"/>
      <c r="AZ95" s="46"/>
    </row>
    <row r="96" spans="46:52" ht="18.95" customHeight="1" x14ac:dyDescent="0.15">
      <c r="AT96" s="24">
        <v>88</v>
      </c>
      <c r="AU96" s="42"/>
      <c r="AV96" s="3"/>
      <c r="AW96" s="3"/>
      <c r="AX96" s="3"/>
      <c r="AY96" s="3"/>
      <c r="AZ96" s="46"/>
    </row>
    <row r="97" spans="46:52" ht="18.95" customHeight="1" x14ac:dyDescent="0.15">
      <c r="AT97" s="24">
        <v>89</v>
      </c>
      <c r="AU97" s="42"/>
      <c r="AV97" s="3"/>
      <c r="AW97" s="3"/>
      <c r="AX97" s="3"/>
      <c r="AY97" s="3"/>
      <c r="AZ97" s="46"/>
    </row>
    <row r="98" spans="46:52" ht="18.95" customHeight="1" x14ac:dyDescent="0.15">
      <c r="AT98" s="24">
        <v>90</v>
      </c>
      <c r="AU98" s="42"/>
      <c r="AV98" s="3"/>
      <c r="AW98" s="3"/>
      <c r="AX98" s="3"/>
      <c r="AY98" s="3"/>
      <c r="AZ98" s="46"/>
    </row>
    <row r="99" spans="46:52" ht="18.95" customHeight="1" x14ac:dyDescent="0.15">
      <c r="AT99" s="24">
        <v>91</v>
      </c>
      <c r="AU99" s="42"/>
      <c r="AV99" s="3"/>
      <c r="AW99" s="3"/>
      <c r="AX99" s="3"/>
      <c r="AY99" s="3"/>
      <c r="AZ99" s="46"/>
    </row>
    <row r="100" spans="46:52" ht="18.95" customHeight="1" x14ac:dyDescent="0.15">
      <c r="AT100" s="24">
        <v>92</v>
      </c>
      <c r="AU100" s="42"/>
      <c r="AV100" s="3"/>
      <c r="AW100" s="3"/>
      <c r="AX100" s="3"/>
      <c r="AY100" s="3"/>
      <c r="AZ100" s="46"/>
    </row>
    <row r="101" spans="46:52" ht="18.95" customHeight="1" x14ac:dyDescent="0.15">
      <c r="AT101" s="24">
        <v>93</v>
      </c>
      <c r="AU101" s="42"/>
      <c r="AV101" s="3"/>
      <c r="AW101" s="3"/>
      <c r="AX101" s="3"/>
      <c r="AY101" s="3"/>
      <c r="AZ101" s="46"/>
    </row>
    <row r="102" spans="46:52" ht="18.95" customHeight="1" x14ac:dyDescent="0.15">
      <c r="AT102" s="24">
        <v>94</v>
      </c>
      <c r="AU102" s="42"/>
      <c r="AV102" s="3"/>
      <c r="AW102" s="3"/>
      <c r="AX102" s="3"/>
      <c r="AY102" s="3"/>
      <c r="AZ102" s="46"/>
    </row>
    <row r="103" spans="46:52" ht="18.95" customHeight="1" x14ac:dyDescent="0.15">
      <c r="AT103" s="24">
        <v>95</v>
      </c>
      <c r="AU103" s="42"/>
      <c r="AV103" s="3"/>
      <c r="AW103" s="3"/>
      <c r="AX103" s="3"/>
      <c r="AY103" s="3"/>
      <c r="AZ103" s="46"/>
    </row>
    <row r="104" spans="46:52" ht="18.95" customHeight="1" x14ac:dyDescent="0.15">
      <c r="AT104" s="24">
        <v>96</v>
      </c>
      <c r="AU104" s="42"/>
      <c r="AV104" s="3"/>
      <c r="AW104" s="3"/>
      <c r="AX104" s="3"/>
      <c r="AY104" s="3"/>
      <c r="AZ104" s="46"/>
    </row>
    <row r="105" spans="46:52" ht="18.95" customHeight="1" x14ac:dyDescent="0.15">
      <c r="AT105" s="24">
        <v>97</v>
      </c>
      <c r="AU105" s="42"/>
      <c r="AV105" s="3"/>
      <c r="AW105" s="3"/>
      <c r="AX105" s="3"/>
      <c r="AY105" s="3"/>
      <c r="AZ105" s="46"/>
    </row>
    <row r="106" spans="46:52" ht="18.95" customHeight="1" x14ac:dyDescent="0.15">
      <c r="AT106" s="24">
        <v>98</v>
      </c>
      <c r="AU106" s="42"/>
      <c r="AV106" s="3"/>
      <c r="AW106" s="3"/>
      <c r="AX106" s="3"/>
      <c r="AY106" s="3"/>
      <c r="AZ106" s="46"/>
    </row>
    <row r="107" spans="46:52" ht="18.95" customHeight="1" x14ac:dyDescent="0.15">
      <c r="AT107" s="24">
        <v>99</v>
      </c>
      <c r="AU107" s="42"/>
      <c r="AV107" s="3"/>
      <c r="AW107" s="3"/>
      <c r="AX107" s="3"/>
      <c r="AY107" s="3"/>
      <c r="AZ107" s="46"/>
    </row>
    <row r="108" spans="46:52" ht="18.95" customHeight="1" thickBot="1" x14ac:dyDescent="0.2">
      <c r="AT108" s="24">
        <v>100</v>
      </c>
      <c r="AU108" s="47"/>
      <c r="AV108" s="48"/>
      <c r="AW108" s="48"/>
      <c r="AX108" s="48"/>
      <c r="AY108" s="48"/>
      <c r="AZ108" s="49"/>
    </row>
  </sheetData>
  <mergeCells count="5">
    <mergeCell ref="Q1:V1"/>
    <mergeCell ref="B2:C2"/>
    <mergeCell ref="B5:C5"/>
    <mergeCell ref="B4:C4"/>
    <mergeCell ref="E4:K4"/>
  </mergeCells>
  <phoneticPr fontId="3"/>
  <conditionalFormatting sqref="B6:C36">
    <cfRule type="expression" dxfId="30" priority="2" stopIfTrue="1">
      <formula>OR(WEEKDAY(B6)=1,WEEKDAY(B6)=7)</formula>
    </cfRule>
  </conditionalFormatting>
  <conditionalFormatting sqref="C4:C5">
    <cfRule type="cellIs" dxfId="29" priority="5" stopIfTrue="1" operator="equal">
      <formula>"土"</formula>
    </cfRule>
    <cfRule type="cellIs" dxfId="28" priority="6" stopIfTrue="1" operator="equal">
      <formula>"日"</formula>
    </cfRule>
  </conditionalFormatting>
  <dataValidations count="1">
    <dataValidation type="list" allowBlank="1" showInputMessage="1" showErrorMessage="1" sqref="R9:R13 Y9:Y68" xr:uid="{00000000-0002-0000-1000-000000000000}">
      <formula1>"国語,社会,数学,理科,英語"</formula1>
    </dataValidation>
  </dataValidations>
  <pageMargins left="0.55118110236220474" right="0.55118110236220474" top="0.27559055118110237" bottom="0.31496062992125984" header="0.51181102362204722" footer="0.51181102362204722"/>
  <pageSetup paperSize="13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stopIfTrue="1" id="{0624A412-8D90-458D-8662-13884F0D56D8}">
            <xm:f>VLOOKUP(B6,祝日一覧!$A:$A,1,FALSE)</xm:f>
            <x14:dxf>
              <fill>
                <patternFill>
                  <bgColor theme="0" tint="-0.24994659260841701"/>
                </patternFill>
              </fill>
            </x14:dxf>
          </x14:cfRule>
          <xm:sqref>B6:C36</xm:sqref>
        </x14:conditionalFormatting>
      </x14:conditionalFormatting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Z108"/>
  <sheetViews>
    <sheetView showGridLines="0" showRowColHeaders="0" zoomScale="70" zoomScaleNormal="70" workbookViewId="0">
      <selection activeCell="B4" sqref="B4:K39"/>
    </sheetView>
  </sheetViews>
  <sheetFormatPr defaultRowHeight="13.5" x14ac:dyDescent="0.15"/>
  <cols>
    <col min="1" max="1" width="2.125" customWidth="1"/>
    <col min="2" max="3" width="3" customWidth="1"/>
    <col min="4" max="4" width="3.375" hidden="1" customWidth="1"/>
    <col min="5" max="5" width="24.375" customWidth="1"/>
    <col min="6" max="10" width="7.625" style="18" customWidth="1"/>
    <col min="12" max="12" width="2" hidden="1" customWidth="1"/>
    <col min="13" max="13" width="2.125" customWidth="1"/>
    <col min="14" max="14" width="6.875" style="20" customWidth="1"/>
    <col min="15" max="15" width="3.25" hidden="1" customWidth="1"/>
    <col min="16" max="16" width="5.375" customWidth="1"/>
    <col min="17" max="17" width="6" customWidth="1"/>
    <col min="18" max="18" width="6.625" customWidth="1"/>
    <col min="19" max="19" width="5.375" customWidth="1"/>
    <col min="20" max="21" width="6.375" customWidth="1"/>
    <col min="22" max="23" width="5.375" customWidth="1"/>
    <col min="24" max="24" width="5.375" hidden="1" customWidth="1"/>
    <col min="25" max="25" width="5.375" customWidth="1"/>
    <col min="26" max="41" width="5.375" hidden="1" customWidth="1"/>
    <col min="42" max="42" width="9.375" hidden="1" customWidth="1"/>
    <col min="43" max="44" width="5.375" hidden="1" customWidth="1"/>
    <col min="45" max="45" width="9.25" customWidth="1"/>
    <col min="46" max="46" width="7.5" style="21" customWidth="1"/>
    <col min="47" max="47" width="12.75" style="21" customWidth="1"/>
    <col min="48" max="52" width="9.375" style="6" bestFit="1" customWidth="1"/>
  </cols>
  <sheetData>
    <row r="1" spans="1:52" s="35" customFormat="1" ht="35.25" customHeight="1" x14ac:dyDescent="0.15">
      <c r="B1" s="38" t="s">
        <v>373</v>
      </c>
      <c r="C1" s="38"/>
      <c r="D1" s="38"/>
      <c r="E1" s="38"/>
      <c r="F1" s="38"/>
      <c r="G1" s="38"/>
      <c r="H1" s="38"/>
      <c r="I1" s="38"/>
      <c r="J1" s="38"/>
      <c r="K1" s="38"/>
      <c r="Q1" s="231"/>
      <c r="R1" s="228"/>
      <c r="S1" s="228"/>
      <c r="T1" s="228"/>
      <c r="U1" s="228"/>
      <c r="V1" s="228"/>
    </row>
    <row r="2" spans="1:52" s="1" customFormat="1" ht="37.5" customHeight="1" x14ac:dyDescent="0.15">
      <c r="B2" s="225"/>
      <c r="C2" s="225"/>
      <c r="D2" s="2"/>
      <c r="F2" s="96"/>
      <c r="G2" s="54"/>
      <c r="H2" s="96" t="s">
        <v>796</v>
      </c>
      <c r="I2" s="54"/>
      <c r="J2" s="54"/>
      <c r="K2" s="29"/>
      <c r="L2" s="29"/>
      <c r="M2" s="29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 s="37"/>
      <c r="AU2" s="21"/>
      <c r="AV2" s="19"/>
      <c r="AW2" s="19"/>
      <c r="AX2" s="19"/>
      <c r="AY2" s="19"/>
      <c r="AZ2" s="19"/>
    </row>
    <row r="3" spans="1:52" s="1" customFormat="1" ht="17.100000000000001" customHeight="1" x14ac:dyDescent="0.15">
      <c r="A3" s="202"/>
      <c r="B3" s="203"/>
      <c r="C3" s="203"/>
      <c r="D3" s="203"/>
      <c r="E3" s="202"/>
      <c r="F3" s="204"/>
      <c r="G3" s="205"/>
      <c r="H3" s="204"/>
      <c r="I3" s="205"/>
      <c r="J3" s="205"/>
      <c r="K3" s="206"/>
      <c r="L3" s="206"/>
      <c r="M3" s="206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 s="37"/>
      <c r="AU3" s="21"/>
      <c r="AV3" s="19"/>
      <c r="AW3" s="19"/>
      <c r="AX3" s="19"/>
      <c r="AY3" s="19"/>
      <c r="AZ3" s="19"/>
    </row>
    <row r="4" spans="1:52" s="1" customFormat="1" ht="33" customHeight="1" thickBot="1" x14ac:dyDescent="0.2">
      <c r="A4" s="202"/>
      <c r="B4" s="230">
        <f>見本①!$A$3+1</f>
        <v>2026</v>
      </c>
      <c r="C4" s="230"/>
      <c r="D4" s="109"/>
      <c r="E4" s="229" t="s">
        <v>85</v>
      </c>
      <c r="F4" s="229"/>
      <c r="G4" s="229"/>
      <c r="H4" s="229"/>
      <c r="I4" s="229"/>
      <c r="J4" s="229"/>
      <c r="K4" s="229"/>
      <c r="L4" s="31"/>
      <c r="M4" s="209"/>
      <c r="N4" s="38" t="s">
        <v>75</v>
      </c>
      <c r="P4" s="50"/>
      <c r="Q4" s="51"/>
      <c r="R4" s="51"/>
      <c r="S4" s="51"/>
      <c r="T4" s="51"/>
      <c r="U4" s="51"/>
      <c r="V4" s="51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 s="22"/>
      <c r="AU4" s="21"/>
      <c r="AV4" s="19"/>
      <c r="AW4" s="19"/>
      <c r="AX4" s="19"/>
      <c r="AY4" s="19"/>
      <c r="AZ4" s="19"/>
    </row>
    <row r="5" spans="1:52" ht="30.75" customHeight="1" x14ac:dyDescent="0.15">
      <c r="A5" s="207"/>
      <c r="B5" s="226">
        <v>9</v>
      </c>
      <c r="C5" s="226"/>
      <c r="D5" s="2"/>
      <c r="E5" s="28" t="s">
        <v>40</v>
      </c>
      <c r="F5" s="30" t="s">
        <v>65</v>
      </c>
      <c r="G5" s="30" t="s">
        <v>50</v>
      </c>
      <c r="H5" s="30" t="s">
        <v>47</v>
      </c>
      <c r="I5" s="30" t="s">
        <v>48</v>
      </c>
      <c r="J5" s="30" t="s">
        <v>49</v>
      </c>
      <c r="K5" s="28" t="s">
        <v>10</v>
      </c>
      <c r="M5" s="207"/>
      <c r="N5" s="32" t="s">
        <v>66</v>
      </c>
      <c r="AT5" s="22"/>
    </row>
    <row r="6" spans="1:52" ht="18.95" customHeight="1" x14ac:dyDescent="0.15">
      <c r="A6" s="207"/>
      <c r="B6" s="99">
        <f>DATE($B$4,$B$5,1)</f>
        <v>46266</v>
      </c>
      <c r="C6" s="98">
        <f>DATE($B$4,$B$5,1)</f>
        <v>46266</v>
      </c>
      <c r="D6" s="3" t="s">
        <v>51</v>
      </c>
      <c r="E6" s="3"/>
      <c r="F6" s="17" t="str">
        <f t="shared" ref="F6:F35" si="0">IF($N6=1,VLOOKUP($O6,$W$9:$AO$68,10),IF($N6=2,VLOOKUP($O5+1,$W$9:$AO$68,15),IF($N6="予備","予備","")))</f>
        <v>単元1</v>
      </c>
      <c r="G6" s="17" t="str">
        <f t="shared" ref="G6:G35" si="1">IF($N6=1,VLOOKUP($O6,$W$9:$AO$68,11),IF($N6=2,VLOOKUP($O5+1,$W$9:$AO$68,16),IF($N6="予備","予備","")))</f>
        <v/>
      </c>
      <c r="H6" s="17" t="str">
        <f t="shared" ref="H6:H35" si="2">IF($N6=1,VLOOKUP($O6,$W$9:$AO$68,12),IF($N6=2,VLOOKUP($O5+1,$W$9:$AO$68,17),IF($N6="予備","予備","")))</f>
        <v/>
      </c>
      <c r="I6" s="17" t="str">
        <f t="shared" ref="I6:I35" si="3">IF($N6=1,VLOOKUP($O6,$W$9:$AO$68,13),IF($N6=2,VLOOKUP($O5+1,$W$9:$AO$68,18),IF($N6="予備","予備","")))</f>
        <v/>
      </c>
      <c r="J6" s="17" t="str">
        <f t="shared" ref="J6:J35" si="4">IF($N6=1,VLOOKUP($O6,$W$9:$AO$68,14),IF($N6=2,VLOOKUP($O5+1,$W$9:$AO$68,19),IF($N6="予備","予備","")))</f>
        <v/>
      </c>
      <c r="K6" s="3"/>
      <c r="M6" s="207"/>
      <c r="N6" s="33">
        <v>1</v>
      </c>
      <c r="O6">
        <f>SUM($N$6:N6)</f>
        <v>1</v>
      </c>
      <c r="AT6" s="6"/>
    </row>
    <row r="7" spans="1:52" ht="18.95" customHeight="1" thickBot="1" x14ac:dyDescent="0.2">
      <c r="A7" s="207"/>
      <c r="B7" s="99">
        <f>B6+1</f>
        <v>46267</v>
      </c>
      <c r="C7" s="98">
        <f>C6+1</f>
        <v>46267</v>
      </c>
      <c r="D7" s="3" t="s">
        <v>52</v>
      </c>
      <c r="E7" s="3"/>
      <c r="F7" s="17" t="str">
        <f t="shared" si="0"/>
        <v/>
      </c>
      <c r="G7" s="17" t="str">
        <f t="shared" si="1"/>
        <v>単元1</v>
      </c>
      <c r="H7" s="17" t="str">
        <f t="shared" si="2"/>
        <v/>
      </c>
      <c r="I7" s="17" t="str">
        <f t="shared" si="3"/>
        <v/>
      </c>
      <c r="J7" s="17" t="str">
        <f t="shared" si="4"/>
        <v/>
      </c>
      <c r="K7" s="3"/>
      <c r="M7" s="207"/>
      <c r="N7" s="33">
        <v>1</v>
      </c>
      <c r="O7">
        <f>SUM($N$6:N7)</f>
        <v>2</v>
      </c>
      <c r="Q7" s="38" t="s">
        <v>73</v>
      </c>
      <c r="R7" s="51"/>
      <c r="S7" s="51"/>
      <c r="W7" s="52" t="s">
        <v>72</v>
      </c>
      <c r="X7" s="51" t="s">
        <v>69</v>
      </c>
      <c r="Y7" s="51"/>
      <c r="Z7" s="51"/>
      <c r="AA7" s="51" t="s">
        <v>77</v>
      </c>
      <c r="AB7" s="51"/>
      <c r="AC7" s="51"/>
      <c r="AD7" s="51"/>
      <c r="AE7" s="51"/>
      <c r="AF7" s="51" t="s">
        <v>70</v>
      </c>
      <c r="AG7" s="51"/>
      <c r="AH7" s="51"/>
      <c r="AI7" s="51"/>
      <c r="AJ7" s="51"/>
      <c r="AK7" s="51" t="s">
        <v>71</v>
      </c>
      <c r="AL7" s="51"/>
      <c r="AM7" s="51"/>
      <c r="AN7" s="51"/>
      <c r="AO7" s="51"/>
      <c r="AP7" s="51"/>
      <c r="AQ7" s="51"/>
      <c r="AR7" s="51"/>
      <c r="AS7" s="51"/>
      <c r="AT7" s="36" t="s">
        <v>111</v>
      </c>
    </row>
    <row r="8" spans="1:52" ht="18.95" customHeight="1" thickBot="1" x14ac:dyDescent="0.2">
      <c r="A8" s="207"/>
      <c r="B8" s="99">
        <f t="shared" ref="B8:C35" si="5">B7+1</f>
        <v>46268</v>
      </c>
      <c r="C8" s="98">
        <f t="shared" si="5"/>
        <v>46268</v>
      </c>
      <c r="D8" s="3" t="s">
        <v>53</v>
      </c>
      <c r="E8" s="3"/>
      <c r="F8" s="17" t="str">
        <f t="shared" si="0"/>
        <v/>
      </c>
      <c r="G8" s="17" t="str">
        <f t="shared" si="1"/>
        <v/>
      </c>
      <c r="H8" s="17" t="str">
        <f t="shared" si="2"/>
        <v>単元1</v>
      </c>
      <c r="I8" s="17" t="str">
        <f t="shared" si="3"/>
        <v/>
      </c>
      <c r="J8" s="17" t="str">
        <f t="shared" si="4"/>
        <v/>
      </c>
      <c r="K8" s="3"/>
      <c r="M8" s="207"/>
      <c r="N8" s="33">
        <v>1</v>
      </c>
      <c r="O8">
        <f>SUM($N$6:N8)</f>
        <v>3</v>
      </c>
      <c r="Q8" s="4" t="s">
        <v>67</v>
      </c>
      <c r="R8" s="5" t="s">
        <v>46</v>
      </c>
      <c r="W8" s="5" t="s">
        <v>67</v>
      </c>
      <c r="X8" s="5" t="s">
        <v>46</v>
      </c>
      <c r="Y8" s="5" t="s">
        <v>46</v>
      </c>
      <c r="Z8" s="5" t="s">
        <v>46</v>
      </c>
      <c r="AA8" s="15" t="s">
        <v>41</v>
      </c>
      <c r="AB8" s="15" t="s">
        <v>42</v>
      </c>
      <c r="AC8" s="15" t="s">
        <v>43</v>
      </c>
      <c r="AD8" s="15" t="s">
        <v>44</v>
      </c>
      <c r="AE8" s="15" t="s">
        <v>45</v>
      </c>
      <c r="AF8" s="14" t="s">
        <v>41</v>
      </c>
      <c r="AG8" s="15" t="s">
        <v>42</v>
      </c>
      <c r="AH8" s="15" t="s">
        <v>43</v>
      </c>
      <c r="AI8" s="15" t="s">
        <v>44</v>
      </c>
      <c r="AJ8" s="16" t="s">
        <v>45</v>
      </c>
      <c r="AK8" s="14" t="s">
        <v>41</v>
      </c>
      <c r="AL8" s="15" t="s">
        <v>42</v>
      </c>
      <c r="AM8" s="15" t="s">
        <v>43</v>
      </c>
      <c r="AN8" s="15" t="s">
        <v>44</v>
      </c>
      <c r="AO8" s="16" t="s">
        <v>45</v>
      </c>
      <c r="AT8" s="5" t="s">
        <v>77</v>
      </c>
      <c r="AU8" s="5" t="s">
        <v>81</v>
      </c>
      <c r="AV8" s="5" t="s">
        <v>41</v>
      </c>
      <c r="AW8" s="5" t="s">
        <v>50</v>
      </c>
      <c r="AX8" s="5" t="s">
        <v>47</v>
      </c>
      <c r="AY8" s="5" t="s">
        <v>48</v>
      </c>
      <c r="AZ8" s="5" t="s">
        <v>49</v>
      </c>
    </row>
    <row r="9" spans="1:52" ht="18.95" customHeight="1" x14ac:dyDescent="0.15">
      <c r="A9" s="207"/>
      <c r="B9" s="99">
        <f t="shared" si="5"/>
        <v>46269</v>
      </c>
      <c r="C9" s="98">
        <f t="shared" si="5"/>
        <v>46269</v>
      </c>
      <c r="D9" s="3" t="s">
        <v>54</v>
      </c>
      <c r="E9" s="3"/>
      <c r="F9" s="17" t="str">
        <f t="shared" si="0"/>
        <v/>
      </c>
      <c r="G9" s="17" t="str">
        <f t="shared" si="1"/>
        <v/>
      </c>
      <c r="H9" s="17" t="str">
        <f t="shared" si="2"/>
        <v/>
      </c>
      <c r="I9" s="17" t="str">
        <f t="shared" si="3"/>
        <v>単元1</v>
      </c>
      <c r="J9" s="17" t="str">
        <f t="shared" si="4"/>
        <v/>
      </c>
      <c r="K9" s="3"/>
      <c r="M9" s="207"/>
      <c r="N9" s="33">
        <v>1</v>
      </c>
      <c r="O9">
        <f>SUM($N$6:N9)</f>
        <v>4</v>
      </c>
      <c r="Q9" s="7">
        <v>1</v>
      </c>
      <c r="R9" s="8" t="s">
        <v>41</v>
      </c>
      <c r="W9" s="3">
        <v>1</v>
      </c>
      <c r="X9" s="7" t="str">
        <f>R9</f>
        <v>国語</v>
      </c>
      <c r="Y9" s="8"/>
      <c r="Z9" s="23" t="str">
        <f t="shared" ref="Z9:Z58" si="6">IF(Y9="",IF(X9=0,"",X9),Y9)</f>
        <v>国語</v>
      </c>
      <c r="AA9">
        <f>IF($Z9=AA$8,COUNTIF($Z$9:$Z9,AA$8)+Q$22,"")</f>
        <v>1</v>
      </c>
      <c r="AB9" t="str">
        <f>IF($Z9=AB$8,COUNTIF($Z$9:$Z9,AB$8)+R$22,"")</f>
        <v/>
      </c>
      <c r="AC9" t="str">
        <f>IF($Z9=AC$8,COUNTIF($Z$9:$Z9,AC$8)+S$22,"")</f>
        <v/>
      </c>
      <c r="AD9" t="str">
        <f>IF($Z9=AD$8,COUNTIF($Z$9:$Z9,AD$8)+T$22,"")</f>
        <v/>
      </c>
      <c r="AE9" t="str">
        <f>IF($Z9=AE$8,COUNTIF($Z$9:$Z9,AE$8)+U$22,"")</f>
        <v/>
      </c>
      <c r="AF9" t="str">
        <f t="shared" ref="AF9:AF58" si="7">IF(AA9="","",VLOOKUP(AA9,$AT$9:$AZ$58,3))</f>
        <v>単元1</v>
      </c>
      <c r="AG9" t="str">
        <f t="shared" ref="AG9:AG58" si="8">IF(AB9="","",VLOOKUP(AB9,$AT$9:$AZ$58,4))</f>
        <v/>
      </c>
      <c r="AH9" t="str">
        <f t="shared" ref="AH9:AH58" si="9">IF(AC9="","",VLOOKUP(AC9,$AT$9:$AZ$58,5))</f>
        <v/>
      </c>
      <c r="AI9" t="str">
        <f t="shared" ref="AI9:AI58" si="10">IF(AD9="","",VLOOKUP(AD9,$AT$9:$AZ$58,6))</f>
        <v/>
      </c>
      <c r="AJ9" t="str">
        <f t="shared" ref="AJ9:AJ58" si="11">IF(AE9="","",VLOOKUP(AE9,$AT$9:$AZ$58,7))</f>
        <v/>
      </c>
      <c r="AK9" t="str">
        <f t="shared" ref="AK9:AO40" si="12">IF(AF9=AF10,"",IF($Z9=$Z10,AF9&amp;","&amp;AF10,AF9&amp;AF10))</f>
        <v>単元1</v>
      </c>
      <c r="AL9" t="str">
        <f t="shared" si="12"/>
        <v>単元1</v>
      </c>
      <c r="AM9" t="str">
        <f t="shared" si="12"/>
        <v/>
      </c>
      <c r="AN9" t="str">
        <f t="shared" si="12"/>
        <v/>
      </c>
      <c r="AO9" t="str">
        <f t="shared" si="12"/>
        <v/>
      </c>
      <c r="AT9" s="24">
        <v>1</v>
      </c>
      <c r="AU9" s="39" t="s">
        <v>212</v>
      </c>
      <c r="AV9" s="104" t="s">
        <v>314</v>
      </c>
      <c r="AW9" s="40" t="s">
        <v>314</v>
      </c>
      <c r="AX9" s="40" t="s">
        <v>314</v>
      </c>
      <c r="AY9" s="40" t="s">
        <v>314</v>
      </c>
      <c r="AZ9" s="41" t="s">
        <v>314</v>
      </c>
    </row>
    <row r="10" spans="1:52" ht="18.95" customHeight="1" x14ac:dyDescent="0.15">
      <c r="A10" s="207"/>
      <c r="B10" s="99">
        <f t="shared" si="5"/>
        <v>46270</v>
      </c>
      <c r="C10" s="98">
        <f t="shared" si="5"/>
        <v>46270</v>
      </c>
      <c r="D10" s="3" t="s">
        <v>55</v>
      </c>
      <c r="E10" s="3"/>
      <c r="F10" s="17" t="str">
        <f t="shared" si="0"/>
        <v/>
      </c>
      <c r="G10" s="17" t="str">
        <f t="shared" si="1"/>
        <v/>
      </c>
      <c r="H10" s="17" t="str">
        <f t="shared" si="2"/>
        <v/>
      </c>
      <c r="I10" s="17" t="str">
        <f t="shared" si="3"/>
        <v/>
      </c>
      <c r="J10" s="17" t="str">
        <f t="shared" si="4"/>
        <v>単元1</v>
      </c>
      <c r="K10" s="3"/>
      <c r="M10" s="207"/>
      <c r="N10" s="33">
        <v>1</v>
      </c>
      <c r="O10">
        <f>SUM($N$6:N10)</f>
        <v>5</v>
      </c>
      <c r="Q10" s="7">
        <v>2</v>
      </c>
      <c r="R10" s="9" t="s">
        <v>50</v>
      </c>
      <c r="W10" s="3">
        <v>2</v>
      </c>
      <c r="X10" s="7" t="str">
        <f>R10</f>
        <v>社会</v>
      </c>
      <c r="Y10" s="9"/>
      <c r="Z10" s="23" t="str">
        <f t="shared" si="6"/>
        <v>社会</v>
      </c>
      <c r="AA10" t="str">
        <f>IF($Z10=AA$8,COUNTIF($Z$9:$Z10,AA$8)+Q$22,"")</f>
        <v/>
      </c>
      <c r="AB10">
        <f>IF($Z10=AB$8,COUNTIF($Z$9:$Z10,AB$8)+R$22,"")</f>
        <v>1</v>
      </c>
      <c r="AC10" t="str">
        <f>IF($Z10=AC$8,COUNTIF($Z$9:$Z10,AC$8)+S$22,"")</f>
        <v/>
      </c>
      <c r="AD10" t="str">
        <f>IF($Z10=AD$8,COUNTIF($Z$9:$Z10,AD$8)+T$22,"")</f>
        <v/>
      </c>
      <c r="AE10" t="str">
        <f>IF($Z10=AE$8,COUNTIF($Z$9:$Z10,AE$8)+U$22,"")</f>
        <v/>
      </c>
      <c r="AF10" t="str">
        <f t="shared" si="7"/>
        <v/>
      </c>
      <c r="AG10" t="str">
        <f t="shared" si="8"/>
        <v>単元1</v>
      </c>
      <c r="AH10" t="str">
        <f t="shared" si="9"/>
        <v/>
      </c>
      <c r="AI10" t="str">
        <f t="shared" si="10"/>
        <v/>
      </c>
      <c r="AJ10" t="str">
        <f t="shared" si="11"/>
        <v/>
      </c>
      <c r="AK10" t="str">
        <f t="shared" si="12"/>
        <v/>
      </c>
      <c r="AL10" t="str">
        <f t="shared" si="12"/>
        <v>単元1</v>
      </c>
      <c r="AM10" t="str">
        <f t="shared" si="12"/>
        <v>単元1</v>
      </c>
      <c r="AN10" t="str">
        <f t="shared" si="12"/>
        <v/>
      </c>
      <c r="AO10" t="str">
        <f t="shared" si="12"/>
        <v/>
      </c>
      <c r="AT10" s="24">
        <v>2</v>
      </c>
      <c r="AU10" s="42" t="s">
        <v>213</v>
      </c>
      <c r="AV10" s="25" t="s">
        <v>315</v>
      </c>
      <c r="AW10" s="25" t="s">
        <v>315</v>
      </c>
      <c r="AX10" s="25" t="s">
        <v>315</v>
      </c>
      <c r="AY10" s="25" t="s">
        <v>315</v>
      </c>
      <c r="AZ10" s="43" t="s">
        <v>315</v>
      </c>
    </row>
    <row r="11" spans="1:52" ht="18.95" customHeight="1" x14ac:dyDescent="0.15">
      <c r="A11" s="207"/>
      <c r="B11" s="99">
        <f t="shared" si="5"/>
        <v>46271</v>
      </c>
      <c r="C11" s="98">
        <f t="shared" si="5"/>
        <v>46271</v>
      </c>
      <c r="D11" s="3" t="s">
        <v>56</v>
      </c>
      <c r="E11" s="3"/>
      <c r="F11" s="17" t="str">
        <f t="shared" si="0"/>
        <v>単元2</v>
      </c>
      <c r="G11" s="17" t="str">
        <f t="shared" si="1"/>
        <v/>
      </c>
      <c r="H11" s="17" t="str">
        <f t="shared" si="2"/>
        <v/>
      </c>
      <c r="I11" s="17" t="str">
        <f t="shared" si="3"/>
        <v/>
      </c>
      <c r="J11" s="17" t="str">
        <f t="shared" si="4"/>
        <v/>
      </c>
      <c r="K11" s="3"/>
      <c r="M11" s="207"/>
      <c r="N11" s="33">
        <v>1</v>
      </c>
      <c r="O11">
        <f>SUM($N$6:N11)</f>
        <v>6</v>
      </c>
      <c r="Q11" s="7">
        <v>3</v>
      </c>
      <c r="R11" s="9" t="s">
        <v>47</v>
      </c>
      <c r="W11" s="3">
        <v>3</v>
      </c>
      <c r="X11" s="7" t="str">
        <f>R11</f>
        <v>数学</v>
      </c>
      <c r="Y11" s="9"/>
      <c r="Z11" s="23" t="str">
        <f t="shared" si="6"/>
        <v>数学</v>
      </c>
      <c r="AA11" t="str">
        <f>IF($Z11=AA$8,COUNTIF($Z$9:$Z11,AA$8)+Q$22,"")</f>
        <v/>
      </c>
      <c r="AB11" t="str">
        <f>IF($Z11=AB$8,COUNTIF($Z$9:$Z11,AB$8)+R$22,"")</f>
        <v/>
      </c>
      <c r="AC11">
        <f>IF($Z11=AC$8,COUNTIF($Z$9:$Z11,AC$8)+S$22,"")</f>
        <v>1</v>
      </c>
      <c r="AD11" t="str">
        <f>IF($Z11=AD$8,COUNTIF($Z$9:$Z11,AD$8)+T$22,"")</f>
        <v/>
      </c>
      <c r="AE11" t="str">
        <f>IF($Z11=AE$8,COUNTIF($Z$9:$Z11,AE$8)+U$22,"")</f>
        <v/>
      </c>
      <c r="AF11" t="str">
        <f t="shared" si="7"/>
        <v/>
      </c>
      <c r="AG11" t="str">
        <f t="shared" si="8"/>
        <v/>
      </c>
      <c r="AH11" t="str">
        <f t="shared" si="9"/>
        <v>単元1</v>
      </c>
      <c r="AI11" t="str">
        <f t="shared" si="10"/>
        <v/>
      </c>
      <c r="AJ11" t="str">
        <f t="shared" si="11"/>
        <v/>
      </c>
      <c r="AK11" t="str">
        <f t="shared" si="12"/>
        <v/>
      </c>
      <c r="AL11" t="str">
        <f t="shared" si="12"/>
        <v/>
      </c>
      <c r="AM11" t="str">
        <f t="shared" si="12"/>
        <v>単元1</v>
      </c>
      <c r="AN11" t="str">
        <f t="shared" si="12"/>
        <v>単元1</v>
      </c>
      <c r="AO11" t="str">
        <f t="shared" si="12"/>
        <v/>
      </c>
      <c r="AT11" s="24">
        <v>3</v>
      </c>
      <c r="AU11" s="42" t="s">
        <v>214</v>
      </c>
      <c r="AV11" s="25" t="s">
        <v>316</v>
      </c>
      <c r="AW11" s="25" t="s">
        <v>316</v>
      </c>
      <c r="AX11" s="25" t="s">
        <v>316</v>
      </c>
      <c r="AY11" s="25" t="s">
        <v>316</v>
      </c>
      <c r="AZ11" s="43" t="s">
        <v>316</v>
      </c>
    </row>
    <row r="12" spans="1:52" ht="18.95" customHeight="1" x14ac:dyDescent="0.15">
      <c r="A12" s="207"/>
      <c r="B12" s="99">
        <f t="shared" si="5"/>
        <v>46272</v>
      </c>
      <c r="C12" s="98">
        <f t="shared" si="5"/>
        <v>46272</v>
      </c>
      <c r="D12" s="3" t="s">
        <v>57</v>
      </c>
      <c r="E12" s="3"/>
      <c r="F12" s="17" t="str">
        <f t="shared" si="0"/>
        <v/>
      </c>
      <c r="G12" s="17" t="str">
        <f t="shared" si="1"/>
        <v>単元2</v>
      </c>
      <c r="H12" s="17" t="str">
        <f t="shared" si="2"/>
        <v/>
      </c>
      <c r="I12" s="17" t="str">
        <f t="shared" si="3"/>
        <v/>
      </c>
      <c r="J12" s="17" t="str">
        <f t="shared" si="4"/>
        <v/>
      </c>
      <c r="K12" s="3"/>
      <c r="M12" s="207"/>
      <c r="N12" s="33">
        <v>1</v>
      </c>
      <c r="O12">
        <f>SUM($N$6:N12)</f>
        <v>7</v>
      </c>
      <c r="Q12" s="7">
        <v>4</v>
      </c>
      <c r="R12" s="9" t="s">
        <v>48</v>
      </c>
      <c r="W12" s="3">
        <v>4</v>
      </c>
      <c r="X12" s="7" t="str">
        <f>R12</f>
        <v>理科</v>
      </c>
      <c r="Y12" s="9"/>
      <c r="Z12" s="23" t="str">
        <f t="shared" si="6"/>
        <v>理科</v>
      </c>
      <c r="AA12" t="str">
        <f>IF($Z12=AA$8,COUNTIF($Z$9:$Z12,AA$8)+Q$22,"")</f>
        <v/>
      </c>
      <c r="AB12" t="str">
        <f>IF($Z12=AB$8,COUNTIF($Z$9:$Z12,AB$8)+R$22,"")</f>
        <v/>
      </c>
      <c r="AC12" t="str">
        <f>IF($Z12=AC$8,COUNTIF($Z$9:$Z12,AC$8)+S$22,"")</f>
        <v/>
      </c>
      <c r="AD12">
        <f>IF($Z12=AD$8,COUNTIF($Z$9:$Z12,AD$8)+T$22,"")</f>
        <v>1</v>
      </c>
      <c r="AE12" t="str">
        <f>IF($Z12=AE$8,COUNTIF($Z$9:$Z12,AE$8)+U$22,"")</f>
        <v/>
      </c>
      <c r="AF12" t="str">
        <f t="shared" si="7"/>
        <v/>
      </c>
      <c r="AG12" t="str">
        <f t="shared" si="8"/>
        <v/>
      </c>
      <c r="AH12" t="str">
        <f t="shared" si="9"/>
        <v/>
      </c>
      <c r="AI12" t="str">
        <f t="shared" si="10"/>
        <v>単元1</v>
      </c>
      <c r="AJ12" t="str">
        <f t="shared" si="11"/>
        <v/>
      </c>
      <c r="AK12" t="str">
        <f t="shared" si="12"/>
        <v/>
      </c>
      <c r="AL12" t="str">
        <f t="shared" si="12"/>
        <v/>
      </c>
      <c r="AM12" t="str">
        <f t="shared" si="12"/>
        <v/>
      </c>
      <c r="AN12" t="str">
        <f t="shared" si="12"/>
        <v>単元1</v>
      </c>
      <c r="AO12" t="str">
        <f t="shared" si="12"/>
        <v>単元1</v>
      </c>
      <c r="AT12" s="24">
        <v>4</v>
      </c>
      <c r="AU12" s="42" t="s">
        <v>215</v>
      </c>
      <c r="AV12" s="25" t="s">
        <v>317</v>
      </c>
      <c r="AW12" s="25" t="s">
        <v>317</v>
      </c>
      <c r="AX12" s="25" t="s">
        <v>317</v>
      </c>
      <c r="AY12" s="25" t="s">
        <v>317</v>
      </c>
      <c r="AZ12" s="43" t="s">
        <v>317</v>
      </c>
    </row>
    <row r="13" spans="1:52" ht="18.95" customHeight="1" thickBot="1" x14ac:dyDescent="0.2">
      <c r="A13" s="207"/>
      <c r="B13" s="99">
        <f t="shared" si="5"/>
        <v>46273</v>
      </c>
      <c r="C13" s="98">
        <f t="shared" si="5"/>
        <v>46273</v>
      </c>
      <c r="D13" s="3" t="s">
        <v>58</v>
      </c>
      <c r="E13" s="3"/>
      <c r="F13" s="17" t="str">
        <f t="shared" si="0"/>
        <v/>
      </c>
      <c r="G13" s="17" t="str">
        <f t="shared" si="1"/>
        <v/>
      </c>
      <c r="H13" s="17" t="str">
        <f t="shared" si="2"/>
        <v>単元2</v>
      </c>
      <c r="I13" s="17" t="str">
        <f t="shared" si="3"/>
        <v/>
      </c>
      <c r="J13" s="17" t="str">
        <f t="shared" si="4"/>
        <v/>
      </c>
      <c r="K13" s="3"/>
      <c r="M13" s="207"/>
      <c r="N13" s="33">
        <v>1</v>
      </c>
      <c r="O13">
        <f>SUM($N$6:N13)</f>
        <v>8</v>
      </c>
      <c r="Q13" s="7">
        <v>5</v>
      </c>
      <c r="R13" s="10" t="s">
        <v>49</v>
      </c>
      <c r="W13" s="3">
        <v>5</v>
      </c>
      <c r="X13" s="7" t="str">
        <f>R13</f>
        <v>英語</v>
      </c>
      <c r="Y13" s="9"/>
      <c r="Z13" s="23" t="str">
        <f t="shared" si="6"/>
        <v>英語</v>
      </c>
      <c r="AA13" t="str">
        <f>IF($Z13=AA$8,COUNTIF($Z$9:$Z13,AA$8)+Q$22,"")</f>
        <v/>
      </c>
      <c r="AB13" t="str">
        <f>IF($Z13=AB$8,COUNTIF($Z$9:$Z13,AB$8)+R$22,"")</f>
        <v/>
      </c>
      <c r="AC13" t="str">
        <f>IF($Z13=AC$8,COUNTIF($Z$9:$Z13,AC$8)+S$22,"")</f>
        <v/>
      </c>
      <c r="AD13" t="str">
        <f>IF($Z13=AD$8,COUNTIF($Z$9:$Z13,AD$8)+T$22,"")</f>
        <v/>
      </c>
      <c r="AE13">
        <f>IF($Z13=AE$8,COUNTIF($Z$9:$Z13,AE$8)+U$22,"")</f>
        <v>1</v>
      </c>
      <c r="AF13" t="str">
        <f t="shared" si="7"/>
        <v/>
      </c>
      <c r="AG13" t="str">
        <f t="shared" si="8"/>
        <v/>
      </c>
      <c r="AH13" t="str">
        <f t="shared" si="9"/>
        <v/>
      </c>
      <c r="AI13" t="str">
        <f t="shared" si="10"/>
        <v/>
      </c>
      <c r="AJ13" t="str">
        <f t="shared" si="11"/>
        <v>単元1</v>
      </c>
      <c r="AK13" t="str">
        <f t="shared" si="12"/>
        <v>単元2</v>
      </c>
      <c r="AL13" t="str">
        <f t="shared" si="12"/>
        <v/>
      </c>
      <c r="AM13" t="str">
        <f t="shared" si="12"/>
        <v/>
      </c>
      <c r="AN13" t="str">
        <f t="shared" si="12"/>
        <v/>
      </c>
      <c r="AO13" t="str">
        <f t="shared" si="12"/>
        <v>単元1</v>
      </c>
      <c r="AT13" s="24">
        <v>5</v>
      </c>
      <c r="AU13" s="42" t="s">
        <v>216</v>
      </c>
      <c r="AV13" s="25" t="s">
        <v>318</v>
      </c>
      <c r="AW13" s="25" t="s">
        <v>318</v>
      </c>
      <c r="AX13" s="25" t="s">
        <v>318</v>
      </c>
      <c r="AY13" s="25" t="s">
        <v>318</v>
      </c>
      <c r="AZ13" s="43" t="s">
        <v>318</v>
      </c>
    </row>
    <row r="14" spans="1:52" ht="18.95" customHeight="1" x14ac:dyDescent="0.15">
      <c r="A14" s="207"/>
      <c r="B14" s="99">
        <f t="shared" si="5"/>
        <v>46274</v>
      </c>
      <c r="C14" s="98">
        <f t="shared" si="5"/>
        <v>46274</v>
      </c>
      <c r="D14" s="3" t="s">
        <v>59</v>
      </c>
      <c r="E14" s="3"/>
      <c r="F14" s="17" t="str">
        <f t="shared" si="0"/>
        <v/>
      </c>
      <c r="G14" s="17" t="str">
        <f t="shared" si="1"/>
        <v/>
      </c>
      <c r="H14" s="17" t="str">
        <f t="shared" si="2"/>
        <v/>
      </c>
      <c r="I14" s="17" t="str">
        <f t="shared" si="3"/>
        <v>単元2</v>
      </c>
      <c r="J14" s="17" t="str">
        <f t="shared" si="4"/>
        <v/>
      </c>
      <c r="K14" s="3"/>
      <c r="M14" s="207"/>
      <c r="N14" s="33">
        <v>1</v>
      </c>
      <c r="O14">
        <f>SUM($N$6:N14)</f>
        <v>9</v>
      </c>
      <c r="W14" s="3">
        <v>6</v>
      </c>
      <c r="X14" s="7" t="str">
        <f>R9</f>
        <v>国語</v>
      </c>
      <c r="Y14" s="9"/>
      <c r="Z14" s="23" t="str">
        <f t="shared" si="6"/>
        <v>国語</v>
      </c>
      <c r="AA14">
        <f>IF($Z14=AA$8,COUNTIF($Z$9:$Z14,AA$8)+Q$22,"")</f>
        <v>2</v>
      </c>
      <c r="AB14" t="str">
        <f>IF($Z14=AB$8,COUNTIF($Z$9:$Z14,AB$8)+R$22,"")</f>
        <v/>
      </c>
      <c r="AC14" t="str">
        <f>IF($Z14=AC$8,COUNTIF($Z$9:$Z14,AC$8)+S$22,"")</f>
        <v/>
      </c>
      <c r="AD14" t="str">
        <f>IF($Z14=AD$8,COUNTIF($Z$9:$Z14,AD$8)+T$22,"")</f>
        <v/>
      </c>
      <c r="AE14" t="str">
        <f>IF($Z14=AE$8,COUNTIF($Z$9:$Z14,AE$8)+U$22,"")</f>
        <v/>
      </c>
      <c r="AF14" t="str">
        <f t="shared" si="7"/>
        <v>単元2</v>
      </c>
      <c r="AG14" t="str">
        <f t="shared" si="8"/>
        <v/>
      </c>
      <c r="AH14" t="str">
        <f t="shared" si="9"/>
        <v/>
      </c>
      <c r="AI14" t="str">
        <f t="shared" si="10"/>
        <v/>
      </c>
      <c r="AJ14" t="str">
        <f t="shared" si="11"/>
        <v/>
      </c>
      <c r="AK14" t="str">
        <f t="shared" si="12"/>
        <v>単元2</v>
      </c>
      <c r="AL14" t="str">
        <f t="shared" si="12"/>
        <v>単元2</v>
      </c>
      <c r="AM14" t="str">
        <f t="shared" si="12"/>
        <v/>
      </c>
      <c r="AN14" t="str">
        <f t="shared" si="12"/>
        <v/>
      </c>
      <c r="AO14" t="str">
        <f t="shared" si="12"/>
        <v/>
      </c>
      <c r="AT14" s="24">
        <v>6</v>
      </c>
      <c r="AU14" s="42" t="s">
        <v>217</v>
      </c>
      <c r="AV14" s="25" t="s">
        <v>319</v>
      </c>
      <c r="AW14" s="25" t="s">
        <v>319</v>
      </c>
      <c r="AX14" s="25" t="s">
        <v>319</v>
      </c>
      <c r="AY14" s="25" t="s">
        <v>319</v>
      </c>
      <c r="AZ14" s="43" t="s">
        <v>319</v>
      </c>
    </row>
    <row r="15" spans="1:52" ht="18.95" customHeight="1" x14ac:dyDescent="0.15">
      <c r="A15" s="207"/>
      <c r="B15" s="99">
        <f t="shared" si="5"/>
        <v>46275</v>
      </c>
      <c r="C15" s="98">
        <f t="shared" si="5"/>
        <v>46275</v>
      </c>
      <c r="D15" s="3" t="s">
        <v>60</v>
      </c>
      <c r="E15" s="3"/>
      <c r="F15" s="17" t="str">
        <f t="shared" si="0"/>
        <v/>
      </c>
      <c r="G15" s="17" t="str">
        <f t="shared" si="1"/>
        <v/>
      </c>
      <c r="H15" s="17" t="str">
        <f t="shared" si="2"/>
        <v/>
      </c>
      <c r="I15" s="17" t="str">
        <f t="shared" si="3"/>
        <v/>
      </c>
      <c r="J15" s="17" t="str">
        <f t="shared" si="4"/>
        <v>単元2</v>
      </c>
      <c r="K15" s="3"/>
      <c r="M15" s="207"/>
      <c r="N15" s="33">
        <v>1</v>
      </c>
      <c r="O15">
        <f>SUM($N$6:N15)</f>
        <v>10</v>
      </c>
      <c r="W15" s="3">
        <v>7</v>
      </c>
      <c r="X15" s="7" t="str">
        <f>R10</f>
        <v>社会</v>
      </c>
      <c r="Y15" s="9"/>
      <c r="Z15" s="23" t="str">
        <f t="shared" si="6"/>
        <v>社会</v>
      </c>
      <c r="AA15" t="str">
        <f>IF($Z15=AA$8,COUNTIF($Z$9:$Z15,AA$8)+Q$22,"")</f>
        <v/>
      </c>
      <c r="AB15">
        <f>IF($Z15=AB$8,COUNTIF($Z$9:$Z15,AB$8)+R$22,"")</f>
        <v>2</v>
      </c>
      <c r="AC15" t="str">
        <f>IF($Z15=AC$8,COUNTIF($Z$9:$Z15,AC$8)+S$22,"")</f>
        <v/>
      </c>
      <c r="AD15" t="str">
        <f>IF($Z15=AD$8,COUNTIF($Z$9:$Z15,AD$8)+T$22,"")</f>
        <v/>
      </c>
      <c r="AE15" t="str">
        <f>IF($Z15=AE$8,COUNTIF($Z$9:$Z15,AE$8)+U$22,"")</f>
        <v/>
      </c>
      <c r="AF15" t="str">
        <f t="shared" si="7"/>
        <v/>
      </c>
      <c r="AG15" t="str">
        <f t="shared" si="8"/>
        <v>単元2</v>
      </c>
      <c r="AH15" t="str">
        <f t="shared" si="9"/>
        <v/>
      </c>
      <c r="AI15" t="str">
        <f t="shared" si="10"/>
        <v/>
      </c>
      <c r="AJ15" t="str">
        <f t="shared" si="11"/>
        <v/>
      </c>
      <c r="AK15" t="str">
        <f t="shared" si="12"/>
        <v/>
      </c>
      <c r="AL15" t="str">
        <f t="shared" si="12"/>
        <v>単元2</v>
      </c>
      <c r="AM15" t="str">
        <f t="shared" si="12"/>
        <v>単元2</v>
      </c>
      <c r="AN15" t="str">
        <f t="shared" si="12"/>
        <v/>
      </c>
      <c r="AO15" t="str">
        <f t="shared" si="12"/>
        <v/>
      </c>
      <c r="AT15" s="24">
        <v>7</v>
      </c>
      <c r="AU15" s="42" t="s">
        <v>218</v>
      </c>
      <c r="AV15" s="25" t="s">
        <v>320</v>
      </c>
      <c r="AW15" s="25" t="s">
        <v>320</v>
      </c>
      <c r="AX15" s="25" t="s">
        <v>320</v>
      </c>
      <c r="AY15" s="25" t="s">
        <v>320</v>
      </c>
      <c r="AZ15" s="43" t="s">
        <v>320</v>
      </c>
    </row>
    <row r="16" spans="1:52" ht="18.95" customHeight="1" x14ac:dyDescent="0.15">
      <c r="A16" s="207"/>
      <c r="B16" s="99">
        <f t="shared" si="5"/>
        <v>46276</v>
      </c>
      <c r="C16" s="98">
        <f t="shared" si="5"/>
        <v>46276</v>
      </c>
      <c r="D16" s="3" t="s">
        <v>61</v>
      </c>
      <c r="E16" s="3"/>
      <c r="F16" s="17" t="str">
        <f t="shared" si="0"/>
        <v>単元3</v>
      </c>
      <c r="G16" s="17" t="str">
        <f t="shared" si="1"/>
        <v/>
      </c>
      <c r="H16" s="17" t="str">
        <f t="shared" si="2"/>
        <v/>
      </c>
      <c r="I16" s="17" t="str">
        <f t="shared" si="3"/>
        <v/>
      </c>
      <c r="J16" s="17" t="str">
        <f t="shared" si="4"/>
        <v/>
      </c>
      <c r="K16" s="3"/>
      <c r="M16" s="207"/>
      <c r="N16" s="33">
        <v>1</v>
      </c>
      <c r="O16">
        <f>SUM($N$6:N16)</f>
        <v>11</v>
      </c>
      <c r="W16" s="3">
        <v>8</v>
      </c>
      <c r="X16" s="7" t="str">
        <f>R11</f>
        <v>数学</v>
      </c>
      <c r="Y16" s="9"/>
      <c r="Z16" s="23" t="str">
        <f t="shared" si="6"/>
        <v>数学</v>
      </c>
      <c r="AA16" t="str">
        <f>IF($Z16=AA$8,COUNTIF($Z$9:$Z16,AA$8)+Q$22,"")</f>
        <v/>
      </c>
      <c r="AB16" t="str">
        <f>IF($Z16=AB$8,COUNTIF($Z$9:$Z16,AB$8)+R$22,"")</f>
        <v/>
      </c>
      <c r="AC16">
        <f>IF($Z16=AC$8,COUNTIF($Z$9:$Z16,AC$8)+S$22,"")</f>
        <v>2</v>
      </c>
      <c r="AD16" t="str">
        <f>IF($Z16=AD$8,COUNTIF($Z$9:$Z16,AD$8)+T$22,"")</f>
        <v/>
      </c>
      <c r="AE16" t="str">
        <f>IF($Z16=AE$8,COUNTIF($Z$9:$Z16,AE$8)+U$22,"")</f>
        <v/>
      </c>
      <c r="AF16" t="str">
        <f t="shared" si="7"/>
        <v/>
      </c>
      <c r="AG16" t="str">
        <f t="shared" si="8"/>
        <v/>
      </c>
      <c r="AH16" t="str">
        <f t="shared" si="9"/>
        <v>単元2</v>
      </c>
      <c r="AI16" t="str">
        <f t="shared" si="10"/>
        <v/>
      </c>
      <c r="AJ16" t="str">
        <f t="shared" si="11"/>
        <v/>
      </c>
      <c r="AK16" t="str">
        <f t="shared" si="12"/>
        <v/>
      </c>
      <c r="AL16" t="str">
        <f t="shared" si="12"/>
        <v/>
      </c>
      <c r="AM16" t="str">
        <f t="shared" si="12"/>
        <v>単元2</v>
      </c>
      <c r="AN16" t="str">
        <f t="shared" si="12"/>
        <v>単元2</v>
      </c>
      <c r="AO16" t="str">
        <f t="shared" si="12"/>
        <v/>
      </c>
      <c r="AT16" s="24">
        <v>8</v>
      </c>
      <c r="AU16" s="42" t="s">
        <v>219</v>
      </c>
      <c r="AV16" s="25" t="s">
        <v>321</v>
      </c>
      <c r="AW16" s="25" t="s">
        <v>321</v>
      </c>
      <c r="AX16" s="25" t="s">
        <v>321</v>
      </c>
      <c r="AY16" s="25" t="s">
        <v>321</v>
      </c>
      <c r="AZ16" s="43" t="s">
        <v>321</v>
      </c>
    </row>
    <row r="17" spans="1:52" ht="18.95" customHeight="1" x14ac:dyDescent="0.15">
      <c r="A17" s="207"/>
      <c r="B17" s="99">
        <f t="shared" si="5"/>
        <v>46277</v>
      </c>
      <c r="C17" s="98">
        <f t="shared" si="5"/>
        <v>46277</v>
      </c>
      <c r="D17" s="3" t="s">
        <v>62</v>
      </c>
      <c r="E17" s="3"/>
      <c r="F17" s="17" t="str">
        <f t="shared" si="0"/>
        <v/>
      </c>
      <c r="G17" s="17" t="str">
        <f t="shared" si="1"/>
        <v>単元3</v>
      </c>
      <c r="H17" s="17" t="str">
        <f t="shared" si="2"/>
        <v/>
      </c>
      <c r="I17" s="17" t="str">
        <f t="shared" si="3"/>
        <v/>
      </c>
      <c r="J17" s="17" t="str">
        <f t="shared" si="4"/>
        <v/>
      </c>
      <c r="K17" s="3"/>
      <c r="M17" s="207"/>
      <c r="N17" s="33">
        <v>1</v>
      </c>
      <c r="O17">
        <f>SUM($N$6:N17)</f>
        <v>12</v>
      </c>
      <c r="W17" s="3">
        <v>9</v>
      </c>
      <c r="X17" s="7" t="str">
        <f>R12</f>
        <v>理科</v>
      </c>
      <c r="Y17" s="9"/>
      <c r="Z17" s="23" t="str">
        <f t="shared" si="6"/>
        <v>理科</v>
      </c>
      <c r="AA17" t="str">
        <f>IF($Z17=AA$8,COUNTIF($Z$9:$Z17,AA$8)+Q$22,"")</f>
        <v/>
      </c>
      <c r="AB17" t="str">
        <f>IF($Z17=AB$8,COUNTIF($Z$9:$Z17,AB$8)+R$22,"")</f>
        <v/>
      </c>
      <c r="AC17" t="str">
        <f>IF($Z17=AC$8,COUNTIF($Z$9:$Z17,AC$8)+S$22,"")</f>
        <v/>
      </c>
      <c r="AD17">
        <f>IF($Z17=AD$8,COUNTIF($Z$9:$Z17,AD$8)+T$22,"")</f>
        <v>2</v>
      </c>
      <c r="AE17" t="str">
        <f>IF($Z17=AE$8,COUNTIF($Z$9:$Z17,AE$8)+U$22,"")</f>
        <v/>
      </c>
      <c r="AF17" t="str">
        <f t="shared" si="7"/>
        <v/>
      </c>
      <c r="AG17" t="str">
        <f t="shared" si="8"/>
        <v/>
      </c>
      <c r="AH17" t="str">
        <f t="shared" si="9"/>
        <v/>
      </c>
      <c r="AI17" t="str">
        <f t="shared" si="10"/>
        <v>単元2</v>
      </c>
      <c r="AJ17" t="str">
        <f t="shared" si="11"/>
        <v/>
      </c>
      <c r="AK17" t="str">
        <f t="shared" si="12"/>
        <v/>
      </c>
      <c r="AL17" t="str">
        <f t="shared" si="12"/>
        <v/>
      </c>
      <c r="AM17" t="str">
        <f t="shared" si="12"/>
        <v/>
      </c>
      <c r="AN17" t="str">
        <f t="shared" si="12"/>
        <v>単元2</v>
      </c>
      <c r="AO17" t="str">
        <f t="shared" si="12"/>
        <v>単元2</v>
      </c>
      <c r="AT17" s="24">
        <v>9</v>
      </c>
      <c r="AU17" s="42" t="s">
        <v>220</v>
      </c>
      <c r="AV17" s="25" t="s">
        <v>322</v>
      </c>
      <c r="AW17" s="25" t="s">
        <v>322</v>
      </c>
      <c r="AX17" s="25" t="s">
        <v>322</v>
      </c>
      <c r="AY17" s="25" t="s">
        <v>322</v>
      </c>
      <c r="AZ17" s="43" t="s">
        <v>322</v>
      </c>
    </row>
    <row r="18" spans="1:52" ht="18.95" customHeight="1" x14ac:dyDescent="0.15">
      <c r="A18" s="207"/>
      <c r="B18" s="99">
        <f t="shared" si="5"/>
        <v>46278</v>
      </c>
      <c r="C18" s="98">
        <f t="shared" si="5"/>
        <v>46278</v>
      </c>
      <c r="D18" s="3" t="s">
        <v>63</v>
      </c>
      <c r="E18" s="3"/>
      <c r="F18" s="17" t="str">
        <f t="shared" si="0"/>
        <v/>
      </c>
      <c r="G18" s="17" t="str">
        <f t="shared" si="1"/>
        <v/>
      </c>
      <c r="H18" s="17" t="str">
        <f t="shared" si="2"/>
        <v>単元3</v>
      </c>
      <c r="I18" s="17" t="str">
        <f t="shared" si="3"/>
        <v/>
      </c>
      <c r="J18" s="17" t="str">
        <f t="shared" si="4"/>
        <v/>
      </c>
      <c r="K18" s="3"/>
      <c r="M18" s="207"/>
      <c r="N18" s="33">
        <v>1</v>
      </c>
      <c r="O18">
        <f>SUM($N$6:N18)</f>
        <v>13</v>
      </c>
      <c r="W18" s="3">
        <v>10</v>
      </c>
      <c r="X18" s="7" t="str">
        <f>R13</f>
        <v>英語</v>
      </c>
      <c r="Y18" s="9"/>
      <c r="Z18" s="23" t="str">
        <f t="shared" si="6"/>
        <v>英語</v>
      </c>
      <c r="AA18" t="str">
        <f>IF($Z18=AA$8,COUNTIF($Z$9:$Z18,AA$8)+Q$22,"")</f>
        <v/>
      </c>
      <c r="AB18" t="str">
        <f>IF($Z18=AB$8,COUNTIF($Z$9:$Z18,AB$8)+R$22,"")</f>
        <v/>
      </c>
      <c r="AC18" t="str">
        <f>IF($Z18=AC$8,COUNTIF($Z$9:$Z18,AC$8)+S$22,"")</f>
        <v/>
      </c>
      <c r="AD18" t="str">
        <f>IF($Z18=AD$8,COUNTIF($Z$9:$Z18,AD$8)+T$22,"")</f>
        <v/>
      </c>
      <c r="AE18">
        <f>IF($Z18=AE$8,COUNTIF($Z$9:$Z18,AE$8)+U$22,"")</f>
        <v>2</v>
      </c>
      <c r="AF18" t="str">
        <f t="shared" si="7"/>
        <v/>
      </c>
      <c r="AG18" t="str">
        <f t="shared" si="8"/>
        <v/>
      </c>
      <c r="AH18" t="str">
        <f t="shared" si="9"/>
        <v/>
      </c>
      <c r="AI18" t="str">
        <f t="shared" si="10"/>
        <v/>
      </c>
      <c r="AJ18" t="str">
        <f t="shared" si="11"/>
        <v>単元2</v>
      </c>
      <c r="AK18" t="str">
        <f t="shared" si="12"/>
        <v>単元3</v>
      </c>
      <c r="AL18" t="str">
        <f t="shared" si="12"/>
        <v/>
      </c>
      <c r="AM18" t="str">
        <f t="shared" si="12"/>
        <v/>
      </c>
      <c r="AN18" t="str">
        <f t="shared" si="12"/>
        <v/>
      </c>
      <c r="AO18" t="str">
        <f t="shared" si="12"/>
        <v>単元2</v>
      </c>
      <c r="AT18" s="24">
        <v>10</v>
      </c>
      <c r="AU18" s="42" t="s">
        <v>221</v>
      </c>
      <c r="AV18" s="25" t="s">
        <v>323</v>
      </c>
      <c r="AW18" s="25" t="s">
        <v>323</v>
      </c>
      <c r="AX18" s="25" t="s">
        <v>323</v>
      </c>
      <c r="AY18" s="25" t="s">
        <v>323</v>
      </c>
      <c r="AZ18" s="43" t="s">
        <v>323</v>
      </c>
    </row>
    <row r="19" spans="1:52" ht="18.95" customHeight="1" x14ac:dyDescent="0.15">
      <c r="A19" s="207"/>
      <c r="B19" s="99">
        <f t="shared" si="5"/>
        <v>46279</v>
      </c>
      <c r="C19" s="98">
        <f t="shared" si="5"/>
        <v>46279</v>
      </c>
      <c r="D19" s="3" t="s">
        <v>64</v>
      </c>
      <c r="E19" s="3"/>
      <c r="F19" s="17" t="str">
        <f t="shared" si="0"/>
        <v/>
      </c>
      <c r="G19" s="17" t="str">
        <f t="shared" si="1"/>
        <v/>
      </c>
      <c r="H19" s="17" t="str">
        <f t="shared" si="2"/>
        <v/>
      </c>
      <c r="I19" s="17" t="str">
        <f t="shared" si="3"/>
        <v>単元3</v>
      </c>
      <c r="J19" s="17" t="str">
        <f t="shared" si="4"/>
        <v/>
      </c>
      <c r="K19" s="3"/>
      <c r="M19" s="207"/>
      <c r="N19" s="33">
        <v>1</v>
      </c>
      <c r="O19">
        <f>SUM($N$6:N19)</f>
        <v>14</v>
      </c>
      <c r="W19" s="3">
        <v>11</v>
      </c>
      <c r="X19" s="7" t="str">
        <f>R9</f>
        <v>国語</v>
      </c>
      <c r="Y19" s="9"/>
      <c r="Z19" s="23" t="str">
        <f t="shared" si="6"/>
        <v>国語</v>
      </c>
      <c r="AA19">
        <f>IF($Z19=AA$8,COUNTIF($Z$9:$Z19,AA$8)+Q$22,"")</f>
        <v>3</v>
      </c>
      <c r="AB19" t="str">
        <f>IF($Z19=AB$8,COUNTIF($Z$9:$Z19,AB$8)+R$22,"")</f>
        <v/>
      </c>
      <c r="AC19" t="str">
        <f>IF($Z19=AC$8,COUNTIF($Z$9:$Z19,AC$8)+S$22,"")</f>
        <v/>
      </c>
      <c r="AD19" t="str">
        <f>IF($Z19=AD$8,COUNTIF($Z$9:$Z19,AD$8)+T$22,"")</f>
        <v/>
      </c>
      <c r="AE19" t="str">
        <f>IF($Z19=AE$8,COUNTIF($Z$9:$Z19,AE$8)+U$22,"")</f>
        <v/>
      </c>
      <c r="AF19" t="str">
        <f t="shared" si="7"/>
        <v>単元3</v>
      </c>
      <c r="AG19" t="str">
        <f t="shared" si="8"/>
        <v/>
      </c>
      <c r="AH19" t="str">
        <f t="shared" si="9"/>
        <v/>
      </c>
      <c r="AI19" t="str">
        <f t="shared" si="10"/>
        <v/>
      </c>
      <c r="AJ19" t="str">
        <f t="shared" si="11"/>
        <v/>
      </c>
      <c r="AK19" t="str">
        <f t="shared" si="12"/>
        <v>単元3</v>
      </c>
      <c r="AL19" t="str">
        <f t="shared" si="12"/>
        <v>単元3</v>
      </c>
      <c r="AM19" t="str">
        <f t="shared" si="12"/>
        <v/>
      </c>
      <c r="AN19" t="str">
        <f t="shared" si="12"/>
        <v/>
      </c>
      <c r="AO19" t="str">
        <f t="shared" si="12"/>
        <v/>
      </c>
      <c r="AT19" s="24">
        <v>11</v>
      </c>
      <c r="AU19" s="42" t="s">
        <v>222</v>
      </c>
      <c r="AV19" s="25" t="s">
        <v>324</v>
      </c>
      <c r="AW19" s="25" t="s">
        <v>324</v>
      </c>
      <c r="AX19" s="25" t="s">
        <v>324</v>
      </c>
      <c r="AY19" s="25" t="s">
        <v>324</v>
      </c>
      <c r="AZ19" s="43" t="s">
        <v>324</v>
      </c>
    </row>
    <row r="20" spans="1:52" ht="18.95" customHeight="1" x14ac:dyDescent="0.15">
      <c r="A20" s="207"/>
      <c r="B20" s="99">
        <f t="shared" si="5"/>
        <v>46280</v>
      </c>
      <c r="C20" s="98">
        <f t="shared" si="5"/>
        <v>46280</v>
      </c>
      <c r="D20" s="3" t="s">
        <v>51</v>
      </c>
      <c r="E20" s="3"/>
      <c r="F20" s="17" t="str">
        <f t="shared" si="0"/>
        <v/>
      </c>
      <c r="G20" s="17" t="str">
        <f t="shared" si="1"/>
        <v/>
      </c>
      <c r="H20" s="17" t="str">
        <f t="shared" si="2"/>
        <v/>
      </c>
      <c r="I20" s="17" t="str">
        <f t="shared" si="3"/>
        <v/>
      </c>
      <c r="J20" s="17" t="str">
        <f t="shared" si="4"/>
        <v>単元3</v>
      </c>
      <c r="K20" s="3"/>
      <c r="M20" s="207"/>
      <c r="N20" s="33">
        <v>1</v>
      </c>
      <c r="O20">
        <f>SUM($N$6:N20)</f>
        <v>15</v>
      </c>
      <c r="Q20" s="52" t="s">
        <v>76</v>
      </c>
      <c r="R20" s="51"/>
      <c r="S20" s="51"/>
      <c r="W20" s="3">
        <v>12</v>
      </c>
      <c r="X20" s="7" t="str">
        <f>R10</f>
        <v>社会</v>
      </c>
      <c r="Y20" s="9"/>
      <c r="Z20" s="23" t="str">
        <f t="shared" si="6"/>
        <v>社会</v>
      </c>
      <c r="AA20" t="str">
        <f>IF($Z20=AA$8,COUNTIF($Z$9:$Z20,AA$8)+Q$22,"")</f>
        <v/>
      </c>
      <c r="AB20">
        <f>IF($Z20=AB$8,COUNTIF($Z$9:$Z20,AB$8)+R$22,"")</f>
        <v>3</v>
      </c>
      <c r="AC20" t="str">
        <f>IF($Z20=AC$8,COUNTIF($Z$9:$Z20,AC$8)+S$22,"")</f>
        <v/>
      </c>
      <c r="AD20" t="str">
        <f>IF($Z20=AD$8,COUNTIF($Z$9:$Z20,AD$8)+T$22,"")</f>
        <v/>
      </c>
      <c r="AE20" t="str">
        <f>IF($Z20=AE$8,COUNTIF($Z$9:$Z20,AE$8)+U$22,"")</f>
        <v/>
      </c>
      <c r="AF20" t="str">
        <f t="shared" si="7"/>
        <v/>
      </c>
      <c r="AG20" t="str">
        <f t="shared" si="8"/>
        <v>単元3</v>
      </c>
      <c r="AH20" t="str">
        <f t="shared" si="9"/>
        <v/>
      </c>
      <c r="AI20" t="str">
        <f t="shared" si="10"/>
        <v/>
      </c>
      <c r="AJ20" t="str">
        <f t="shared" si="11"/>
        <v/>
      </c>
      <c r="AK20" t="str">
        <f t="shared" si="12"/>
        <v/>
      </c>
      <c r="AL20" t="str">
        <f t="shared" si="12"/>
        <v>単元3</v>
      </c>
      <c r="AM20" t="str">
        <f t="shared" si="12"/>
        <v>単元3</v>
      </c>
      <c r="AN20" t="str">
        <f t="shared" si="12"/>
        <v/>
      </c>
      <c r="AO20" t="str">
        <f t="shared" si="12"/>
        <v/>
      </c>
      <c r="AT20" s="24">
        <v>12</v>
      </c>
      <c r="AU20" s="42" t="s">
        <v>223</v>
      </c>
      <c r="AV20" s="25" t="s">
        <v>325</v>
      </c>
      <c r="AW20" s="25" t="s">
        <v>325</v>
      </c>
      <c r="AX20" s="25" t="s">
        <v>325</v>
      </c>
      <c r="AY20" s="25" t="s">
        <v>325</v>
      </c>
      <c r="AZ20" s="43" t="s">
        <v>325</v>
      </c>
    </row>
    <row r="21" spans="1:52" ht="18.95" customHeight="1" thickBot="1" x14ac:dyDescent="0.2">
      <c r="A21" s="207"/>
      <c r="B21" s="99">
        <f t="shared" si="5"/>
        <v>46281</v>
      </c>
      <c r="C21" s="98">
        <f t="shared" si="5"/>
        <v>46281</v>
      </c>
      <c r="D21" s="3" t="s">
        <v>52</v>
      </c>
      <c r="E21" s="3"/>
      <c r="F21" s="17" t="str">
        <f t="shared" si="0"/>
        <v>単元4</v>
      </c>
      <c r="G21" s="17" t="str">
        <f t="shared" si="1"/>
        <v/>
      </c>
      <c r="H21" s="17" t="str">
        <f t="shared" si="2"/>
        <v/>
      </c>
      <c r="I21" s="17" t="str">
        <f t="shared" si="3"/>
        <v/>
      </c>
      <c r="J21" s="17" t="str">
        <f t="shared" si="4"/>
        <v/>
      </c>
      <c r="K21" s="3"/>
      <c r="M21" s="207"/>
      <c r="N21" s="33">
        <v>1</v>
      </c>
      <c r="O21">
        <f>SUM($N$6:N21)</f>
        <v>16</v>
      </c>
      <c r="Q21" t="s">
        <v>41</v>
      </c>
      <c r="R21" t="s">
        <v>104</v>
      </c>
      <c r="S21" t="s">
        <v>105</v>
      </c>
      <c r="T21" t="s">
        <v>48</v>
      </c>
      <c r="U21" t="s">
        <v>49</v>
      </c>
      <c r="W21" s="3">
        <v>13</v>
      </c>
      <c r="X21" s="7" t="str">
        <f>R11</f>
        <v>数学</v>
      </c>
      <c r="Y21" s="9"/>
      <c r="Z21" s="23" t="str">
        <f t="shared" si="6"/>
        <v>数学</v>
      </c>
      <c r="AA21" t="str">
        <f>IF($Z21=AA$8,COUNTIF($Z$9:$Z21,AA$8)+Q$22,"")</f>
        <v/>
      </c>
      <c r="AB21" t="str">
        <f>IF($Z21=AB$8,COUNTIF($Z$9:$Z21,AB$8)+R$22,"")</f>
        <v/>
      </c>
      <c r="AC21">
        <f>IF($Z21=AC$8,COUNTIF($Z$9:$Z21,AC$8)+S$22,"")</f>
        <v>3</v>
      </c>
      <c r="AD21" t="str">
        <f>IF($Z21=AD$8,COUNTIF($Z$9:$Z21,AD$8)+T$22,"")</f>
        <v/>
      </c>
      <c r="AE21" t="str">
        <f>IF($Z21=AE$8,COUNTIF($Z$9:$Z21,AE$8)+U$22,"")</f>
        <v/>
      </c>
      <c r="AF21" t="str">
        <f t="shared" si="7"/>
        <v/>
      </c>
      <c r="AG21" t="str">
        <f t="shared" si="8"/>
        <v/>
      </c>
      <c r="AH21" t="str">
        <f t="shared" si="9"/>
        <v>単元3</v>
      </c>
      <c r="AI21" t="str">
        <f t="shared" si="10"/>
        <v/>
      </c>
      <c r="AJ21" t="str">
        <f t="shared" si="11"/>
        <v/>
      </c>
      <c r="AK21" t="str">
        <f t="shared" si="12"/>
        <v/>
      </c>
      <c r="AL21" t="str">
        <f t="shared" si="12"/>
        <v/>
      </c>
      <c r="AM21" t="str">
        <f t="shared" si="12"/>
        <v>単元3</v>
      </c>
      <c r="AN21" t="str">
        <f t="shared" si="12"/>
        <v>単元3</v>
      </c>
      <c r="AO21" t="str">
        <f t="shared" si="12"/>
        <v/>
      </c>
      <c r="AT21" s="24">
        <v>13</v>
      </c>
      <c r="AU21" s="42" t="s">
        <v>224</v>
      </c>
      <c r="AV21" s="25" t="s">
        <v>326</v>
      </c>
      <c r="AW21" s="25" t="s">
        <v>326</v>
      </c>
      <c r="AX21" s="25" t="s">
        <v>326</v>
      </c>
      <c r="AY21" s="25" t="s">
        <v>326</v>
      </c>
      <c r="AZ21" s="43" t="s">
        <v>326</v>
      </c>
    </row>
    <row r="22" spans="1:52" ht="18.95" customHeight="1" thickBot="1" x14ac:dyDescent="0.2">
      <c r="A22" s="207"/>
      <c r="B22" s="99">
        <f t="shared" si="5"/>
        <v>46282</v>
      </c>
      <c r="C22" s="98">
        <f t="shared" si="5"/>
        <v>46282</v>
      </c>
      <c r="D22" s="3" t="s">
        <v>53</v>
      </c>
      <c r="E22" s="3"/>
      <c r="F22" s="17" t="str">
        <f t="shared" si="0"/>
        <v/>
      </c>
      <c r="G22" s="17" t="str">
        <f t="shared" si="1"/>
        <v>単元4</v>
      </c>
      <c r="H22" s="17" t="str">
        <f t="shared" si="2"/>
        <v/>
      </c>
      <c r="I22" s="17" t="str">
        <f t="shared" si="3"/>
        <v/>
      </c>
      <c r="J22" s="17" t="str">
        <f t="shared" si="4"/>
        <v/>
      </c>
      <c r="K22" s="3"/>
      <c r="M22" s="207"/>
      <c r="N22" s="33">
        <v>1</v>
      </c>
      <c r="O22">
        <f>SUM($N$6:N22)</f>
        <v>17</v>
      </c>
      <c r="Q22" s="11"/>
      <c r="R22" s="12"/>
      <c r="S22" s="12"/>
      <c r="T22" s="12"/>
      <c r="U22" s="13"/>
      <c r="W22" s="3">
        <v>14</v>
      </c>
      <c r="X22" s="7" t="str">
        <f>R12</f>
        <v>理科</v>
      </c>
      <c r="Y22" s="9"/>
      <c r="Z22" s="23" t="str">
        <f t="shared" si="6"/>
        <v>理科</v>
      </c>
      <c r="AA22" t="str">
        <f>IF($Z22=AA$8,COUNTIF($Z$9:$Z22,AA$8)+Q$22,"")</f>
        <v/>
      </c>
      <c r="AB22" t="str">
        <f>IF($Z22=AB$8,COUNTIF($Z$9:$Z22,AB$8)+R$22,"")</f>
        <v/>
      </c>
      <c r="AC22" t="str">
        <f>IF($Z22=AC$8,COUNTIF($Z$9:$Z22,AC$8)+S$22,"")</f>
        <v/>
      </c>
      <c r="AD22">
        <f>IF($Z22=AD$8,COUNTIF($Z$9:$Z22,AD$8)+T$22,"")</f>
        <v>3</v>
      </c>
      <c r="AE22" t="str">
        <f>IF($Z22=AE$8,COUNTIF($Z$9:$Z22,AE$8)+U$22,"")</f>
        <v/>
      </c>
      <c r="AF22" t="str">
        <f t="shared" si="7"/>
        <v/>
      </c>
      <c r="AG22" t="str">
        <f t="shared" si="8"/>
        <v/>
      </c>
      <c r="AH22" t="str">
        <f t="shared" si="9"/>
        <v/>
      </c>
      <c r="AI22" t="str">
        <f t="shared" si="10"/>
        <v>単元3</v>
      </c>
      <c r="AJ22" t="str">
        <f t="shared" si="11"/>
        <v/>
      </c>
      <c r="AK22" t="str">
        <f t="shared" si="12"/>
        <v/>
      </c>
      <c r="AL22" t="str">
        <f t="shared" si="12"/>
        <v/>
      </c>
      <c r="AM22" t="str">
        <f t="shared" si="12"/>
        <v/>
      </c>
      <c r="AN22" t="str">
        <f t="shared" si="12"/>
        <v>単元3</v>
      </c>
      <c r="AO22" t="str">
        <f t="shared" si="12"/>
        <v>単元3</v>
      </c>
      <c r="AT22" s="24">
        <v>14</v>
      </c>
      <c r="AU22" s="42" t="s">
        <v>225</v>
      </c>
      <c r="AV22" s="26" t="s">
        <v>327</v>
      </c>
      <c r="AW22" s="26" t="s">
        <v>327</v>
      </c>
      <c r="AX22" s="26" t="s">
        <v>327</v>
      </c>
      <c r="AY22" s="26" t="s">
        <v>327</v>
      </c>
      <c r="AZ22" s="44" t="s">
        <v>327</v>
      </c>
    </row>
    <row r="23" spans="1:52" ht="18.95" customHeight="1" x14ac:dyDescent="0.15">
      <c r="A23" s="207"/>
      <c r="B23" s="99">
        <f t="shared" si="5"/>
        <v>46283</v>
      </c>
      <c r="C23" s="98">
        <f t="shared" si="5"/>
        <v>46283</v>
      </c>
      <c r="D23" s="3" t="s">
        <v>54</v>
      </c>
      <c r="E23" s="3"/>
      <c r="F23" s="17" t="str">
        <f t="shared" si="0"/>
        <v/>
      </c>
      <c r="G23" s="17" t="str">
        <f t="shared" si="1"/>
        <v/>
      </c>
      <c r="H23" s="17" t="str">
        <f t="shared" si="2"/>
        <v>単元4</v>
      </c>
      <c r="I23" s="17" t="str">
        <f t="shared" si="3"/>
        <v/>
      </c>
      <c r="J23" s="17" t="str">
        <f t="shared" si="4"/>
        <v/>
      </c>
      <c r="K23" s="3"/>
      <c r="M23" s="207"/>
      <c r="N23" s="33">
        <v>1</v>
      </c>
      <c r="O23">
        <f>SUM($N$6:N23)</f>
        <v>18</v>
      </c>
      <c r="W23" s="3">
        <v>15</v>
      </c>
      <c r="X23" s="7" t="str">
        <f>R13</f>
        <v>英語</v>
      </c>
      <c r="Y23" s="9"/>
      <c r="Z23" s="23" t="str">
        <f t="shared" si="6"/>
        <v>英語</v>
      </c>
      <c r="AA23" t="str">
        <f>IF($Z23=AA$8,COUNTIF($Z$9:$Z23,AA$8)+Q$22,"")</f>
        <v/>
      </c>
      <c r="AB23" t="str">
        <f>IF($Z23=AB$8,COUNTIF($Z$9:$Z23,AB$8)+R$22,"")</f>
        <v/>
      </c>
      <c r="AC23" t="str">
        <f>IF($Z23=AC$8,COUNTIF($Z$9:$Z23,AC$8)+S$22,"")</f>
        <v/>
      </c>
      <c r="AD23" t="str">
        <f>IF($Z23=AD$8,COUNTIF($Z$9:$Z23,AD$8)+T$22,"")</f>
        <v/>
      </c>
      <c r="AE23">
        <f>IF($Z23=AE$8,COUNTIF($Z$9:$Z23,AE$8)+U$22,"")</f>
        <v>3</v>
      </c>
      <c r="AF23" t="str">
        <f t="shared" si="7"/>
        <v/>
      </c>
      <c r="AG23" t="str">
        <f t="shared" si="8"/>
        <v/>
      </c>
      <c r="AH23" t="str">
        <f t="shared" si="9"/>
        <v/>
      </c>
      <c r="AI23" t="str">
        <f t="shared" si="10"/>
        <v/>
      </c>
      <c r="AJ23" t="str">
        <f t="shared" si="11"/>
        <v>単元3</v>
      </c>
      <c r="AK23" t="str">
        <f t="shared" si="12"/>
        <v>単元4</v>
      </c>
      <c r="AL23" t="str">
        <f t="shared" si="12"/>
        <v/>
      </c>
      <c r="AM23" t="str">
        <f t="shared" si="12"/>
        <v/>
      </c>
      <c r="AN23" t="str">
        <f t="shared" si="12"/>
        <v/>
      </c>
      <c r="AO23" t="str">
        <f t="shared" si="12"/>
        <v>単元3</v>
      </c>
      <c r="AT23" s="24">
        <v>15</v>
      </c>
      <c r="AU23" s="42" t="s">
        <v>226</v>
      </c>
      <c r="AV23" s="25" t="s">
        <v>328</v>
      </c>
      <c r="AW23" s="25" t="s">
        <v>328</v>
      </c>
      <c r="AX23" s="25" t="s">
        <v>328</v>
      </c>
      <c r="AY23" s="25" t="s">
        <v>328</v>
      </c>
      <c r="AZ23" s="43" t="s">
        <v>328</v>
      </c>
    </row>
    <row r="24" spans="1:52" ht="18.95" customHeight="1" x14ac:dyDescent="0.15">
      <c r="A24" s="207"/>
      <c r="B24" s="99">
        <f t="shared" si="5"/>
        <v>46284</v>
      </c>
      <c r="C24" s="98">
        <f t="shared" si="5"/>
        <v>46284</v>
      </c>
      <c r="D24" s="3" t="s">
        <v>55</v>
      </c>
      <c r="E24" s="3"/>
      <c r="F24" s="17" t="str">
        <f t="shared" si="0"/>
        <v/>
      </c>
      <c r="G24" s="17" t="str">
        <f t="shared" si="1"/>
        <v/>
      </c>
      <c r="H24" s="17" t="str">
        <f t="shared" si="2"/>
        <v/>
      </c>
      <c r="I24" s="17" t="str">
        <f t="shared" si="3"/>
        <v>単元4</v>
      </c>
      <c r="J24" s="17" t="str">
        <f t="shared" si="4"/>
        <v/>
      </c>
      <c r="K24" s="3"/>
      <c r="M24" s="207"/>
      <c r="N24" s="33">
        <v>1</v>
      </c>
      <c r="O24">
        <f>SUM($N$6:N24)</f>
        <v>19</v>
      </c>
      <c r="W24" s="3">
        <v>16</v>
      </c>
      <c r="X24" s="7" t="str">
        <f>R9</f>
        <v>国語</v>
      </c>
      <c r="Y24" s="9"/>
      <c r="Z24" s="23" t="str">
        <f t="shared" si="6"/>
        <v>国語</v>
      </c>
      <c r="AA24">
        <f>IF($Z24=AA$8,COUNTIF($Z$9:$Z24,AA$8)+Q$22,"")</f>
        <v>4</v>
      </c>
      <c r="AB24" t="str">
        <f>IF($Z24=AB$8,COUNTIF($Z$9:$Z24,AB$8)+R$22,"")</f>
        <v/>
      </c>
      <c r="AC24" t="str">
        <f>IF($Z24=AC$8,COUNTIF($Z$9:$Z24,AC$8)+S$22,"")</f>
        <v/>
      </c>
      <c r="AD24" t="str">
        <f>IF($Z24=AD$8,COUNTIF($Z$9:$Z24,AD$8)+T$22,"")</f>
        <v/>
      </c>
      <c r="AE24" t="str">
        <f>IF($Z24=AE$8,COUNTIF($Z$9:$Z24,AE$8)+U$22,"")</f>
        <v/>
      </c>
      <c r="AF24" t="str">
        <f t="shared" si="7"/>
        <v>単元4</v>
      </c>
      <c r="AG24" t="str">
        <f t="shared" si="8"/>
        <v/>
      </c>
      <c r="AH24" t="str">
        <f t="shared" si="9"/>
        <v/>
      </c>
      <c r="AI24" t="str">
        <f t="shared" si="10"/>
        <v/>
      </c>
      <c r="AJ24" t="str">
        <f t="shared" si="11"/>
        <v/>
      </c>
      <c r="AK24" t="str">
        <f t="shared" si="12"/>
        <v>単元4</v>
      </c>
      <c r="AL24" t="str">
        <f t="shared" si="12"/>
        <v>単元4</v>
      </c>
      <c r="AM24" t="str">
        <f t="shared" si="12"/>
        <v/>
      </c>
      <c r="AN24" t="str">
        <f t="shared" si="12"/>
        <v/>
      </c>
      <c r="AO24" t="str">
        <f t="shared" si="12"/>
        <v/>
      </c>
      <c r="AT24" s="24">
        <v>16</v>
      </c>
      <c r="AU24" s="42" t="s">
        <v>227</v>
      </c>
      <c r="AV24" s="25" t="s">
        <v>329</v>
      </c>
      <c r="AW24" s="25" t="s">
        <v>329</v>
      </c>
      <c r="AX24" s="25" t="s">
        <v>329</v>
      </c>
      <c r="AY24" s="25" t="s">
        <v>329</v>
      </c>
      <c r="AZ24" s="43" t="s">
        <v>329</v>
      </c>
    </row>
    <row r="25" spans="1:52" ht="18.95" customHeight="1" x14ac:dyDescent="0.15">
      <c r="A25" s="207"/>
      <c r="B25" s="99">
        <f t="shared" si="5"/>
        <v>46285</v>
      </c>
      <c r="C25" s="98">
        <f t="shared" si="5"/>
        <v>46285</v>
      </c>
      <c r="D25" s="3" t="s">
        <v>56</v>
      </c>
      <c r="E25" s="3"/>
      <c r="F25" s="17" t="str">
        <f t="shared" si="0"/>
        <v/>
      </c>
      <c r="G25" s="17" t="str">
        <f t="shared" si="1"/>
        <v/>
      </c>
      <c r="H25" s="17" t="str">
        <f t="shared" si="2"/>
        <v/>
      </c>
      <c r="I25" s="17" t="str">
        <f t="shared" si="3"/>
        <v/>
      </c>
      <c r="J25" s="17" t="str">
        <f t="shared" si="4"/>
        <v>単元4</v>
      </c>
      <c r="K25" s="3"/>
      <c r="M25" s="207"/>
      <c r="N25" s="33">
        <v>1</v>
      </c>
      <c r="O25">
        <f>SUM($N$6:N25)</f>
        <v>20</v>
      </c>
      <c r="W25" s="3">
        <v>17</v>
      </c>
      <c r="X25" s="7" t="str">
        <f>R10</f>
        <v>社会</v>
      </c>
      <c r="Y25" s="9"/>
      <c r="Z25" s="23" t="str">
        <f t="shared" si="6"/>
        <v>社会</v>
      </c>
      <c r="AA25" t="str">
        <f>IF($Z25=AA$8,COUNTIF($Z$9:$Z25,AA$8)+Q$22,"")</f>
        <v/>
      </c>
      <c r="AB25">
        <f>IF($Z25=AB$8,COUNTIF($Z$9:$Z25,AB$8)+R$22,"")</f>
        <v>4</v>
      </c>
      <c r="AC25" t="str">
        <f>IF($Z25=AC$8,COUNTIF($Z$9:$Z25,AC$8)+S$22,"")</f>
        <v/>
      </c>
      <c r="AD25" t="str">
        <f>IF($Z25=AD$8,COUNTIF($Z$9:$Z25,AD$8)+T$22,"")</f>
        <v/>
      </c>
      <c r="AE25" t="str">
        <f>IF($Z25=AE$8,COUNTIF($Z$9:$Z25,AE$8)+U$22,"")</f>
        <v/>
      </c>
      <c r="AF25" t="str">
        <f t="shared" si="7"/>
        <v/>
      </c>
      <c r="AG25" t="str">
        <f t="shared" si="8"/>
        <v>単元4</v>
      </c>
      <c r="AH25" t="str">
        <f t="shared" si="9"/>
        <v/>
      </c>
      <c r="AI25" t="str">
        <f t="shared" si="10"/>
        <v/>
      </c>
      <c r="AJ25" t="str">
        <f t="shared" si="11"/>
        <v/>
      </c>
      <c r="AK25" t="str">
        <f t="shared" si="12"/>
        <v/>
      </c>
      <c r="AL25" t="str">
        <f t="shared" si="12"/>
        <v>単元4</v>
      </c>
      <c r="AM25" t="str">
        <f t="shared" si="12"/>
        <v>単元4</v>
      </c>
      <c r="AN25" t="str">
        <f t="shared" si="12"/>
        <v/>
      </c>
      <c r="AO25" t="str">
        <f t="shared" si="12"/>
        <v/>
      </c>
      <c r="AT25" s="24">
        <v>17</v>
      </c>
      <c r="AU25" s="42" t="s">
        <v>228</v>
      </c>
      <c r="AV25" s="25" t="s">
        <v>330</v>
      </c>
      <c r="AW25" s="25" t="s">
        <v>330</v>
      </c>
      <c r="AX25" s="25" t="s">
        <v>330</v>
      </c>
      <c r="AY25" s="25" t="s">
        <v>330</v>
      </c>
      <c r="AZ25" s="43" t="s">
        <v>330</v>
      </c>
    </row>
    <row r="26" spans="1:52" ht="18.95" customHeight="1" x14ac:dyDescent="0.15">
      <c r="A26" s="207"/>
      <c r="B26" s="99">
        <f t="shared" si="5"/>
        <v>46286</v>
      </c>
      <c r="C26" s="98">
        <f t="shared" si="5"/>
        <v>46286</v>
      </c>
      <c r="D26" s="3" t="s">
        <v>57</v>
      </c>
      <c r="E26" s="3"/>
      <c r="F26" s="17" t="str">
        <f t="shared" si="0"/>
        <v>単元5</v>
      </c>
      <c r="G26" s="17" t="str">
        <f t="shared" si="1"/>
        <v/>
      </c>
      <c r="H26" s="17" t="str">
        <f t="shared" si="2"/>
        <v/>
      </c>
      <c r="I26" s="17" t="str">
        <f t="shared" si="3"/>
        <v/>
      </c>
      <c r="J26" s="17" t="str">
        <f t="shared" si="4"/>
        <v/>
      </c>
      <c r="K26" s="3"/>
      <c r="M26" s="207"/>
      <c r="N26" s="33">
        <v>1</v>
      </c>
      <c r="O26">
        <f>SUM($N$6:N26)</f>
        <v>21</v>
      </c>
      <c r="W26" s="3">
        <v>18</v>
      </c>
      <c r="X26" s="7" t="str">
        <f>R11</f>
        <v>数学</v>
      </c>
      <c r="Y26" s="9"/>
      <c r="Z26" s="23" t="str">
        <f t="shared" si="6"/>
        <v>数学</v>
      </c>
      <c r="AA26" t="str">
        <f>IF($Z26=AA$8,COUNTIF($Z$9:$Z26,AA$8)+Q$22,"")</f>
        <v/>
      </c>
      <c r="AB26" t="str">
        <f>IF($Z26=AB$8,COUNTIF($Z$9:$Z26,AB$8)+R$22,"")</f>
        <v/>
      </c>
      <c r="AC26">
        <f>IF($Z26=AC$8,COUNTIF($Z$9:$Z26,AC$8)+S$22,"")</f>
        <v>4</v>
      </c>
      <c r="AD26" t="str">
        <f>IF($Z26=AD$8,COUNTIF($Z$9:$Z26,AD$8)+T$22,"")</f>
        <v/>
      </c>
      <c r="AE26" t="str">
        <f>IF($Z26=AE$8,COUNTIF($Z$9:$Z26,AE$8)+U$22,"")</f>
        <v/>
      </c>
      <c r="AF26" t="str">
        <f t="shared" si="7"/>
        <v/>
      </c>
      <c r="AG26" t="str">
        <f t="shared" si="8"/>
        <v/>
      </c>
      <c r="AH26" t="str">
        <f t="shared" si="9"/>
        <v>単元4</v>
      </c>
      <c r="AI26" t="str">
        <f t="shared" si="10"/>
        <v/>
      </c>
      <c r="AJ26" t="str">
        <f t="shared" si="11"/>
        <v/>
      </c>
      <c r="AK26" t="str">
        <f t="shared" si="12"/>
        <v/>
      </c>
      <c r="AL26" t="str">
        <f t="shared" si="12"/>
        <v/>
      </c>
      <c r="AM26" t="str">
        <f t="shared" si="12"/>
        <v>単元4</v>
      </c>
      <c r="AN26" t="str">
        <f t="shared" si="12"/>
        <v>単元4</v>
      </c>
      <c r="AO26" t="str">
        <f t="shared" si="12"/>
        <v/>
      </c>
      <c r="AT26" s="24">
        <v>18</v>
      </c>
      <c r="AU26" s="42" t="s">
        <v>229</v>
      </c>
      <c r="AV26" s="25" t="s">
        <v>331</v>
      </c>
      <c r="AW26" s="25" t="s">
        <v>331</v>
      </c>
      <c r="AX26" s="25" t="s">
        <v>331</v>
      </c>
      <c r="AY26" s="25" t="s">
        <v>331</v>
      </c>
      <c r="AZ26" s="43" t="s">
        <v>331</v>
      </c>
    </row>
    <row r="27" spans="1:52" ht="18.95" customHeight="1" x14ac:dyDescent="0.15">
      <c r="A27" s="207"/>
      <c r="B27" s="99">
        <f t="shared" si="5"/>
        <v>46287</v>
      </c>
      <c r="C27" s="98">
        <f t="shared" si="5"/>
        <v>46287</v>
      </c>
      <c r="D27" s="3" t="s">
        <v>58</v>
      </c>
      <c r="E27" s="3"/>
      <c r="F27" s="17" t="str">
        <f t="shared" si="0"/>
        <v/>
      </c>
      <c r="G27" s="17" t="str">
        <f t="shared" si="1"/>
        <v>単元5</v>
      </c>
      <c r="H27" s="17" t="str">
        <f t="shared" si="2"/>
        <v/>
      </c>
      <c r="I27" s="17" t="str">
        <f t="shared" si="3"/>
        <v/>
      </c>
      <c r="J27" s="17" t="str">
        <f t="shared" si="4"/>
        <v/>
      </c>
      <c r="K27" s="3"/>
      <c r="M27" s="207"/>
      <c r="N27" s="33">
        <v>1</v>
      </c>
      <c r="O27">
        <f>SUM($N$6:N27)</f>
        <v>22</v>
      </c>
      <c r="W27" s="3">
        <v>19</v>
      </c>
      <c r="X27" s="7" t="str">
        <f>R12</f>
        <v>理科</v>
      </c>
      <c r="Y27" s="9"/>
      <c r="Z27" s="23" t="str">
        <f t="shared" si="6"/>
        <v>理科</v>
      </c>
      <c r="AA27" t="str">
        <f>IF($Z27=AA$8,COUNTIF($Z$9:$Z27,AA$8)+Q$22,"")</f>
        <v/>
      </c>
      <c r="AB27" t="str">
        <f>IF($Z27=AB$8,COUNTIF($Z$9:$Z27,AB$8)+R$22,"")</f>
        <v/>
      </c>
      <c r="AC27" t="str">
        <f>IF($Z27=AC$8,COUNTIF($Z$9:$Z27,AC$8)+S$22,"")</f>
        <v/>
      </c>
      <c r="AD27">
        <f>IF($Z27=AD$8,COUNTIF($Z$9:$Z27,AD$8)+T$22,"")</f>
        <v>4</v>
      </c>
      <c r="AE27" t="str">
        <f>IF($Z27=AE$8,COUNTIF($Z$9:$Z27,AE$8)+U$22,"")</f>
        <v/>
      </c>
      <c r="AF27" t="str">
        <f t="shared" si="7"/>
        <v/>
      </c>
      <c r="AG27" t="str">
        <f t="shared" si="8"/>
        <v/>
      </c>
      <c r="AH27" t="str">
        <f t="shared" si="9"/>
        <v/>
      </c>
      <c r="AI27" t="str">
        <f t="shared" si="10"/>
        <v>単元4</v>
      </c>
      <c r="AJ27" t="str">
        <f t="shared" si="11"/>
        <v/>
      </c>
      <c r="AK27" t="str">
        <f t="shared" si="12"/>
        <v/>
      </c>
      <c r="AL27" t="str">
        <f t="shared" si="12"/>
        <v/>
      </c>
      <c r="AM27" t="str">
        <f t="shared" si="12"/>
        <v/>
      </c>
      <c r="AN27" t="str">
        <f t="shared" si="12"/>
        <v>単元4</v>
      </c>
      <c r="AO27" t="str">
        <f t="shared" si="12"/>
        <v>単元4</v>
      </c>
      <c r="AT27" s="24">
        <v>19</v>
      </c>
      <c r="AU27" s="42" t="s">
        <v>230</v>
      </c>
      <c r="AV27" s="25" t="s">
        <v>332</v>
      </c>
      <c r="AW27" s="25" t="s">
        <v>332</v>
      </c>
      <c r="AX27" s="25" t="s">
        <v>332</v>
      </c>
      <c r="AY27" s="25" t="s">
        <v>332</v>
      </c>
      <c r="AZ27" s="43" t="s">
        <v>332</v>
      </c>
    </row>
    <row r="28" spans="1:52" ht="18.95" customHeight="1" x14ac:dyDescent="0.15">
      <c r="A28" s="207"/>
      <c r="B28" s="99">
        <f t="shared" si="5"/>
        <v>46288</v>
      </c>
      <c r="C28" s="98">
        <f t="shared" si="5"/>
        <v>46288</v>
      </c>
      <c r="D28" s="3" t="s">
        <v>59</v>
      </c>
      <c r="E28" s="3"/>
      <c r="F28" s="17" t="str">
        <f t="shared" si="0"/>
        <v/>
      </c>
      <c r="G28" s="17" t="str">
        <f t="shared" si="1"/>
        <v/>
      </c>
      <c r="H28" s="17" t="str">
        <f t="shared" si="2"/>
        <v>単元5</v>
      </c>
      <c r="I28" s="17" t="str">
        <f t="shared" si="3"/>
        <v/>
      </c>
      <c r="J28" s="17" t="str">
        <f t="shared" si="4"/>
        <v/>
      </c>
      <c r="K28" s="3"/>
      <c r="M28" s="207"/>
      <c r="N28" s="33">
        <v>1</v>
      </c>
      <c r="O28">
        <f>SUM($N$6:N28)</f>
        <v>23</v>
      </c>
      <c r="W28" s="3">
        <v>20</v>
      </c>
      <c r="X28" s="7" t="str">
        <f>R13</f>
        <v>英語</v>
      </c>
      <c r="Y28" s="9"/>
      <c r="Z28" s="23" t="str">
        <f t="shared" si="6"/>
        <v>英語</v>
      </c>
      <c r="AA28" t="str">
        <f>IF($Z28=AA$8,COUNTIF($Z$9:$Z28,AA$8)+Q$22,"")</f>
        <v/>
      </c>
      <c r="AB28" t="str">
        <f>IF($Z28=AB$8,COUNTIF($Z$9:$Z28,AB$8)+R$22,"")</f>
        <v/>
      </c>
      <c r="AC28" t="str">
        <f>IF($Z28=AC$8,COUNTIF($Z$9:$Z28,AC$8)+S$22,"")</f>
        <v/>
      </c>
      <c r="AD28" t="str">
        <f>IF($Z28=AD$8,COUNTIF($Z$9:$Z28,AD$8)+T$22,"")</f>
        <v/>
      </c>
      <c r="AE28">
        <f>IF($Z28=AE$8,COUNTIF($Z$9:$Z28,AE$8)+U$22,"")</f>
        <v>4</v>
      </c>
      <c r="AF28" t="str">
        <f t="shared" si="7"/>
        <v/>
      </c>
      <c r="AG28" t="str">
        <f t="shared" si="8"/>
        <v/>
      </c>
      <c r="AH28" t="str">
        <f t="shared" si="9"/>
        <v/>
      </c>
      <c r="AI28" t="str">
        <f t="shared" si="10"/>
        <v/>
      </c>
      <c r="AJ28" t="str">
        <f t="shared" si="11"/>
        <v>単元4</v>
      </c>
      <c r="AK28" t="str">
        <f t="shared" si="12"/>
        <v>単元5</v>
      </c>
      <c r="AL28" t="str">
        <f t="shared" si="12"/>
        <v/>
      </c>
      <c r="AM28" t="str">
        <f t="shared" si="12"/>
        <v/>
      </c>
      <c r="AN28" t="str">
        <f t="shared" si="12"/>
        <v/>
      </c>
      <c r="AO28" t="str">
        <f t="shared" si="12"/>
        <v>単元4</v>
      </c>
      <c r="AT28" s="24">
        <v>20</v>
      </c>
      <c r="AU28" s="42" t="s">
        <v>231</v>
      </c>
      <c r="AV28" s="26" t="s">
        <v>333</v>
      </c>
      <c r="AW28" s="26" t="s">
        <v>333</v>
      </c>
      <c r="AX28" s="26" t="s">
        <v>333</v>
      </c>
      <c r="AY28" s="26" t="s">
        <v>333</v>
      </c>
      <c r="AZ28" s="44" t="s">
        <v>333</v>
      </c>
    </row>
    <row r="29" spans="1:52" ht="18.95" customHeight="1" x14ac:dyDescent="0.15">
      <c r="A29" s="207"/>
      <c r="B29" s="99">
        <f t="shared" si="5"/>
        <v>46289</v>
      </c>
      <c r="C29" s="98">
        <f t="shared" si="5"/>
        <v>46289</v>
      </c>
      <c r="D29" s="3" t="s">
        <v>60</v>
      </c>
      <c r="E29" s="3"/>
      <c r="F29" s="17" t="str">
        <f t="shared" si="0"/>
        <v/>
      </c>
      <c r="G29" s="17" t="str">
        <f t="shared" si="1"/>
        <v/>
      </c>
      <c r="H29" s="17" t="str">
        <f t="shared" si="2"/>
        <v/>
      </c>
      <c r="I29" s="17" t="str">
        <f t="shared" si="3"/>
        <v>単元5</v>
      </c>
      <c r="J29" s="17" t="str">
        <f t="shared" si="4"/>
        <v/>
      </c>
      <c r="K29" s="3"/>
      <c r="M29" s="207"/>
      <c r="N29" s="33">
        <v>1</v>
      </c>
      <c r="O29">
        <f>SUM($N$6:N29)</f>
        <v>24</v>
      </c>
      <c r="W29" s="3">
        <v>21</v>
      </c>
      <c r="X29" s="7" t="str">
        <f>R9</f>
        <v>国語</v>
      </c>
      <c r="Y29" s="9"/>
      <c r="Z29" s="23" t="str">
        <f t="shared" si="6"/>
        <v>国語</v>
      </c>
      <c r="AA29">
        <f>IF($Z29=AA$8,COUNTIF($Z$9:$Z29,AA$8)+Q$22,"")</f>
        <v>5</v>
      </c>
      <c r="AB29" t="str">
        <f>IF($Z29=AB$8,COUNTIF($Z$9:$Z29,AB$8)+R$22,"")</f>
        <v/>
      </c>
      <c r="AC29" t="str">
        <f>IF($Z29=AC$8,COUNTIF($Z$9:$Z29,AC$8)+S$22,"")</f>
        <v/>
      </c>
      <c r="AD29" t="str">
        <f>IF($Z29=AD$8,COUNTIF($Z$9:$Z29,AD$8)+T$22,"")</f>
        <v/>
      </c>
      <c r="AE29" t="str">
        <f>IF($Z29=AE$8,COUNTIF($Z$9:$Z29,AE$8)+U$22,"")</f>
        <v/>
      </c>
      <c r="AF29" t="str">
        <f t="shared" si="7"/>
        <v>単元5</v>
      </c>
      <c r="AG29" t="str">
        <f t="shared" si="8"/>
        <v/>
      </c>
      <c r="AH29" t="str">
        <f t="shared" si="9"/>
        <v/>
      </c>
      <c r="AI29" t="str">
        <f t="shared" si="10"/>
        <v/>
      </c>
      <c r="AJ29" t="str">
        <f t="shared" si="11"/>
        <v/>
      </c>
      <c r="AK29" t="str">
        <f t="shared" si="12"/>
        <v>単元5</v>
      </c>
      <c r="AL29" t="str">
        <f t="shared" si="12"/>
        <v>単元5</v>
      </c>
      <c r="AM29" t="str">
        <f t="shared" si="12"/>
        <v/>
      </c>
      <c r="AN29" t="str">
        <f t="shared" si="12"/>
        <v/>
      </c>
      <c r="AO29" t="str">
        <f t="shared" si="12"/>
        <v/>
      </c>
      <c r="AT29" s="24">
        <v>21</v>
      </c>
      <c r="AU29" s="42" t="s">
        <v>232</v>
      </c>
      <c r="AV29" s="25" t="s">
        <v>334</v>
      </c>
      <c r="AW29" s="25" t="s">
        <v>334</v>
      </c>
      <c r="AX29" s="25" t="s">
        <v>334</v>
      </c>
      <c r="AY29" s="25" t="s">
        <v>334</v>
      </c>
      <c r="AZ29" s="43" t="s">
        <v>334</v>
      </c>
    </row>
    <row r="30" spans="1:52" ht="18.95" customHeight="1" x14ac:dyDescent="0.15">
      <c r="A30" s="207"/>
      <c r="B30" s="99">
        <f t="shared" si="5"/>
        <v>46290</v>
      </c>
      <c r="C30" s="98">
        <f t="shared" si="5"/>
        <v>46290</v>
      </c>
      <c r="D30" s="3" t="s">
        <v>61</v>
      </c>
      <c r="E30" s="3"/>
      <c r="F30" s="17" t="str">
        <f t="shared" si="0"/>
        <v/>
      </c>
      <c r="G30" s="17" t="str">
        <f t="shared" si="1"/>
        <v/>
      </c>
      <c r="H30" s="17" t="str">
        <f t="shared" si="2"/>
        <v/>
      </c>
      <c r="I30" s="17" t="str">
        <f t="shared" si="3"/>
        <v/>
      </c>
      <c r="J30" s="17" t="str">
        <f t="shared" si="4"/>
        <v>単元5</v>
      </c>
      <c r="K30" s="3"/>
      <c r="M30" s="207"/>
      <c r="N30" s="33">
        <v>1</v>
      </c>
      <c r="O30">
        <f>SUM($N$6:N30)</f>
        <v>25</v>
      </c>
      <c r="W30" s="3">
        <v>22</v>
      </c>
      <c r="X30" s="7" t="str">
        <f>R10</f>
        <v>社会</v>
      </c>
      <c r="Y30" s="9"/>
      <c r="Z30" s="23" t="str">
        <f t="shared" si="6"/>
        <v>社会</v>
      </c>
      <c r="AA30" t="str">
        <f>IF($Z30=AA$8,COUNTIF($Z$9:$Z30,AA$8)+Q$22,"")</f>
        <v/>
      </c>
      <c r="AB30">
        <f>IF($Z30=AB$8,COUNTIF($Z$9:$Z30,AB$8)+R$22,"")</f>
        <v>5</v>
      </c>
      <c r="AC30" t="str">
        <f>IF($Z30=AC$8,COUNTIF($Z$9:$Z30,AC$8)+S$22,"")</f>
        <v/>
      </c>
      <c r="AD30" t="str">
        <f>IF($Z30=AD$8,COUNTIF($Z$9:$Z30,AD$8)+T$22,"")</f>
        <v/>
      </c>
      <c r="AE30" t="str">
        <f>IF($Z30=AE$8,COUNTIF($Z$9:$Z30,AE$8)+U$22,"")</f>
        <v/>
      </c>
      <c r="AF30" t="str">
        <f t="shared" si="7"/>
        <v/>
      </c>
      <c r="AG30" t="str">
        <f t="shared" si="8"/>
        <v>単元5</v>
      </c>
      <c r="AH30" t="str">
        <f t="shared" si="9"/>
        <v/>
      </c>
      <c r="AI30" t="str">
        <f t="shared" si="10"/>
        <v/>
      </c>
      <c r="AJ30" t="str">
        <f t="shared" si="11"/>
        <v/>
      </c>
      <c r="AK30" t="str">
        <f t="shared" si="12"/>
        <v/>
      </c>
      <c r="AL30" t="str">
        <f t="shared" si="12"/>
        <v>単元5</v>
      </c>
      <c r="AM30" t="str">
        <f t="shared" si="12"/>
        <v>単元5</v>
      </c>
      <c r="AN30" t="str">
        <f t="shared" si="12"/>
        <v/>
      </c>
      <c r="AO30" t="str">
        <f t="shared" si="12"/>
        <v/>
      </c>
      <c r="AT30" s="24">
        <v>22</v>
      </c>
      <c r="AU30" s="42" t="s">
        <v>233</v>
      </c>
      <c r="AV30" s="25" t="s">
        <v>335</v>
      </c>
      <c r="AW30" s="25" t="s">
        <v>335</v>
      </c>
      <c r="AX30" s="25" t="s">
        <v>335</v>
      </c>
      <c r="AY30" s="25" t="s">
        <v>335</v>
      </c>
      <c r="AZ30" s="43" t="s">
        <v>335</v>
      </c>
    </row>
    <row r="31" spans="1:52" ht="18.95" customHeight="1" x14ac:dyDescent="0.15">
      <c r="A31" s="207"/>
      <c r="B31" s="99">
        <f t="shared" si="5"/>
        <v>46291</v>
      </c>
      <c r="C31" s="98">
        <f t="shared" si="5"/>
        <v>46291</v>
      </c>
      <c r="D31" s="3" t="s">
        <v>62</v>
      </c>
      <c r="E31" s="3"/>
      <c r="F31" s="17" t="str">
        <f t="shared" si="0"/>
        <v>単元6</v>
      </c>
      <c r="G31" s="17" t="str">
        <f t="shared" si="1"/>
        <v/>
      </c>
      <c r="H31" s="17" t="str">
        <f t="shared" si="2"/>
        <v/>
      </c>
      <c r="I31" s="17" t="str">
        <f t="shared" si="3"/>
        <v/>
      </c>
      <c r="J31" s="17" t="str">
        <f t="shared" si="4"/>
        <v/>
      </c>
      <c r="K31" s="3"/>
      <c r="M31" s="207"/>
      <c r="N31" s="33">
        <v>1</v>
      </c>
      <c r="O31">
        <f>SUM($N$6:N31)</f>
        <v>26</v>
      </c>
      <c r="W31" s="3">
        <v>23</v>
      </c>
      <c r="X31" s="7" t="str">
        <f>R11</f>
        <v>数学</v>
      </c>
      <c r="Y31" s="9"/>
      <c r="Z31" s="23" t="str">
        <f t="shared" si="6"/>
        <v>数学</v>
      </c>
      <c r="AA31" t="str">
        <f>IF($Z31=AA$8,COUNTIF($Z$9:$Z31,AA$8)+Q$22,"")</f>
        <v/>
      </c>
      <c r="AB31" t="str">
        <f>IF($Z31=AB$8,COUNTIF($Z$9:$Z31,AB$8)+R$22,"")</f>
        <v/>
      </c>
      <c r="AC31">
        <f>IF($Z31=AC$8,COUNTIF($Z$9:$Z31,AC$8)+S$22,"")</f>
        <v>5</v>
      </c>
      <c r="AD31" t="str">
        <f>IF($Z31=AD$8,COUNTIF($Z$9:$Z31,AD$8)+T$22,"")</f>
        <v/>
      </c>
      <c r="AE31" t="str">
        <f>IF($Z31=AE$8,COUNTIF($Z$9:$Z31,AE$8)+U$22,"")</f>
        <v/>
      </c>
      <c r="AF31" t="str">
        <f t="shared" si="7"/>
        <v/>
      </c>
      <c r="AG31" t="str">
        <f t="shared" si="8"/>
        <v/>
      </c>
      <c r="AH31" t="str">
        <f t="shared" si="9"/>
        <v>単元5</v>
      </c>
      <c r="AI31" t="str">
        <f t="shared" si="10"/>
        <v/>
      </c>
      <c r="AJ31" t="str">
        <f t="shared" si="11"/>
        <v/>
      </c>
      <c r="AK31" t="str">
        <f t="shared" si="12"/>
        <v/>
      </c>
      <c r="AL31" t="str">
        <f t="shared" si="12"/>
        <v/>
      </c>
      <c r="AM31" t="str">
        <f t="shared" si="12"/>
        <v>単元5</v>
      </c>
      <c r="AN31" t="str">
        <f t="shared" si="12"/>
        <v>単元5</v>
      </c>
      <c r="AO31" t="str">
        <f t="shared" si="12"/>
        <v/>
      </c>
      <c r="AT31" s="24">
        <v>23</v>
      </c>
      <c r="AU31" s="42" t="s">
        <v>234</v>
      </c>
      <c r="AV31" s="25" t="s">
        <v>336</v>
      </c>
      <c r="AW31" s="25" t="s">
        <v>336</v>
      </c>
      <c r="AX31" s="25" t="s">
        <v>336</v>
      </c>
      <c r="AY31" s="25" t="s">
        <v>336</v>
      </c>
      <c r="AZ31" s="43" t="s">
        <v>336</v>
      </c>
    </row>
    <row r="32" spans="1:52" ht="18.95" customHeight="1" x14ac:dyDescent="0.15">
      <c r="A32" s="207"/>
      <c r="B32" s="99">
        <f t="shared" si="5"/>
        <v>46292</v>
      </c>
      <c r="C32" s="98">
        <f t="shared" si="5"/>
        <v>46292</v>
      </c>
      <c r="D32" s="3" t="s">
        <v>63</v>
      </c>
      <c r="E32" s="3"/>
      <c r="F32" s="17" t="str">
        <f t="shared" si="0"/>
        <v/>
      </c>
      <c r="G32" s="17" t="str">
        <f t="shared" si="1"/>
        <v>単元6</v>
      </c>
      <c r="H32" s="17" t="str">
        <f t="shared" si="2"/>
        <v/>
      </c>
      <c r="I32" s="17" t="str">
        <f t="shared" si="3"/>
        <v/>
      </c>
      <c r="J32" s="17" t="str">
        <f t="shared" si="4"/>
        <v/>
      </c>
      <c r="K32" s="3"/>
      <c r="M32" s="207"/>
      <c r="N32" s="33">
        <v>1</v>
      </c>
      <c r="O32">
        <f>SUM($N$6:N32)</f>
        <v>27</v>
      </c>
      <c r="W32" s="3">
        <v>24</v>
      </c>
      <c r="X32" s="7" t="str">
        <f>R12</f>
        <v>理科</v>
      </c>
      <c r="Y32" s="9"/>
      <c r="Z32" s="23" t="str">
        <f t="shared" si="6"/>
        <v>理科</v>
      </c>
      <c r="AA32" t="str">
        <f>IF($Z32=AA$8,COUNTIF($Z$9:$Z32,AA$8)+Q$22,"")</f>
        <v/>
      </c>
      <c r="AB32" t="str">
        <f>IF($Z32=AB$8,COUNTIF($Z$9:$Z32,AB$8)+R$22,"")</f>
        <v/>
      </c>
      <c r="AC32" t="str">
        <f>IF($Z32=AC$8,COUNTIF($Z$9:$Z32,AC$8)+S$22,"")</f>
        <v/>
      </c>
      <c r="AD32">
        <f>IF($Z32=AD$8,COUNTIF($Z$9:$Z32,AD$8)+T$22,"")</f>
        <v>5</v>
      </c>
      <c r="AE32" t="str">
        <f>IF($Z32=AE$8,COUNTIF($Z$9:$Z32,AE$8)+U$22,"")</f>
        <v/>
      </c>
      <c r="AF32" t="str">
        <f t="shared" si="7"/>
        <v/>
      </c>
      <c r="AG32" t="str">
        <f t="shared" si="8"/>
        <v/>
      </c>
      <c r="AH32" t="str">
        <f t="shared" si="9"/>
        <v/>
      </c>
      <c r="AI32" t="str">
        <f t="shared" si="10"/>
        <v>単元5</v>
      </c>
      <c r="AJ32" t="str">
        <f t="shared" si="11"/>
        <v/>
      </c>
      <c r="AK32" t="str">
        <f t="shared" si="12"/>
        <v/>
      </c>
      <c r="AL32" t="str">
        <f t="shared" si="12"/>
        <v/>
      </c>
      <c r="AM32" t="str">
        <f t="shared" si="12"/>
        <v/>
      </c>
      <c r="AN32" t="str">
        <f t="shared" si="12"/>
        <v>単元5</v>
      </c>
      <c r="AO32" t="str">
        <f t="shared" si="12"/>
        <v>単元5</v>
      </c>
      <c r="AT32" s="24">
        <v>24</v>
      </c>
      <c r="AU32" s="42" t="s">
        <v>235</v>
      </c>
      <c r="AV32" s="25" t="s">
        <v>337</v>
      </c>
      <c r="AW32" s="25" t="s">
        <v>337</v>
      </c>
      <c r="AX32" s="25" t="s">
        <v>337</v>
      </c>
      <c r="AY32" s="25" t="s">
        <v>337</v>
      </c>
      <c r="AZ32" s="43" t="s">
        <v>337</v>
      </c>
    </row>
    <row r="33" spans="1:52" ht="18.95" customHeight="1" x14ac:dyDescent="0.15">
      <c r="A33" s="207"/>
      <c r="B33" s="99">
        <f t="shared" si="5"/>
        <v>46293</v>
      </c>
      <c r="C33" s="98">
        <f t="shared" si="5"/>
        <v>46293</v>
      </c>
      <c r="D33" s="3" t="s">
        <v>64</v>
      </c>
      <c r="E33" s="3"/>
      <c r="F33" s="17" t="str">
        <f t="shared" si="0"/>
        <v/>
      </c>
      <c r="G33" s="17" t="str">
        <f t="shared" si="1"/>
        <v/>
      </c>
      <c r="H33" s="17" t="str">
        <f t="shared" si="2"/>
        <v>単元6</v>
      </c>
      <c r="I33" s="17" t="str">
        <f t="shared" si="3"/>
        <v/>
      </c>
      <c r="J33" s="17" t="str">
        <f t="shared" si="4"/>
        <v/>
      </c>
      <c r="K33" s="3"/>
      <c r="M33" s="207"/>
      <c r="N33" s="33">
        <v>1</v>
      </c>
      <c r="O33">
        <f>SUM($N$6:N33)</f>
        <v>28</v>
      </c>
      <c r="Q33" s="6"/>
      <c r="W33" s="3">
        <v>25</v>
      </c>
      <c r="X33" s="7" t="str">
        <f>R13</f>
        <v>英語</v>
      </c>
      <c r="Y33" s="9"/>
      <c r="Z33" s="23" t="str">
        <f t="shared" si="6"/>
        <v>英語</v>
      </c>
      <c r="AA33" t="str">
        <f>IF($Z33=AA$8,COUNTIF($Z$9:$Z33,AA$8)+Q$22,"")</f>
        <v/>
      </c>
      <c r="AB33" t="str">
        <f>IF($Z33=AB$8,COUNTIF($Z$9:$Z33,AB$8)+R$22,"")</f>
        <v/>
      </c>
      <c r="AC33" t="str">
        <f>IF($Z33=AC$8,COUNTIF($Z$9:$Z33,AC$8)+S$22,"")</f>
        <v/>
      </c>
      <c r="AD33" t="str">
        <f>IF($Z33=AD$8,COUNTIF($Z$9:$Z33,AD$8)+T$22,"")</f>
        <v/>
      </c>
      <c r="AE33">
        <f>IF($Z33=AE$8,COUNTIF($Z$9:$Z33,AE$8)+U$22,"")</f>
        <v>5</v>
      </c>
      <c r="AF33" t="str">
        <f t="shared" si="7"/>
        <v/>
      </c>
      <c r="AG33" t="str">
        <f t="shared" si="8"/>
        <v/>
      </c>
      <c r="AH33" t="str">
        <f t="shared" si="9"/>
        <v/>
      </c>
      <c r="AI33" t="str">
        <f t="shared" si="10"/>
        <v/>
      </c>
      <c r="AJ33" t="str">
        <f t="shared" si="11"/>
        <v>単元5</v>
      </c>
      <c r="AK33" t="str">
        <f t="shared" si="12"/>
        <v>単元6</v>
      </c>
      <c r="AL33" t="str">
        <f t="shared" si="12"/>
        <v/>
      </c>
      <c r="AM33" t="str">
        <f t="shared" si="12"/>
        <v/>
      </c>
      <c r="AN33" t="str">
        <f t="shared" si="12"/>
        <v/>
      </c>
      <c r="AO33" t="str">
        <f t="shared" si="12"/>
        <v>単元5</v>
      </c>
      <c r="AT33" s="24">
        <v>25</v>
      </c>
      <c r="AU33" s="42" t="s">
        <v>236</v>
      </c>
      <c r="AV33" s="26" t="s">
        <v>338</v>
      </c>
      <c r="AW33" s="26" t="s">
        <v>338</v>
      </c>
      <c r="AX33" s="26" t="s">
        <v>338</v>
      </c>
      <c r="AY33" s="26" t="s">
        <v>338</v>
      </c>
      <c r="AZ33" s="44" t="s">
        <v>338</v>
      </c>
    </row>
    <row r="34" spans="1:52" ht="18.95" customHeight="1" x14ac:dyDescent="0.15">
      <c r="A34" s="207"/>
      <c r="B34" s="99">
        <f t="shared" si="5"/>
        <v>46294</v>
      </c>
      <c r="C34" s="98">
        <f t="shared" si="5"/>
        <v>46294</v>
      </c>
      <c r="D34" s="3" t="s">
        <v>51</v>
      </c>
      <c r="E34" s="3"/>
      <c r="F34" s="17" t="str">
        <f t="shared" si="0"/>
        <v/>
      </c>
      <c r="G34" s="17" t="str">
        <f t="shared" si="1"/>
        <v/>
      </c>
      <c r="H34" s="17" t="str">
        <f t="shared" si="2"/>
        <v/>
      </c>
      <c r="I34" s="17" t="str">
        <f t="shared" si="3"/>
        <v>単元6</v>
      </c>
      <c r="J34" s="17" t="str">
        <f t="shared" si="4"/>
        <v/>
      </c>
      <c r="K34" s="3"/>
      <c r="M34" s="207"/>
      <c r="N34" s="33">
        <v>1</v>
      </c>
      <c r="O34">
        <f>SUM($N$6:N34)</f>
        <v>29</v>
      </c>
      <c r="W34" s="3">
        <v>26</v>
      </c>
      <c r="X34" s="7" t="str">
        <f>R9</f>
        <v>国語</v>
      </c>
      <c r="Y34" s="9"/>
      <c r="Z34" s="23" t="str">
        <f t="shared" si="6"/>
        <v>国語</v>
      </c>
      <c r="AA34">
        <f>IF($Z34=AA$8,COUNTIF($Z$9:$Z34,AA$8)+Q$22,"")</f>
        <v>6</v>
      </c>
      <c r="AB34" t="str">
        <f>IF($Z34=AB$8,COUNTIF($Z$9:$Z34,AB$8)+R$22,"")</f>
        <v/>
      </c>
      <c r="AC34" t="str">
        <f>IF($Z34=AC$8,COUNTIF($Z$9:$Z34,AC$8)+S$22,"")</f>
        <v/>
      </c>
      <c r="AD34" t="str">
        <f>IF($Z34=AD$8,COUNTIF($Z$9:$Z34,AD$8)+T$22,"")</f>
        <v/>
      </c>
      <c r="AE34" t="str">
        <f>IF($Z34=AE$8,COUNTIF($Z$9:$Z34,AE$8)+U$22,"")</f>
        <v/>
      </c>
      <c r="AF34" t="str">
        <f t="shared" si="7"/>
        <v>単元6</v>
      </c>
      <c r="AG34" t="str">
        <f t="shared" si="8"/>
        <v/>
      </c>
      <c r="AH34" t="str">
        <f t="shared" si="9"/>
        <v/>
      </c>
      <c r="AI34" t="str">
        <f t="shared" si="10"/>
        <v/>
      </c>
      <c r="AJ34" t="str">
        <f t="shared" si="11"/>
        <v/>
      </c>
      <c r="AK34" t="str">
        <f t="shared" si="12"/>
        <v>単元6</v>
      </c>
      <c r="AL34" t="str">
        <f t="shared" si="12"/>
        <v>単元6</v>
      </c>
      <c r="AM34" t="str">
        <f t="shared" si="12"/>
        <v/>
      </c>
      <c r="AN34" t="str">
        <f t="shared" si="12"/>
        <v/>
      </c>
      <c r="AO34" t="str">
        <f t="shared" si="12"/>
        <v/>
      </c>
      <c r="AT34" s="24">
        <v>26</v>
      </c>
      <c r="AU34" s="42" t="s">
        <v>237</v>
      </c>
      <c r="AV34" s="26" t="s">
        <v>339</v>
      </c>
      <c r="AW34" s="26" t="s">
        <v>339</v>
      </c>
      <c r="AX34" s="26" t="s">
        <v>339</v>
      </c>
      <c r="AY34" s="26" t="s">
        <v>339</v>
      </c>
      <c r="AZ34" s="44" t="s">
        <v>339</v>
      </c>
    </row>
    <row r="35" spans="1:52" ht="18.95" customHeight="1" x14ac:dyDescent="0.15">
      <c r="A35" s="207"/>
      <c r="B35" s="99">
        <f t="shared" si="5"/>
        <v>46295</v>
      </c>
      <c r="C35" s="98">
        <f t="shared" si="5"/>
        <v>46295</v>
      </c>
      <c r="D35" s="3" t="s">
        <v>52</v>
      </c>
      <c r="E35" s="3"/>
      <c r="F35" s="17" t="str">
        <f t="shared" si="0"/>
        <v/>
      </c>
      <c r="G35" s="17" t="str">
        <f t="shared" si="1"/>
        <v/>
      </c>
      <c r="H35" s="17" t="str">
        <f t="shared" si="2"/>
        <v/>
      </c>
      <c r="I35" s="17" t="str">
        <f t="shared" si="3"/>
        <v/>
      </c>
      <c r="J35" s="17" t="str">
        <f t="shared" si="4"/>
        <v>単元6</v>
      </c>
      <c r="K35" s="3"/>
      <c r="M35" s="207"/>
      <c r="N35" s="33">
        <v>1</v>
      </c>
      <c r="O35">
        <f>SUM($N$6:N35)</f>
        <v>30</v>
      </c>
      <c r="W35" s="3">
        <v>27</v>
      </c>
      <c r="X35" s="7" t="str">
        <f>R10</f>
        <v>社会</v>
      </c>
      <c r="Y35" s="9"/>
      <c r="Z35" s="23" t="str">
        <f t="shared" si="6"/>
        <v>社会</v>
      </c>
      <c r="AA35" t="str">
        <f>IF($Z35=AA$8,COUNTIF($Z$9:$Z35,AA$8)+Q$22,"")</f>
        <v/>
      </c>
      <c r="AB35">
        <f>IF($Z35=AB$8,COUNTIF($Z$9:$Z35,AB$8)+R$22,"")</f>
        <v>6</v>
      </c>
      <c r="AC35" t="str">
        <f>IF($Z35=AC$8,COUNTIF($Z$9:$Z35,AC$8)+S$22,"")</f>
        <v/>
      </c>
      <c r="AD35" t="str">
        <f>IF($Z35=AD$8,COUNTIF($Z$9:$Z35,AD$8)+T$22,"")</f>
        <v/>
      </c>
      <c r="AE35" t="str">
        <f>IF($Z35=AE$8,COUNTIF($Z$9:$Z35,AE$8)+U$22,"")</f>
        <v/>
      </c>
      <c r="AF35" t="str">
        <f t="shared" si="7"/>
        <v/>
      </c>
      <c r="AG35" t="str">
        <f t="shared" si="8"/>
        <v>単元6</v>
      </c>
      <c r="AH35" t="str">
        <f t="shared" si="9"/>
        <v/>
      </c>
      <c r="AI35" t="str">
        <f t="shared" si="10"/>
        <v/>
      </c>
      <c r="AJ35" t="str">
        <f t="shared" si="11"/>
        <v/>
      </c>
      <c r="AK35" t="str">
        <f t="shared" si="12"/>
        <v/>
      </c>
      <c r="AL35" t="str">
        <f t="shared" si="12"/>
        <v>単元6</v>
      </c>
      <c r="AM35" t="str">
        <f t="shared" si="12"/>
        <v>単元6</v>
      </c>
      <c r="AN35" t="str">
        <f t="shared" si="12"/>
        <v/>
      </c>
      <c r="AO35" t="str">
        <f t="shared" si="12"/>
        <v/>
      </c>
      <c r="AT35" s="24">
        <v>27</v>
      </c>
      <c r="AU35" s="42" t="s">
        <v>238</v>
      </c>
      <c r="AV35" s="26" t="s">
        <v>340</v>
      </c>
      <c r="AW35" s="26" t="s">
        <v>340</v>
      </c>
      <c r="AX35" s="26" t="s">
        <v>340</v>
      </c>
      <c r="AY35" s="26" t="s">
        <v>340</v>
      </c>
      <c r="AZ35" s="44" t="s">
        <v>340</v>
      </c>
    </row>
    <row r="36" spans="1:52" ht="18.95" customHeight="1" x14ac:dyDescent="0.15">
      <c r="A36" s="207"/>
      <c r="F36"/>
      <c r="G36"/>
      <c r="H36"/>
      <c r="I36"/>
      <c r="J36"/>
      <c r="M36" s="207"/>
      <c r="N36"/>
      <c r="O36">
        <f>SUM($N$6:N36)</f>
        <v>30</v>
      </c>
      <c r="W36" s="3">
        <v>28</v>
      </c>
      <c r="X36" s="7" t="str">
        <f>R11</f>
        <v>数学</v>
      </c>
      <c r="Y36" s="9"/>
      <c r="Z36" s="23" t="str">
        <f t="shared" si="6"/>
        <v>数学</v>
      </c>
      <c r="AA36" t="str">
        <f>IF($Z36=AA$8,COUNTIF($Z$9:$Z36,AA$8)+Q$22,"")</f>
        <v/>
      </c>
      <c r="AB36" t="str">
        <f>IF($Z36=AB$8,COUNTIF($Z$9:$Z36,AB$8)+R$22,"")</f>
        <v/>
      </c>
      <c r="AC36">
        <f>IF($Z36=AC$8,COUNTIF($Z$9:$Z36,AC$8)+S$22,"")</f>
        <v>6</v>
      </c>
      <c r="AD36" t="str">
        <f>IF($Z36=AD$8,COUNTIF($Z$9:$Z36,AD$8)+T$22,"")</f>
        <v/>
      </c>
      <c r="AE36" t="str">
        <f>IF($Z36=AE$8,COUNTIF($Z$9:$Z36,AE$8)+U$22,"")</f>
        <v/>
      </c>
      <c r="AF36" t="str">
        <f t="shared" si="7"/>
        <v/>
      </c>
      <c r="AG36" t="str">
        <f t="shared" si="8"/>
        <v/>
      </c>
      <c r="AH36" t="str">
        <f t="shared" si="9"/>
        <v>単元6</v>
      </c>
      <c r="AI36" t="str">
        <f t="shared" si="10"/>
        <v/>
      </c>
      <c r="AJ36" t="str">
        <f t="shared" si="11"/>
        <v/>
      </c>
      <c r="AK36" t="str">
        <f t="shared" si="12"/>
        <v/>
      </c>
      <c r="AL36" t="str">
        <f t="shared" si="12"/>
        <v/>
      </c>
      <c r="AM36" t="str">
        <f t="shared" si="12"/>
        <v>単元6</v>
      </c>
      <c r="AN36" t="str">
        <f t="shared" si="12"/>
        <v>単元6</v>
      </c>
      <c r="AO36" t="str">
        <f t="shared" si="12"/>
        <v/>
      </c>
      <c r="AT36" s="24">
        <v>28</v>
      </c>
      <c r="AU36" s="42" t="s">
        <v>239</v>
      </c>
      <c r="AV36" s="25" t="s">
        <v>341</v>
      </c>
      <c r="AW36" s="25" t="s">
        <v>341</v>
      </c>
      <c r="AX36" s="25" t="s">
        <v>341</v>
      </c>
      <c r="AY36" s="25" t="s">
        <v>341</v>
      </c>
      <c r="AZ36" s="43" t="s">
        <v>341</v>
      </c>
    </row>
    <row r="37" spans="1:52" ht="24.95" customHeight="1" x14ac:dyDescent="0.15">
      <c r="A37" s="207"/>
      <c r="M37" s="207"/>
      <c r="N37" s="6" t="s">
        <v>84</v>
      </c>
      <c r="W37" s="3">
        <v>29</v>
      </c>
      <c r="X37" s="7" t="str">
        <f>R12</f>
        <v>理科</v>
      </c>
      <c r="Y37" s="9"/>
      <c r="Z37" s="23" t="str">
        <f t="shared" si="6"/>
        <v>理科</v>
      </c>
      <c r="AA37" t="str">
        <f>IF($Z37=AA$8,COUNTIF($Z$9:$Z37,AA$8)+Q$22,"")</f>
        <v/>
      </c>
      <c r="AB37" t="str">
        <f>IF($Z37=AB$8,COUNTIF($Z$9:$Z37,AB$8)+R$22,"")</f>
        <v/>
      </c>
      <c r="AC37" t="str">
        <f>IF($Z37=AC$8,COUNTIF($Z$9:$Z37,AC$8)+S$22,"")</f>
        <v/>
      </c>
      <c r="AD37">
        <f>IF($Z37=AD$8,COUNTIF($Z$9:$Z37,AD$8)+T$22,"")</f>
        <v>6</v>
      </c>
      <c r="AE37" t="str">
        <f>IF($Z37=AE$8,COUNTIF($Z$9:$Z37,AE$8)+U$22,"")</f>
        <v/>
      </c>
      <c r="AF37" t="str">
        <f t="shared" si="7"/>
        <v/>
      </c>
      <c r="AG37" t="str">
        <f t="shared" si="8"/>
        <v/>
      </c>
      <c r="AH37" t="str">
        <f t="shared" si="9"/>
        <v/>
      </c>
      <c r="AI37" t="str">
        <f t="shared" si="10"/>
        <v>単元6</v>
      </c>
      <c r="AJ37" t="str">
        <f t="shared" si="11"/>
        <v/>
      </c>
      <c r="AK37" t="str">
        <f t="shared" si="12"/>
        <v/>
      </c>
      <c r="AL37" t="str">
        <f t="shared" si="12"/>
        <v/>
      </c>
      <c r="AM37" t="str">
        <f t="shared" si="12"/>
        <v/>
      </c>
      <c r="AN37" t="str">
        <f t="shared" si="12"/>
        <v>単元6</v>
      </c>
      <c r="AO37" t="str">
        <f t="shared" si="12"/>
        <v>単元6</v>
      </c>
      <c r="AT37" s="24">
        <v>29</v>
      </c>
      <c r="AU37" s="42" t="s">
        <v>240</v>
      </c>
      <c r="AV37" s="27" t="s">
        <v>342</v>
      </c>
      <c r="AW37" s="27" t="s">
        <v>342</v>
      </c>
      <c r="AX37" s="25" t="s">
        <v>342</v>
      </c>
      <c r="AY37" s="27" t="s">
        <v>342</v>
      </c>
      <c r="AZ37" s="43" t="s">
        <v>342</v>
      </c>
    </row>
    <row r="38" spans="1:52" ht="24.95" customHeight="1" x14ac:dyDescent="0.15">
      <c r="A38" s="207"/>
      <c r="M38" s="207"/>
      <c r="W38" s="3">
        <v>30</v>
      </c>
      <c r="X38" s="7" t="str">
        <f>R13</f>
        <v>英語</v>
      </c>
      <c r="Y38" s="9"/>
      <c r="Z38" s="23" t="str">
        <f t="shared" si="6"/>
        <v>英語</v>
      </c>
      <c r="AA38" t="str">
        <f>IF($Z38=AA$8,COUNTIF($Z$9:$Z38,AA$8)+Q$22,"")</f>
        <v/>
      </c>
      <c r="AB38" t="str">
        <f>IF($Z38=AB$8,COUNTIF($Z$9:$Z38,AB$8)+R$22,"")</f>
        <v/>
      </c>
      <c r="AC38" t="str">
        <f>IF($Z38=AC$8,COUNTIF($Z$9:$Z38,AC$8)+S$22,"")</f>
        <v/>
      </c>
      <c r="AD38" t="str">
        <f>IF($Z38=AD$8,COUNTIF($Z$9:$Z38,AD$8)+T$22,"")</f>
        <v/>
      </c>
      <c r="AE38">
        <f>IF($Z38=AE$8,COUNTIF($Z$9:$Z38,AE$8)+U$22,"")</f>
        <v>6</v>
      </c>
      <c r="AF38" t="str">
        <f t="shared" si="7"/>
        <v/>
      </c>
      <c r="AG38" t="str">
        <f t="shared" si="8"/>
        <v/>
      </c>
      <c r="AH38" t="str">
        <f t="shared" si="9"/>
        <v/>
      </c>
      <c r="AI38" t="str">
        <f t="shared" si="10"/>
        <v/>
      </c>
      <c r="AJ38" t="str">
        <f t="shared" si="11"/>
        <v>単元6</v>
      </c>
      <c r="AK38" t="str">
        <f t="shared" si="12"/>
        <v>単元7</v>
      </c>
      <c r="AL38" t="str">
        <f t="shared" si="12"/>
        <v/>
      </c>
      <c r="AM38" t="str">
        <f t="shared" si="12"/>
        <v/>
      </c>
      <c r="AN38" t="str">
        <f t="shared" si="12"/>
        <v/>
      </c>
      <c r="AO38" t="str">
        <f t="shared" si="12"/>
        <v>単元6</v>
      </c>
      <c r="AT38" s="24">
        <v>30</v>
      </c>
      <c r="AU38" s="42" t="s">
        <v>241</v>
      </c>
      <c r="AV38" s="27" t="s">
        <v>343</v>
      </c>
      <c r="AW38" s="27" t="s">
        <v>343</v>
      </c>
      <c r="AX38" s="25" t="s">
        <v>343</v>
      </c>
      <c r="AY38" s="27" t="s">
        <v>343</v>
      </c>
      <c r="AZ38" s="43" t="s">
        <v>343</v>
      </c>
    </row>
    <row r="39" spans="1:52" ht="24.95" customHeight="1" x14ac:dyDescent="0.15">
      <c r="A39" s="207"/>
      <c r="L39" s="207"/>
      <c r="M39" s="207"/>
      <c r="W39" s="3">
        <v>31</v>
      </c>
      <c r="X39" s="7" t="str">
        <f>R9</f>
        <v>国語</v>
      </c>
      <c r="Y39" s="9"/>
      <c r="Z39" s="23" t="str">
        <f t="shared" si="6"/>
        <v>国語</v>
      </c>
      <c r="AA39">
        <f>IF($Z39=AA$8,COUNTIF($Z$9:$Z39,AA$8)+Q$22,"")</f>
        <v>7</v>
      </c>
      <c r="AB39" t="str">
        <f>IF($Z39=AB$8,COUNTIF($Z$9:$Z39,AB$8)+R$22,"")</f>
        <v/>
      </c>
      <c r="AC39" t="str">
        <f>IF($Z39=AC$8,COUNTIF($Z$9:$Z39,AC$8)+S$22,"")</f>
        <v/>
      </c>
      <c r="AD39" t="str">
        <f>IF($Z39=AD$8,COUNTIF($Z$9:$Z39,AD$8)+T$22,"")</f>
        <v/>
      </c>
      <c r="AE39" t="str">
        <f>IF($Z39=AE$8,COUNTIF($Z$9:$Z39,AE$8)+U$22,"")</f>
        <v/>
      </c>
      <c r="AF39" t="str">
        <f t="shared" si="7"/>
        <v>単元7</v>
      </c>
      <c r="AG39" t="str">
        <f t="shared" si="8"/>
        <v/>
      </c>
      <c r="AH39" t="str">
        <f t="shared" si="9"/>
        <v/>
      </c>
      <c r="AI39" t="str">
        <f t="shared" si="10"/>
        <v/>
      </c>
      <c r="AJ39" t="str">
        <f t="shared" si="11"/>
        <v/>
      </c>
      <c r="AK39" t="str">
        <f t="shared" si="12"/>
        <v>単元7</v>
      </c>
      <c r="AL39" t="str">
        <f t="shared" si="12"/>
        <v>単元7</v>
      </c>
      <c r="AM39" t="str">
        <f t="shared" si="12"/>
        <v/>
      </c>
      <c r="AN39" t="str">
        <f t="shared" si="12"/>
        <v/>
      </c>
      <c r="AO39" t="str">
        <f t="shared" si="12"/>
        <v/>
      </c>
      <c r="AT39" s="24">
        <v>31</v>
      </c>
      <c r="AU39" s="105" t="s">
        <v>344</v>
      </c>
      <c r="AV39" s="27" t="s">
        <v>242</v>
      </c>
      <c r="AW39" s="27" t="s">
        <v>242</v>
      </c>
      <c r="AX39" s="27" t="s">
        <v>242</v>
      </c>
      <c r="AY39" s="26" t="s">
        <v>242</v>
      </c>
      <c r="AZ39" s="43" t="s">
        <v>242</v>
      </c>
    </row>
    <row r="40" spans="1:52" ht="17.25" customHeight="1" x14ac:dyDescent="0.15">
      <c r="A40" s="207"/>
      <c r="B40" s="207"/>
      <c r="C40" s="207"/>
      <c r="D40" s="207"/>
      <c r="E40" s="207"/>
      <c r="F40" s="208"/>
      <c r="G40" s="208"/>
      <c r="H40" s="208"/>
      <c r="I40" s="208"/>
      <c r="J40" s="208"/>
      <c r="K40" s="207"/>
      <c r="L40" s="207"/>
      <c r="M40" s="207"/>
      <c r="W40" s="3">
        <v>32</v>
      </c>
      <c r="X40" s="7" t="str">
        <f>R10</f>
        <v>社会</v>
      </c>
      <c r="Y40" s="9"/>
      <c r="Z40" s="23" t="str">
        <f t="shared" si="6"/>
        <v>社会</v>
      </c>
      <c r="AA40" t="str">
        <f>IF($Z40=AA$8,COUNTIF($Z$9:$Z40,AA$8)+Q$22,"")</f>
        <v/>
      </c>
      <c r="AB40">
        <f>IF($Z40=AB$8,COUNTIF($Z$9:$Z40,AB$8)+R$22,"")</f>
        <v>7</v>
      </c>
      <c r="AC40" t="str">
        <f>IF($Z40=AC$8,COUNTIF($Z$9:$Z40,AC$8)+S$22,"")</f>
        <v/>
      </c>
      <c r="AD40" t="str">
        <f>IF($Z40=AD$8,COUNTIF($Z$9:$Z40,AD$8)+T$22,"")</f>
        <v/>
      </c>
      <c r="AE40" t="str">
        <f>IF($Z40=AE$8,COUNTIF($Z$9:$Z40,AE$8)+U$22,"")</f>
        <v/>
      </c>
      <c r="AF40" t="str">
        <f t="shared" si="7"/>
        <v/>
      </c>
      <c r="AG40" t="str">
        <f t="shared" si="8"/>
        <v>単元7</v>
      </c>
      <c r="AH40" t="str">
        <f t="shared" si="9"/>
        <v/>
      </c>
      <c r="AI40" t="str">
        <f t="shared" si="10"/>
        <v/>
      </c>
      <c r="AJ40" t="str">
        <f t="shared" si="11"/>
        <v/>
      </c>
      <c r="AK40" t="str">
        <f t="shared" si="12"/>
        <v/>
      </c>
      <c r="AL40" t="str">
        <f t="shared" si="12"/>
        <v>単元7</v>
      </c>
      <c r="AM40" t="str">
        <f t="shared" si="12"/>
        <v>単元7</v>
      </c>
      <c r="AN40" t="str">
        <f t="shared" si="12"/>
        <v/>
      </c>
      <c r="AO40" t="str">
        <f t="shared" si="12"/>
        <v/>
      </c>
      <c r="AT40" s="24">
        <v>32</v>
      </c>
      <c r="AU40" s="105" t="s">
        <v>345</v>
      </c>
      <c r="AV40" s="27" t="s">
        <v>243</v>
      </c>
      <c r="AW40" s="27" t="s">
        <v>243</v>
      </c>
      <c r="AX40" s="27" t="s">
        <v>243</v>
      </c>
      <c r="AY40" s="26" t="s">
        <v>243</v>
      </c>
      <c r="AZ40" s="45" t="s">
        <v>243</v>
      </c>
    </row>
    <row r="41" spans="1:52" ht="18.95" customHeight="1" x14ac:dyDescent="0.15">
      <c r="W41" s="3">
        <v>33</v>
      </c>
      <c r="X41" s="7" t="str">
        <f>R11</f>
        <v>数学</v>
      </c>
      <c r="Y41" s="9"/>
      <c r="Z41" s="23" t="str">
        <f t="shared" si="6"/>
        <v>数学</v>
      </c>
      <c r="AA41" t="str">
        <f>IF($Z41=AA$8,COUNTIF($Z$9:$Z41,AA$8)+Q$22,"")</f>
        <v/>
      </c>
      <c r="AB41" t="str">
        <f>IF($Z41=AB$8,COUNTIF($Z$9:$Z41,AB$8)+R$22,"")</f>
        <v/>
      </c>
      <c r="AC41">
        <f>IF($Z41=AC$8,COUNTIF($Z$9:$Z41,AC$8)+S$22,"")</f>
        <v>7</v>
      </c>
      <c r="AD41" t="str">
        <f>IF($Z41=AD$8,COUNTIF($Z$9:$Z41,AD$8)+T$22,"")</f>
        <v/>
      </c>
      <c r="AE41" t="str">
        <f>IF($Z41=AE$8,COUNTIF($Z$9:$Z41,AE$8)+U$22,"")</f>
        <v/>
      </c>
      <c r="AF41" t="str">
        <f t="shared" si="7"/>
        <v/>
      </c>
      <c r="AG41" t="str">
        <f t="shared" si="8"/>
        <v/>
      </c>
      <c r="AH41" t="str">
        <f t="shared" si="9"/>
        <v>単元7</v>
      </c>
      <c r="AI41" t="str">
        <f t="shared" si="10"/>
        <v/>
      </c>
      <c r="AJ41" t="str">
        <f t="shared" si="11"/>
        <v/>
      </c>
      <c r="AK41" t="str">
        <f t="shared" ref="AK41:AO69" si="13">IF(AF41=AF42,"",IF($Z41=$Z42,AF41&amp;","&amp;AF42,AF41&amp;AF42))</f>
        <v/>
      </c>
      <c r="AL41" t="str">
        <f t="shared" si="13"/>
        <v/>
      </c>
      <c r="AM41" t="str">
        <f t="shared" si="13"/>
        <v>単元7</v>
      </c>
      <c r="AN41" t="str">
        <f t="shared" si="13"/>
        <v>単元7</v>
      </c>
      <c r="AO41" t="str">
        <f t="shared" si="13"/>
        <v/>
      </c>
      <c r="AT41" s="24">
        <v>33</v>
      </c>
      <c r="AU41" s="105" t="s">
        <v>346</v>
      </c>
      <c r="AV41" s="27" t="s">
        <v>244</v>
      </c>
      <c r="AW41" s="27" t="s">
        <v>244</v>
      </c>
      <c r="AX41" s="27" t="s">
        <v>244</v>
      </c>
      <c r="AY41" s="26" t="s">
        <v>244</v>
      </c>
      <c r="AZ41" s="45" t="s">
        <v>244</v>
      </c>
    </row>
    <row r="42" spans="1:52" ht="18.95" customHeight="1" x14ac:dyDescent="0.15">
      <c r="W42" s="3">
        <v>34</v>
      </c>
      <c r="X42" s="7" t="str">
        <f>R12</f>
        <v>理科</v>
      </c>
      <c r="Y42" s="9"/>
      <c r="Z42" s="23" t="str">
        <f t="shared" si="6"/>
        <v>理科</v>
      </c>
      <c r="AA42" t="str">
        <f>IF($Z42=AA$8,COUNTIF($Z$9:$Z42,AA$8)+Q$22,"")</f>
        <v/>
      </c>
      <c r="AB42" t="str">
        <f>IF($Z42=AB$8,COUNTIF($Z$9:$Z42,AB$8)+R$22,"")</f>
        <v/>
      </c>
      <c r="AC42" t="str">
        <f>IF($Z42=AC$8,COUNTIF($Z$9:$Z42,AC$8)+S$22,"")</f>
        <v/>
      </c>
      <c r="AD42">
        <f>IF($Z42=AD$8,COUNTIF($Z$9:$Z42,AD$8)+T$22,"")</f>
        <v>7</v>
      </c>
      <c r="AE42" t="str">
        <f>IF($Z42=AE$8,COUNTIF($Z$9:$Z42,AE$8)+U$22,"")</f>
        <v/>
      </c>
      <c r="AF42" t="str">
        <f t="shared" si="7"/>
        <v/>
      </c>
      <c r="AG42" t="str">
        <f t="shared" si="8"/>
        <v/>
      </c>
      <c r="AH42" t="str">
        <f t="shared" si="9"/>
        <v/>
      </c>
      <c r="AI42" t="str">
        <f t="shared" si="10"/>
        <v>単元7</v>
      </c>
      <c r="AJ42" t="str">
        <f t="shared" si="11"/>
        <v/>
      </c>
      <c r="AK42" t="str">
        <f t="shared" si="13"/>
        <v/>
      </c>
      <c r="AL42" t="str">
        <f t="shared" si="13"/>
        <v/>
      </c>
      <c r="AM42" t="str">
        <f t="shared" si="13"/>
        <v/>
      </c>
      <c r="AN42" t="str">
        <f t="shared" si="13"/>
        <v>単元7</v>
      </c>
      <c r="AO42" t="str">
        <f t="shared" si="13"/>
        <v>単元7</v>
      </c>
      <c r="AT42" s="24">
        <v>34</v>
      </c>
      <c r="AU42" s="105" t="s">
        <v>347</v>
      </c>
      <c r="AV42" s="26" t="s">
        <v>245</v>
      </c>
      <c r="AW42" s="26" t="s">
        <v>245</v>
      </c>
      <c r="AX42" s="26" t="s">
        <v>245</v>
      </c>
      <c r="AY42" s="26" t="s">
        <v>245</v>
      </c>
      <c r="AZ42" s="44" t="s">
        <v>245</v>
      </c>
    </row>
    <row r="43" spans="1:52" ht="18.95" customHeight="1" x14ac:dyDescent="0.15">
      <c r="W43" s="3">
        <v>35</v>
      </c>
      <c r="X43" s="7" t="str">
        <f>R13</f>
        <v>英語</v>
      </c>
      <c r="Y43" s="9"/>
      <c r="Z43" s="23" t="str">
        <f t="shared" si="6"/>
        <v>英語</v>
      </c>
      <c r="AA43" t="str">
        <f>IF($Z43=AA$8,COUNTIF($Z$9:$Z43,AA$8)+Q$22,"")</f>
        <v/>
      </c>
      <c r="AB43" t="str">
        <f>IF($Z43=AB$8,COUNTIF($Z$9:$Z43,AB$8)+R$22,"")</f>
        <v/>
      </c>
      <c r="AC43" t="str">
        <f>IF($Z43=AC$8,COUNTIF($Z$9:$Z43,AC$8)+S$22,"")</f>
        <v/>
      </c>
      <c r="AD43" t="str">
        <f>IF($Z43=AD$8,COUNTIF($Z$9:$Z43,AD$8)+T$22,"")</f>
        <v/>
      </c>
      <c r="AE43">
        <f>IF($Z43=AE$8,COUNTIF($Z$9:$Z43,AE$8)+U$22,"")</f>
        <v>7</v>
      </c>
      <c r="AF43" t="str">
        <f t="shared" si="7"/>
        <v/>
      </c>
      <c r="AG43" t="str">
        <f t="shared" si="8"/>
        <v/>
      </c>
      <c r="AH43" t="str">
        <f t="shared" si="9"/>
        <v/>
      </c>
      <c r="AI43" t="str">
        <f t="shared" si="10"/>
        <v/>
      </c>
      <c r="AJ43" t="str">
        <f t="shared" si="11"/>
        <v>単元7</v>
      </c>
      <c r="AK43" t="str">
        <f t="shared" si="13"/>
        <v>単元8</v>
      </c>
      <c r="AL43" t="str">
        <f t="shared" si="13"/>
        <v/>
      </c>
      <c r="AM43" t="str">
        <f t="shared" si="13"/>
        <v/>
      </c>
      <c r="AN43" t="str">
        <f t="shared" si="13"/>
        <v/>
      </c>
      <c r="AO43" t="str">
        <f t="shared" si="13"/>
        <v>単元7</v>
      </c>
      <c r="AT43" s="24">
        <v>35</v>
      </c>
      <c r="AU43" s="105" t="s">
        <v>348</v>
      </c>
      <c r="AV43" s="26" t="s">
        <v>246</v>
      </c>
      <c r="AW43" s="26" t="s">
        <v>246</v>
      </c>
      <c r="AX43" s="26" t="s">
        <v>246</v>
      </c>
      <c r="AY43" s="26" t="s">
        <v>246</v>
      </c>
      <c r="AZ43" s="44" t="s">
        <v>246</v>
      </c>
    </row>
    <row r="44" spans="1:52" ht="18.95" customHeight="1" x14ac:dyDescent="0.15">
      <c r="W44" s="3">
        <v>36</v>
      </c>
      <c r="X44" s="7" t="str">
        <f>R9</f>
        <v>国語</v>
      </c>
      <c r="Y44" s="9"/>
      <c r="Z44" s="23" t="str">
        <f t="shared" si="6"/>
        <v>国語</v>
      </c>
      <c r="AA44">
        <f>IF($Z44=AA$8,COUNTIF($Z$9:$Z44,AA$8)+Q$22,"")</f>
        <v>8</v>
      </c>
      <c r="AB44" t="str">
        <f>IF($Z44=AB$8,COUNTIF($Z$9:$Z44,AB$8)+R$22,"")</f>
        <v/>
      </c>
      <c r="AC44" t="str">
        <f>IF($Z44=AC$8,COUNTIF($Z$9:$Z44,AC$8)+S$22,"")</f>
        <v/>
      </c>
      <c r="AD44" t="str">
        <f>IF($Z44=AD$8,COUNTIF($Z$9:$Z44,AD$8)+T$22,"")</f>
        <v/>
      </c>
      <c r="AE44" t="str">
        <f>IF($Z44=AE$8,COUNTIF($Z$9:$Z44,AE$8)+U$22,"")</f>
        <v/>
      </c>
      <c r="AF44" t="str">
        <f t="shared" si="7"/>
        <v>単元8</v>
      </c>
      <c r="AG44" t="str">
        <f t="shared" si="8"/>
        <v/>
      </c>
      <c r="AH44" t="str">
        <f t="shared" si="9"/>
        <v/>
      </c>
      <c r="AI44" t="str">
        <f t="shared" si="10"/>
        <v/>
      </c>
      <c r="AJ44" t="str">
        <f t="shared" si="11"/>
        <v/>
      </c>
      <c r="AK44" t="str">
        <f t="shared" si="13"/>
        <v>単元8</v>
      </c>
      <c r="AL44" t="str">
        <f t="shared" si="13"/>
        <v>単元8</v>
      </c>
      <c r="AM44" t="str">
        <f t="shared" si="13"/>
        <v/>
      </c>
      <c r="AN44" t="str">
        <f t="shared" si="13"/>
        <v/>
      </c>
      <c r="AO44" t="str">
        <f t="shared" si="13"/>
        <v/>
      </c>
      <c r="AT44" s="24">
        <v>36</v>
      </c>
      <c r="AU44" s="105" t="s">
        <v>349</v>
      </c>
      <c r="AV44" s="26" t="s">
        <v>247</v>
      </c>
      <c r="AW44" s="26" t="s">
        <v>247</v>
      </c>
      <c r="AX44" s="26" t="s">
        <v>247</v>
      </c>
      <c r="AY44" s="26" t="s">
        <v>247</v>
      </c>
      <c r="AZ44" s="44" t="s">
        <v>247</v>
      </c>
    </row>
    <row r="45" spans="1:52" ht="18.95" customHeight="1" x14ac:dyDescent="0.15">
      <c r="W45" s="3">
        <v>37</v>
      </c>
      <c r="X45" s="7" t="str">
        <f>R10</f>
        <v>社会</v>
      </c>
      <c r="Y45" s="9"/>
      <c r="Z45" s="23" t="str">
        <f t="shared" si="6"/>
        <v>社会</v>
      </c>
      <c r="AA45" t="str">
        <f>IF($Z45=AA$8,COUNTIF($Z$9:$Z45,AA$8)+Q$22,"")</f>
        <v/>
      </c>
      <c r="AB45">
        <f>IF($Z45=AB$8,COUNTIF($Z$9:$Z45,AB$8)+R$22,"")</f>
        <v>8</v>
      </c>
      <c r="AC45" t="str">
        <f>IF($Z45=AC$8,COUNTIF($Z$9:$Z45,AC$8)+S$22,"")</f>
        <v/>
      </c>
      <c r="AD45" t="str">
        <f>IF($Z45=AD$8,COUNTIF($Z$9:$Z45,AD$8)+T$22,"")</f>
        <v/>
      </c>
      <c r="AE45" t="str">
        <f>IF($Z45=AE$8,COUNTIF($Z$9:$Z45,AE$8)+U$22,"")</f>
        <v/>
      </c>
      <c r="AF45" t="str">
        <f t="shared" si="7"/>
        <v/>
      </c>
      <c r="AG45" t="str">
        <f t="shared" si="8"/>
        <v>単元8</v>
      </c>
      <c r="AH45" t="str">
        <f t="shared" si="9"/>
        <v/>
      </c>
      <c r="AI45" t="str">
        <f t="shared" si="10"/>
        <v/>
      </c>
      <c r="AJ45" t="str">
        <f t="shared" si="11"/>
        <v/>
      </c>
      <c r="AK45" t="str">
        <f t="shared" si="13"/>
        <v/>
      </c>
      <c r="AL45" t="str">
        <f t="shared" si="13"/>
        <v>単元8</v>
      </c>
      <c r="AM45" t="str">
        <f t="shared" si="13"/>
        <v>単元8</v>
      </c>
      <c r="AN45" t="str">
        <f t="shared" si="13"/>
        <v/>
      </c>
      <c r="AO45" t="str">
        <f t="shared" si="13"/>
        <v/>
      </c>
      <c r="AT45" s="24">
        <v>37</v>
      </c>
      <c r="AU45" s="105" t="s">
        <v>350</v>
      </c>
      <c r="AV45" s="26" t="s">
        <v>248</v>
      </c>
      <c r="AW45" s="26" t="s">
        <v>248</v>
      </c>
      <c r="AX45" s="26" t="s">
        <v>248</v>
      </c>
      <c r="AY45" s="26" t="s">
        <v>248</v>
      </c>
      <c r="AZ45" s="44" t="s">
        <v>248</v>
      </c>
    </row>
    <row r="46" spans="1:52" ht="18.95" customHeight="1" x14ac:dyDescent="0.15">
      <c r="W46" s="3">
        <v>38</v>
      </c>
      <c r="X46" s="7" t="str">
        <f>R11</f>
        <v>数学</v>
      </c>
      <c r="Y46" s="9"/>
      <c r="Z46" s="23" t="str">
        <f t="shared" si="6"/>
        <v>数学</v>
      </c>
      <c r="AA46" t="str">
        <f>IF($Z46=AA$8,COUNTIF($Z$9:$Z46,AA$8)+Q$22,"")</f>
        <v/>
      </c>
      <c r="AB46" t="str">
        <f>IF($Z46=AB$8,COUNTIF($Z$9:$Z46,AB$8)+R$22,"")</f>
        <v/>
      </c>
      <c r="AC46">
        <f>IF($Z46=AC$8,COUNTIF($Z$9:$Z46,AC$8)+S$22,"")</f>
        <v>8</v>
      </c>
      <c r="AD46" t="str">
        <f>IF($Z46=AD$8,COUNTIF($Z$9:$Z46,AD$8)+T$22,"")</f>
        <v/>
      </c>
      <c r="AE46" t="str">
        <f>IF($Z46=AE$8,COUNTIF($Z$9:$Z46,AE$8)+U$22,"")</f>
        <v/>
      </c>
      <c r="AF46" t="str">
        <f t="shared" si="7"/>
        <v/>
      </c>
      <c r="AG46" t="str">
        <f t="shared" si="8"/>
        <v/>
      </c>
      <c r="AH46" t="str">
        <f t="shared" si="9"/>
        <v>単元8</v>
      </c>
      <c r="AI46" t="str">
        <f t="shared" si="10"/>
        <v/>
      </c>
      <c r="AJ46" t="str">
        <f t="shared" si="11"/>
        <v/>
      </c>
      <c r="AK46" t="str">
        <f t="shared" si="13"/>
        <v/>
      </c>
      <c r="AL46" t="str">
        <f t="shared" si="13"/>
        <v/>
      </c>
      <c r="AM46" t="str">
        <f t="shared" si="13"/>
        <v>単元8</v>
      </c>
      <c r="AN46" t="str">
        <f t="shared" si="13"/>
        <v>単元8</v>
      </c>
      <c r="AO46" t="str">
        <f t="shared" si="13"/>
        <v/>
      </c>
      <c r="AT46" s="24">
        <v>38</v>
      </c>
      <c r="AU46" s="105" t="s">
        <v>351</v>
      </c>
      <c r="AV46" s="26" t="s">
        <v>249</v>
      </c>
      <c r="AW46" s="26" t="s">
        <v>249</v>
      </c>
      <c r="AX46" s="26" t="s">
        <v>249</v>
      </c>
      <c r="AY46" s="26" t="s">
        <v>249</v>
      </c>
      <c r="AZ46" s="44" t="s">
        <v>249</v>
      </c>
    </row>
    <row r="47" spans="1:52" ht="18.95" customHeight="1" x14ac:dyDescent="0.15">
      <c r="W47" s="3">
        <v>39</v>
      </c>
      <c r="X47" s="7" t="str">
        <f>R12</f>
        <v>理科</v>
      </c>
      <c r="Y47" s="9"/>
      <c r="Z47" s="23" t="str">
        <f t="shared" si="6"/>
        <v>理科</v>
      </c>
      <c r="AA47" t="str">
        <f>IF($Z47=AA$8,COUNTIF($Z$9:$Z47,AA$8)+Q$22,"")</f>
        <v/>
      </c>
      <c r="AB47" t="str">
        <f>IF($Z47=AB$8,COUNTIF($Z$9:$Z47,AB$8)+R$22,"")</f>
        <v/>
      </c>
      <c r="AC47" t="str">
        <f>IF($Z47=AC$8,COUNTIF($Z$9:$Z47,AC$8)+S$22,"")</f>
        <v/>
      </c>
      <c r="AD47">
        <f>IF($Z47=AD$8,COUNTIF($Z$9:$Z47,AD$8)+T$22,"")</f>
        <v>8</v>
      </c>
      <c r="AE47" t="str">
        <f>IF($Z47=AE$8,COUNTIF($Z$9:$Z47,AE$8)+U$22,"")</f>
        <v/>
      </c>
      <c r="AF47" t="str">
        <f t="shared" si="7"/>
        <v/>
      </c>
      <c r="AG47" t="str">
        <f t="shared" si="8"/>
        <v/>
      </c>
      <c r="AH47" t="str">
        <f t="shared" si="9"/>
        <v/>
      </c>
      <c r="AI47" t="str">
        <f t="shared" si="10"/>
        <v>単元8</v>
      </c>
      <c r="AJ47" t="str">
        <f t="shared" si="11"/>
        <v/>
      </c>
      <c r="AK47" t="str">
        <f t="shared" si="13"/>
        <v/>
      </c>
      <c r="AL47" t="str">
        <f t="shared" si="13"/>
        <v/>
      </c>
      <c r="AM47" t="str">
        <f t="shared" si="13"/>
        <v/>
      </c>
      <c r="AN47" t="str">
        <f t="shared" si="13"/>
        <v>単元8</v>
      </c>
      <c r="AO47" t="str">
        <f t="shared" si="13"/>
        <v>単元8</v>
      </c>
      <c r="AT47" s="24">
        <v>39</v>
      </c>
      <c r="AU47" s="105" t="s">
        <v>352</v>
      </c>
      <c r="AV47" s="26" t="s">
        <v>250</v>
      </c>
      <c r="AW47" s="26" t="s">
        <v>250</v>
      </c>
      <c r="AX47" s="26" t="s">
        <v>250</v>
      </c>
      <c r="AY47" s="26" t="s">
        <v>250</v>
      </c>
      <c r="AZ47" s="44" t="s">
        <v>250</v>
      </c>
    </row>
    <row r="48" spans="1:52" ht="18.95" customHeight="1" x14ac:dyDescent="0.15">
      <c r="W48" s="3">
        <v>40</v>
      </c>
      <c r="X48" s="7" t="str">
        <f>R13</f>
        <v>英語</v>
      </c>
      <c r="Y48" s="9"/>
      <c r="Z48" s="23" t="str">
        <f t="shared" si="6"/>
        <v>英語</v>
      </c>
      <c r="AA48" t="str">
        <f>IF($Z48=AA$8,COUNTIF($Z$9:$Z48,AA$8)+Q$22,"")</f>
        <v/>
      </c>
      <c r="AB48" t="str">
        <f>IF($Z48=AB$8,COUNTIF($Z$9:$Z48,AB$8)+R$22,"")</f>
        <v/>
      </c>
      <c r="AC48" t="str">
        <f>IF($Z48=AC$8,COUNTIF($Z$9:$Z48,AC$8)+S$22,"")</f>
        <v/>
      </c>
      <c r="AD48" t="str">
        <f>IF($Z48=AD$8,COUNTIF($Z$9:$Z48,AD$8)+T$22,"")</f>
        <v/>
      </c>
      <c r="AE48">
        <f>IF($Z48=AE$8,COUNTIF($Z$9:$Z48,AE$8)+U$22,"")</f>
        <v>8</v>
      </c>
      <c r="AF48" t="str">
        <f t="shared" si="7"/>
        <v/>
      </c>
      <c r="AG48" t="str">
        <f t="shared" si="8"/>
        <v/>
      </c>
      <c r="AH48" t="str">
        <f t="shared" si="9"/>
        <v/>
      </c>
      <c r="AI48" t="str">
        <f t="shared" si="10"/>
        <v/>
      </c>
      <c r="AJ48" t="str">
        <f t="shared" si="11"/>
        <v>単元8</v>
      </c>
      <c r="AK48" t="str">
        <f t="shared" si="13"/>
        <v>単元9</v>
      </c>
      <c r="AL48" t="str">
        <f t="shared" si="13"/>
        <v/>
      </c>
      <c r="AM48" t="str">
        <f t="shared" si="13"/>
        <v/>
      </c>
      <c r="AN48" t="str">
        <f t="shared" si="13"/>
        <v/>
      </c>
      <c r="AO48" t="str">
        <f t="shared" si="13"/>
        <v>単元8</v>
      </c>
      <c r="AT48" s="24">
        <v>40</v>
      </c>
      <c r="AU48" s="105" t="s">
        <v>354</v>
      </c>
      <c r="AV48" s="3" t="s">
        <v>252</v>
      </c>
      <c r="AW48" s="3" t="s">
        <v>252</v>
      </c>
      <c r="AX48" s="3" t="s">
        <v>252</v>
      </c>
      <c r="AY48" s="3" t="s">
        <v>252</v>
      </c>
      <c r="AZ48" s="46" t="s">
        <v>252</v>
      </c>
    </row>
    <row r="49" spans="23:52" ht="18.95" customHeight="1" x14ac:dyDescent="0.15">
      <c r="W49" s="3">
        <v>41</v>
      </c>
      <c r="X49" s="7" t="str">
        <f>R9</f>
        <v>国語</v>
      </c>
      <c r="Y49" s="9"/>
      <c r="Z49" s="23" t="str">
        <f t="shared" si="6"/>
        <v>国語</v>
      </c>
      <c r="AA49">
        <f>IF($Z49=AA$8,COUNTIF($Z$9:$Z49,AA$8)+Q$22,"")</f>
        <v>9</v>
      </c>
      <c r="AB49" t="str">
        <f>IF($Z49=AB$8,COUNTIF($Z$9:$Z49,AB$8)+R$22,"")</f>
        <v/>
      </c>
      <c r="AC49" t="str">
        <f>IF($Z49=AC$8,COUNTIF($Z$9:$Z49,AC$8)+S$22,"")</f>
        <v/>
      </c>
      <c r="AD49" t="str">
        <f>IF($Z49=AD$8,COUNTIF($Z$9:$Z49,AD$8)+T$22,"")</f>
        <v/>
      </c>
      <c r="AE49" t="str">
        <f>IF($Z49=AE$8,COUNTIF($Z$9:$Z49,AE$8)+U$22,"")</f>
        <v/>
      </c>
      <c r="AF49" t="str">
        <f t="shared" si="7"/>
        <v>単元9</v>
      </c>
      <c r="AG49" t="str">
        <f t="shared" si="8"/>
        <v/>
      </c>
      <c r="AH49" t="str">
        <f t="shared" si="9"/>
        <v/>
      </c>
      <c r="AI49" t="str">
        <f t="shared" si="10"/>
        <v/>
      </c>
      <c r="AJ49" t="str">
        <f t="shared" si="11"/>
        <v/>
      </c>
      <c r="AK49" t="str">
        <f t="shared" si="13"/>
        <v>単元9</v>
      </c>
      <c r="AL49" t="str">
        <f t="shared" si="13"/>
        <v>単元9</v>
      </c>
      <c r="AM49" t="str">
        <f t="shared" si="13"/>
        <v/>
      </c>
      <c r="AN49" t="str">
        <f t="shared" si="13"/>
        <v/>
      </c>
      <c r="AO49" t="str">
        <f t="shared" si="13"/>
        <v/>
      </c>
      <c r="AT49" s="24">
        <v>41</v>
      </c>
      <c r="AU49" s="105"/>
      <c r="AV49" s="3"/>
      <c r="AW49" s="3"/>
      <c r="AX49" s="3"/>
      <c r="AY49" s="3"/>
      <c r="AZ49" s="46"/>
    </row>
    <row r="50" spans="23:52" ht="18.95" customHeight="1" x14ac:dyDescent="0.15">
      <c r="W50" s="3">
        <v>42</v>
      </c>
      <c r="X50" s="7" t="str">
        <f>R10</f>
        <v>社会</v>
      </c>
      <c r="Y50" s="9"/>
      <c r="Z50" s="23" t="str">
        <f t="shared" si="6"/>
        <v>社会</v>
      </c>
      <c r="AA50" t="str">
        <f>IF($Z50=AA$8,COUNTIF($Z$9:$Z50,AA$8)+Q$22,"")</f>
        <v/>
      </c>
      <c r="AB50">
        <f>IF($Z50=AB$8,COUNTIF($Z$9:$Z50,AB$8)+R$22,"")</f>
        <v>9</v>
      </c>
      <c r="AC50" t="str">
        <f>IF($Z50=AC$8,COUNTIF($Z$9:$Z50,AC$8)+S$22,"")</f>
        <v/>
      </c>
      <c r="AD50" t="str">
        <f>IF($Z50=AD$8,COUNTIF($Z$9:$Z50,AD$8)+T$22,"")</f>
        <v/>
      </c>
      <c r="AE50" t="str">
        <f>IF($Z50=AE$8,COUNTIF($Z$9:$Z50,AE$8)+U$22,"")</f>
        <v/>
      </c>
      <c r="AF50" t="str">
        <f t="shared" si="7"/>
        <v/>
      </c>
      <c r="AG50" t="str">
        <f t="shared" si="8"/>
        <v>単元9</v>
      </c>
      <c r="AH50" t="str">
        <f t="shared" si="9"/>
        <v/>
      </c>
      <c r="AI50" t="str">
        <f t="shared" si="10"/>
        <v/>
      </c>
      <c r="AJ50" t="str">
        <f t="shared" si="11"/>
        <v/>
      </c>
      <c r="AK50" t="str">
        <f t="shared" si="13"/>
        <v/>
      </c>
      <c r="AL50" t="str">
        <f t="shared" si="13"/>
        <v>単元9</v>
      </c>
      <c r="AM50" t="str">
        <f t="shared" si="13"/>
        <v>単元9</v>
      </c>
      <c r="AN50" t="str">
        <f t="shared" si="13"/>
        <v/>
      </c>
      <c r="AO50" t="str">
        <f t="shared" si="13"/>
        <v/>
      </c>
      <c r="AT50" s="24">
        <v>42</v>
      </c>
      <c r="AU50" s="42"/>
      <c r="AV50" s="3"/>
      <c r="AW50" s="3"/>
      <c r="AX50" s="3"/>
      <c r="AY50" s="3"/>
      <c r="AZ50" s="46"/>
    </row>
    <row r="51" spans="23:52" ht="18.95" customHeight="1" x14ac:dyDescent="0.15">
      <c r="W51" s="3">
        <v>43</v>
      </c>
      <c r="X51" s="7" t="str">
        <f>R11</f>
        <v>数学</v>
      </c>
      <c r="Y51" s="9"/>
      <c r="Z51" s="23" t="str">
        <f t="shared" si="6"/>
        <v>数学</v>
      </c>
      <c r="AA51" t="str">
        <f>IF($Z51=AA$8,COUNTIF($Z$9:$Z51,AA$8)+Q$22,"")</f>
        <v/>
      </c>
      <c r="AB51" t="str">
        <f>IF($Z51=AB$8,COUNTIF($Z$9:$Z51,AB$8)+R$22,"")</f>
        <v/>
      </c>
      <c r="AC51">
        <f>IF($Z51=AC$8,COUNTIF($Z$9:$Z51,AC$8)+S$22,"")</f>
        <v>9</v>
      </c>
      <c r="AD51" t="str">
        <f>IF($Z51=AD$8,COUNTIF($Z$9:$Z51,AD$8)+T$22,"")</f>
        <v/>
      </c>
      <c r="AE51" t="str">
        <f>IF($Z51=AE$8,COUNTIF($Z$9:$Z51,AE$8)+U$22,"")</f>
        <v/>
      </c>
      <c r="AF51" t="str">
        <f t="shared" si="7"/>
        <v/>
      </c>
      <c r="AG51" t="str">
        <f t="shared" si="8"/>
        <v/>
      </c>
      <c r="AH51" t="str">
        <f t="shared" si="9"/>
        <v>単元9</v>
      </c>
      <c r="AI51" t="str">
        <f t="shared" si="10"/>
        <v/>
      </c>
      <c r="AJ51" t="str">
        <f t="shared" si="11"/>
        <v/>
      </c>
      <c r="AK51" t="str">
        <f t="shared" si="13"/>
        <v/>
      </c>
      <c r="AL51" t="str">
        <f t="shared" si="13"/>
        <v/>
      </c>
      <c r="AM51" t="str">
        <f t="shared" si="13"/>
        <v>単元9</v>
      </c>
      <c r="AN51" t="str">
        <f t="shared" si="13"/>
        <v>単元9</v>
      </c>
      <c r="AO51" t="str">
        <f t="shared" si="13"/>
        <v/>
      </c>
      <c r="AT51" s="24">
        <v>43</v>
      </c>
      <c r="AU51" s="42"/>
      <c r="AV51" s="3"/>
      <c r="AW51" s="3"/>
      <c r="AX51" s="3"/>
      <c r="AY51" s="3"/>
      <c r="AZ51" s="46"/>
    </row>
    <row r="52" spans="23:52" ht="18.95" customHeight="1" x14ac:dyDescent="0.15">
      <c r="W52" s="3">
        <v>44</v>
      </c>
      <c r="X52" s="7" t="str">
        <f>R12</f>
        <v>理科</v>
      </c>
      <c r="Y52" s="9"/>
      <c r="Z52" s="23" t="str">
        <f t="shared" si="6"/>
        <v>理科</v>
      </c>
      <c r="AA52" t="str">
        <f>IF($Z52=AA$8,COUNTIF($Z$9:$Z52,AA$8)+Q$22,"")</f>
        <v/>
      </c>
      <c r="AB52" t="str">
        <f>IF($Z52=AB$8,COUNTIF($Z$9:$Z52,AB$8)+R$22,"")</f>
        <v/>
      </c>
      <c r="AC52" t="str">
        <f>IF($Z52=AC$8,COUNTIF($Z$9:$Z52,AC$8)+S$22,"")</f>
        <v/>
      </c>
      <c r="AD52">
        <f>IF($Z52=AD$8,COUNTIF($Z$9:$Z52,AD$8)+T$22,"")</f>
        <v>9</v>
      </c>
      <c r="AE52" t="str">
        <f>IF($Z52=AE$8,COUNTIF($Z$9:$Z52,AE$8)+U$22,"")</f>
        <v/>
      </c>
      <c r="AF52" t="str">
        <f t="shared" si="7"/>
        <v/>
      </c>
      <c r="AG52" t="str">
        <f t="shared" si="8"/>
        <v/>
      </c>
      <c r="AH52" t="str">
        <f t="shared" si="9"/>
        <v/>
      </c>
      <c r="AI52" t="str">
        <f t="shared" si="10"/>
        <v>単元9</v>
      </c>
      <c r="AJ52" t="str">
        <f t="shared" si="11"/>
        <v/>
      </c>
      <c r="AK52" t="str">
        <f t="shared" si="13"/>
        <v/>
      </c>
      <c r="AL52" t="str">
        <f t="shared" si="13"/>
        <v/>
      </c>
      <c r="AM52" t="str">
        <f t="shared" si="13"/>
        <v/>
      </c>
      <c r="AN52" t="str">
        <f t="shared" si="13"/>
        <v>単元9</v>
      </c>
      <c r="AO52" t="str">
        <f t="shared" si="13"/>
        <v>単元9</v>
      </c>
      <c r="AT52" s="24">
        <v>44</v>
      </c>
      <c r="AU52" s="42"/>
      <c r="AV52" s="3"/>
      <c r="AW52" s="3"/>
      <c r="AX52" s="3"/>
      <c r="AY52" s="3"/>
      <c r="AZ52" s="46"/>
    </row>
    <row r="53" spans="23:52" ht="18.95" customHeight="1" x14ac:dyDescent="0.15">
      <c r="W53" s="3">
        <v>45</v>
      </c>
      <c r="X53" s="7" t="str">
        <f>R13</f>
        <v>英語</v>
      </c>
      <c r="Y53" s="9"/>
      <c r="Z53" s="23" t="str">
        <f t="shared" si="6"/>
        <v>英語</v>
      </c>
      <c r="AA53" t="str">
        <f>IF($Z53=AA$8,COUNTIF($Z$9:$Z53,AA$8)+Q$22,"")</f>
        <v/>
      </c>
      <c r="AB53" t="str">
        <f>IF($Z53=AB$8,COUNTIF($Z$9:$Z53,AB$8)+R$22,"")</f>
        <v/>
      </c>
      <c r="AC53" t="str">
        <f>IF($Z53=AC$8,COUNTIF($Z$9:$Z53,AC$8)+S$22,"")</f>
        <v/>
      </c>
      <c r="AD53" t="str">
        <f>IF($Z53=AD$8,COUNTIF($Z$9:$Z53,AD$8)+T$22,"")</f>
        <v/>
      </c>
      <c r="AE53">
        <f>IF($Z53=AE$8,COUNTIF($Z$9:$Z53,AE$8)+U$22,"")</f>
        <v>9</v>
      </c>
      <c r="AF53" t="str">
        <f t="shared" si="7"/>
        <v/>
      </c>
      <c r="AG53" t="str">
        <f t="shared" si="8"/>
        <v/>
      </c>
      <c r="AH53" t="str">
        <f t="shared" si="9"/>
        <v/>
      </c>
      <c r="AI53" t="str">
        <f t="shared" si="10"/>
        <v/>
      </c>
      <c r="AJ53" t="str">
        <f t="shared" si="11"/>
        <v>単元9</v>
      </c>
      <c r="AK53" t="str">
        <f t="shared" si="13"/>
        <v>単元10</v>
      </c>
      <c r="AL53" t="str">
        <f t="shared" si="13"/>
        <v/>
      </c>
      <c r="AM53" t="str">
        <f t="shared" si="13"/>
        <v/>
      </c>
      <c r="AN53" t="str">
        <f t="shared" si="13"/>
        <v/>
      </c>
      <c r="AO53" t="str">
        <f t="shared" si="13"/>
        <v>単元9</v>
      </c>
      <c r="AT53" s="24">
        <v>45</v>
      </c>
      <c r="AU53" s="42"/>
      <c r="AV53" s="3"/>
      <c r="AW53" s="3"/>
      <c r="AX53" s="3"/>
      <c r="AY53" s="3"/>
      <c r="AZ53" s="46"/>
    </row>
    <row r="54" spans="23:52" ht="18.95" customHeight="1" x14ac:dyDescent="0.15">
      <c r="W54" s="3">
        <v>46</v>
      </c>
      <c r="X54" s="7" t="str">
        <f>R9</f>
        <v>国語</v>
      </c>
      <c r="Y54" s="9"/>
      <c r="Z54" s="23" t="str">
        <f t="shared" si="6"/>
        <v>国語</v>
      </c>
      <c r="AA54">
        <f>IF($Z54=AA$8,COUNTIF($Z$9:$Z54,AA$8)+Q$22,"")</f>
        <v>10</v>
      </c>
      <c r="AB54" t="str">
        <f>IF($Z54=AB$8,COUNTIF($Z$9:$Z54,AB$8)+R$22,"")</f>
        <v/>
      </c>
      <c r="AC54" t="str">
        <f>IF($Z54=AC$8,COUNTIF($Z$9:$Z54,AC$8)+S$22,"")</f>
        <v/>
      </c>
      <c r="AD54" t="str">
        <f>IF($Z54=AD$8,COUNTIF($Z$9:$Z54,AD$8)+T$22,"")</f>
        <v/>
      </c>
      <c r="AE54" t="str">
        <f>IF($Z54=AE$8,COUNTIF($Z$9:$Z54,AE$8)+U$22,"")</f>
        <v/>
      </c>
      <c r="AF54" t="str">
        <f t="shared" si="7"/>
        <v>単元10</v>
      </c>
      <c r="AG54" t="str">
        <f t="shared" si="8"/>
        <v/>
      </c>
      <c r="AH54" t="str">
        <f t="shared" si="9"/>
        <v/>
      </c>
      <c r="AI54" t="str">
        <f t="shared" si="10"/>
        <v/>
      </c>
      <c r="AJ54" t="str">
        <f t="shared" si="11"/>
        <v/>
      </c>
      <c r="AK54" t="str">
        <f t="shared" si="13"/>
        <v>単元10</v>
      </c>
      <c r="AL54" t="str">
        <f t="shared" si="13"/>
        <v>単元10</v>
      </c>
      <c r="AM54" t="str">
        <f t="shared" si="13"/>
        <v/>
      </c>
      <c r="AN54" t="str">
        <f t="shared" si="13"/>
        <v/>
      </c>
      <c r="AO54" t="str">
        <f t="shared" si="13"/>
        <v/>
      </c>
      <c r="AT54" s="24">
        <v>46</v>
      </c>
      <c r="AU54" s="42"/>
      <c r="AV54" s="3"/>
      <c r="AW54" s="3"/>
      <c r="AX54" s="3"/>
      <c r="AY54" s="3"/>
      <c r="AZ54" s="46"/>
    </row>
    <row r="55" spans="23:52" ht="18.95" customHeight="1" x14ac:dyDescent="0.15">
      <c r="W55" s="3">
        <v>47</v>
      </c>
      <c r="X55" s="7" t="str">
        <f>R10</f>
        <v>社会</v>
      </c>
      <c r="Y55" s="9"/>
      <c r="Z55" s="23" t="str">
        <f t="shared" si="6"/>
        <v>社会</v>
      </c>
      <c r="AA55" t="str">
        <f>IF($Z55=AA$8,COUNTIF($Z$9:$Z55,AA$8)+Q$22,"")</f>
        <v/>
      </c>
      <c r="AB55">
        <f>IF($Z55=AB$8,COUNTIF($Z$9:$Z55,AB$8)+R$22,"")</f>
        <v>10</v>
      </c>
      <c r="AC55" t="str">
        <f>IF($Z55=AC$8,COUNTIF($Z$9:$Z55,AC$8)+S$22,"")</f>
        <v/>
      </c>
      <c r="AD55" t="str">
        <f>IF($Z55=AD$8,COUNTIF($Z$9:$Z55,AD$8)+T$22,"")</f>
        <v/>
      </c>
      <c r="AE55" t="str">
        <f>IF($Z55=AE$8,COUNTIF($Z$9:$Z55,AE$8)+U$22,"")</f>
        <v/>
      </c>
      <c r="AF55" t="str">
        <f t="shared" si="7"/>
        <v/>
      </c>
      <c r="AG55" t="str">
        <f t="shared" si="8"/>
        <v>単元10</v>
      </c>
      <c r="AH55" t="str">
        <f t="shared" si="9"/>
        <v/>
      </c>
      <c r="AI55" t="str">
        <f t="shared" si="10"/>
        <v/>
      </c>
      <c r="AJ55" t="str">
        <f t="shared" si="11"/>
        <v/>
      </c>
      <c r="AK55" t="str">
        <f t="shared" si="13"/>
        <v/>
      </c>
      <c r="AL55" t="str">
        <f t="shared" si="13"/>
        <v>単元10</v>
      </c>
      <c r="AM55" t="str">
        <f t="shared" si="13"/>
        <v>単元10</v>
      </c>
      <c r="AN55" t="str">
        <f t="shared" si="13"/>
        <v/>
      </c>
      <c r="AO55" t="str">
        <f t="shared" si="13"/>
        <v/>
      </c>
      <c r="AT55" s="24">
        <v>47</v>
      </c>
      <c r="AU55" s="42"/>
      <c r="AV55" s="3"/>
      <c r="AW55" s="3"/>
      <c r="AX55" s="3"/>
      <c r="AY55" s="3"/>
      <c r="AZ55" s="46"/>
    </row>
    <row r="56" spans="23:52" ht="18.95" customHeight="1" x14ac:dyDescent="0.15">
      <c r="W56" s="3">
        <v>48</v>
      </c>
      <c r="X56" s="7" t="str">
        <f>R11</f>
        <v>数学</v>
      </c>
      <c r="Y56" s="9"/>
      <c r="Z56" s="23" t="str">
        <f t="shared" si="6"/>
        <v>数学</v>
      </c>
      <c r="AA56" t="str">
        <f>IF($Z56=AA$8,COUNTIF($Z$9:$Z56,AA$8)+Q$22,"")</f>
        <v/>
      </c>
      <c r="AB56" t="str">
        <f>IF($Z56=AB$8,COUNTIF($Z$9:$Z56,AB$8)+R$22,"")</f>
        <v/>
      </c>
      <c r="AC56">
        <f>IF($Z56=AC$8,COUNTIF($Z$9:$Z56,AC$8)+S$22,"")</f>
        <v>10</v>
      </c>
      <c r="AD56" t="str">
        <f>IF($Z56=AD$8,COUNTIF($Z$9:$Z56,AD$8)+T$22,"")</f>
        <v/>
      </c>
      <c r="AE56" t="str">
        <f>IF($Z56=AE$8,COUNTIF($Z$9:$Z56,AE$8)+U$22,"")</f>
        <v/>
      </c>
      <c r="AF56" t="str">
        <f t="shared" si="7"/>
        <v/>
      </c>
      <c r="AG56" t="str">
        <f t="shared" si="8"/>
        <v/>
      </c>
      <c r="AH56" t="str">
        <f t="shared" si="9"/>
        <v>単元10</v>
      </c>
      <c r="AI56" t="str">
        <f t="shared" si="10"/>
        <v/>
      </c>
      <c r="AJ56" t="str">
        <f t="shared" si="11"/>
        <v/>
      </c>
      <c r="AK56" t="str">
        <f t="shared" si="13"/>
        <v/>
      </c>
      <c r="AL56" t="str">
        <f t="shared" si="13"/>
        <v/>
      </c>
      <c r="AM56" t="str">
        <f t="shared" si="13"/>
        <v>単元10</v>
      </c>
      <c r="AN56" t="str">
        <f t="shared" si="13"/>
        <v>単元10</v>
      </c>
      <c r="AO56" t="str">
        <f t="shared" si="13"/>
        <v/>
      </c>
      <c r="AT56" s="24">
        <v>48</v>
      </c>
      <c r="AU56" s="42"/>
      <c r="AV56" s="3"/>
      <c r="AW56" s="3"/>
      <c r="AX56" s="3"/>
      <c r="AY56" s="3"/>
      <c r="AZ56" s="46"/>
    </row>
    <row r="57" spans="23:52" ht="18.95" customHeight="1" x14ac:dyDescent="0.15">
      <c r="W57" s="3">
        <v>49</v>
      </c>
      <c r="X57" s="7" t="str">
        <f>R12</f>
        <v>理科</v>
      </c>
      <c r="Y57" s="9"/>
      <c r="Z57" s="23" t="str">
        <f t="shared" si="6"/>
        <v>理科</v>
      </c>
      <c r="AA57" t="str">
        <f>IF($Z57=AA$8,COUNTIF($Z$9:$Z57,AA$8)+Q$22,"")</f>
        <v/>
      </c>
      <c r="AB57" t="str">
        <f>IF($Z57=AB$8,COUNTIF($Z$9:$Z57,AB$8)+R$22,"")</f>
        <v/>
      </c>
      <c r="AC57" t="str">
        <f>IF($Z57=AC$8,COUNTIF($Z$9:$Z57,AC$8)+S$22,"")</f>
        <v/>
      </c>
      <c r="AD57">
        <f>IF($Z57=AD$8,COUNTIF($Z$9:$Z57,AD$8)+T$22,"")</f>
        <v>10</v>
      </c>
      <c r="AE57" t="str">
        <f>IF($Z57=AE$8,COUNTIF($Z$9:$Z57,AE$8)+U$22,"")</f>
        <v/>
      </c>
      <c r="AF57" t="str">
        <f t="shared" si="7"/>
        <v/>
      </c>
      <c r="AG57" t="str">
        <f t="shared" si="8"/>
        <v/>
      </c>
      <c r="AH57" t="str">
        <f t="shared" si="9"/>
        <v/>
      </c>
      <c r="AI57" t="str">
        <f t="shared" si="10"/>
        <v>単元10</v>
      </c>
      <c r="AJ57" t="str">
        <f t="shared" si="11"/>
        <v/>
      </c>
      <c r="AK57" t="str">
        <f t="shared" si="13"/>
        <v/>
      </c>
      <c r="AL57" t="str">
        <f t="shared" si="13"/>
        <v/>
      </c>
      <c r="AM57" t="str">
        <f t="shared" si="13"/>
        <v/>
      </c>
      <c r="AN57" t="str">
        <f t="shared" si="13"/>
        <v>単元10</v>
      </c>
      <c r="AO57" t="str">
        <f t="shared" si="13"/>
        <v>単元10</v>
      </c>
      <c r="AT57" s="24">
        <v>49</v>
      </c>
      <c r="AU57" s="42"/>
      <c r="AV57" s="3"/>
      <c r="AW57" s="3"/>
      <c r="AX57" s="3"/>
      <c r="AY57" s="3"/>
      <c r="AZ57" s="46"/>
    </row>
    <row r="58" spans="23:52" ht="18.95" customHeight="1" x14ac:dyDescent="0.15">
      <c r="W58" s="3">
        <v>50</v>
      </c>
      <c r="X58" s="7" t="str">
        <f>R13</f>
        <v>英語</v>
      </c>
      <c r="Y58" s="9"/>
      <c r="Z58" s="23" t="str">
        <f t="shared" si="6"/>
        <v>英語</v>
      </c>
      <c r="AA58" t="str">
        <f>IF($Z58=AA$8,COUNTIF($Z$9:$Z58,AA$8)+Q$22,"")</f>
        <v/>
      </c>
      <c r="AB58" t="str">
        <f>IF($Z58=AB$8,COUNTIF($Z$9:$Z58,AB$8)+R$22,"")</f>
        <v/>
      </c>
      <c r="AC58" t="str">
        <f>IF($Z58=AC$8,COUNTIF($Z$9:$Z58,AC$8)+S$22,"")</f>
        <v/>
      </c>
      <c r="AD58" t="str">
        <f>IF($Z58=AD$8,COUNTIF($Z$9:$Z58,AD$8)+T$22,"")</f>
        <v/>
      </c>
      <c r="AE58">
        <f>IF($Z58=AE$8,COUNTIF($Z$9:$Z58,AE$8)+U$22,"")</f>
        <v>10</v>
      </c>
      <c r="AF58" t="str">
        <f t="shared" si="7"/>
        <v/>
      </c>
      <c r="AG58" t="str">
        <f t="shared" si="8"/>
        <v/>
      </c>
      <c r="AH58" t="str">
        <f t="shared" si="9"/>
        <v/>
      </c>
      <c r="AI58" t="str">
        <f t="shared" si="10"/>
        <v/>
      </c>
      <c r="AJ58" t="str">
        <f t="shared" si="11"/>
        <v>単元10</v>
      </c>
      <c r="AK58" t="str">
        <f t="shared" si="13"/>
        <v>単元11</v>
      </c>
      <c r="AL58" t="str">
        <f t="shared" si="13"/>
        <v/>
      </c>
      <c r="AM58" t="str">
        <f t="shared" si="13"/>
        <v/>
      </c>
      <c r="AN58" t="str">
        <f t="shared" si="13"/>
        <v/>
      </c>
      <c r="AO58" t="str">
        <f t="shared" si="13"/>
        <v>単元10</v>
      </c>
      <c r="AT58" s="24">
        <v>50</v>
      </c>
      <c r="AU58" s="42"/>
      <c r="AV58" s="3"/>
      <c r="AW58" s="3"/>
      <c r="AX58" s="3"/>
      <c r="AY58" s="3"/>
      <c r="AZ58" s="46"/>
    </row>
    <row r="59" spans="23:52" ht="18.95" customHeight="1" x14ac:dyDescent="0.15">
      <c r="W59" s="3">
        <v>51</v>
      </c>
      <c r="X59" s="7" t="str">
        <f>R9</f>
        <v>国語</v>
      </c>
      <c r="Y59" s="9"/>
      <c r="Z59" s="23" t="str">
        <f t="shared" ref="Z59:Z68" si="14">IF(Y59="",IF(X59=0,"",X59),Y59)</f>
        <v>国語</v>
      </c>
      <c r="AA59">
        <f>IF($Z59=AA$8,COUNTIF($Z$9:$Z59,AA$8)+Q$22,"")</f>
        <v>11</v>
      </c>
      <c r="AB59" t="str">
        <f>IF($Z59=AB$8,COUNTIF($Z$9:$Z59,AB$8)+R$22,"")</f>
        <v/>
      </c>
      <c r="AC59" t="str">
        <f>IF($Z59=AC$8,COUNTIF($Z$9:$Z59,AC$8)+S$22,"")</f>
        <v/>
      </c>
      <c r="AD59" t="str">
        <f>IF($Z59=AD$8,COUNTIF($Z$9:$Z59,AD$8)+T$22,"")</f>
        <v/>
      </c>
      <c r="AE59" t="str">
        <f>IF($Z59=AE$8,COUNTIF($Z$9:$Z59,AE$8)+U$22,"")</f>
        <v/>
      </c>
      <c r="AF59" t="str">
        <f t="shared" ref="AF59:AF68" si="15">IF(AA59="","",VLOOKUP(AA59,$AT$9:$AZ$58,3))</f>
        <v>単元11</v>
      </c>
      <c r="AG59" t="str">
        <f t="shared" ref="AG59:AG68" si="16">IF(AB59="","",VLOOKUP(AB59,$AT$9:$AZ$58,4))</f>
        <v/>
      </c>
      <c r="AH59" t="str">
        <f t="shared" ref="AH59:AH68" si="17">IF(AC59="","",VLOOKUP(AC59,$AT$9:$AZ$58,5))</f>
        <v/>
      </c>
      <c r="AI59" t="str">
        <f t="shared" ref="AI59:AI68" si="18">IF(AD59="","",VLOOKUP(AD59,$AT$9:$AZ$58,6))</f>
        <v/>
      </c>
      <c r="AJ59" t="str">
        <f t="shared" ref="AJ59:AJ68" si="19">IF(AE59="","",VLOOKUP(AE59,$AT$9:$AZ$58,7))</f>
        <v/>
      </c>
      <c r="AK59" t="str">
        <f t="shared" ref="AK59:AK68" si="20">IF(AF59=AF60,"",IF($Z59=$Z60,AF59&amp;","&amp;AF60,AF59&amp;AF60))</f>
        <v>単元11</v>
      </c>
      <c r="AL59" t="str">
        <f t="shared" ref="AL59:AL68" si="21">IF(AG59=AG60,"",IF($Z59=$Z60,AG59&amp;","&amp;AG60,AG59&amp;AG60))</f>
        <v>単元11</v>
      </c>
      <c r="AM59" t="str">
        <f t="shared" ref="AM59:AM68" si="22">IF(AH59=AH60,"",IF($Z59=$Z60,AH59&amp;","&amp;AH60,AH59&amp;AH60))</f>
        <v/>
      </c>
      <c r="AN59" t="str">
        <f t="shared" ref="AN59:AN68" si="23">IF(AI59=AI60,"",IF($Z59=$Z60,AI59&amp;","&amp;AI60,AI59&amp;AI60))</f>
        <v/>
      </c>
      <c r="AO59" t="str">
        <f t="shared" ref="AO59:AO68" si="24">IF(AJ59=AJ60,"",IF($Z59=$Z60,AJ59&amp;","&amp;AJ60,AJ59&amp;AJ60))</f>
        <v/>
      </c>
      <c r="AT59" s="24">
        <v>51</v>
      </c>
      <c r="AU59" s="42"/>
      <c r="AV59" s="3"/>
      <c r="AW59" s="3"/>
      <c r="AX59" s="3"/>
      <c r="AY59" s="3"/>
      <c r="AZ59" s="46"/>
    </row>
    <row r="60" spans="23:52" ht="18.95" customHeight="1" x14ac:dyDescent="0.15">
      <c r="W60" s="3">
        <v>52</v>
      </c>
      <c r="X60" s="7" t="str">
        <f>R10</f>
        <v>社会</v>
      </c>
      <c r="Y60" s="9"/>
      <c r="Z60" s="23" t="str">
        <f t="shared" si="14"/>
        <v>社会</v>
      </c>
      <c r="AA60" t="str">
        <f>IF($Z60=AA$8,COUNTIF($Z$9:$Z60,AA$8)+Q$22,"")</f>
        <v/>
      </c>
      <c r="AB60">
        <f>IF($Z60=AB$8,COUNTIF($Z$9:$Z60,AB$8)+R$22,"")</f>
        <v>11</v>
      </c>
      <c r="AC60" t="str">
        <f>IF($Z60=AC$8,COUNTIF($Z$9:$Z60,AC$8)+S$22,"")</f>
        <v/>
      </c>
      <c r="AD60" t="str">
        <f>IF($Z60=AD$8,COUNTIF($Z$9:$Z60,AD$8)+T$22,"")</f>
        <v/>
      </c>
      <c r="AE60" t="str">
        <f>IF($Z60=AE$8,COUNTIF($Z$9:$Z60,AE$8)+U$22,"")</f>
        <v/>
      </c>
      <c r="AF60" t="str">
        <f t="shared" si="15"/>
        <v/>
      </c>
      <c r="AG60" t="str">
        <f t="shared" si="16"/>
        <v>単元11</v>
      </c>
      <c r="AH60" t="str">
        <f t="shared" si="17"/>
        <v/>
      </c>
      <c r="AI60" t="str">
        <f t="shared" si="18"/>
        <v/>
      </c>
      <c r="AJ60" t="str">
        <f t="shared" si="19"/>
        <v/>
      </c>
      <c r="AK60" t="str">
        <f t="shared" si="20"/>
        <v/>
      </c>
      <c r="AL60" t="str">
        <f t="shared" si="21"/>
        <v>単元11</v>
      </c>
      <c r="AM60" t="str">
        <f t="shared" si="22"/>
        <v>単元11</v>
      </c>
      <c r="AN60" t="str">
        <f t="shared" si="23"/>
        <v/>
      </c>
      <c r="AO60" t="str">
        <f t="shared" si="24"/>
        <v/>
      </c>
      <c r="AT60" s="24">
        <v>52</v>
      </c>
      <c r="AU60" s="42"/>
      <c r="AV60" s="3"/>
      <c r="AW60" s="3"/>
      <c r="AX60" s="3"/>
      <c r="AY60" s="3"/>
      <c r="AZ60" s="46"/>
    </row>
    <row r="61" spans="23:52" ht="18.95" customHeight="1" x14ac:dyDescent="0.15">
      <c r="W61" s="3">
        <v>53</v>
      </c>
      <c r="X61" s="7" t="str">
        <f>R11</f>
        <v>数学</v>
      </c>
      <c r="Y61" s="9"/>
      <c r="Z61" s="23" t="str">
        <f t="shared" si="14"/>
        <v>数学</v>
      </c>
      <c r="AA61" t="str">
        <f>IF($Z61=AA$8,COUNTIF($Z$9:$Z61,AA$8)+Q$22,"")</f>
        <v/>
      </c>
      <c r="AB61" t="str">
        <f>IF($Z61=AB$8,COUNTIF($Z$9:$Z61,AB$8)+R$22,"")</f>
        <v/>
      </c>
      <c r="AC61">
        <f>IF($Z61=AC$8,COUNTIF($Z$9:$Z61,AC$8)+S$22,"")</f>
        <v>11</v>
      </c>
      <c r="AD61" t="str">
        <f>IF($Z61=AD$8,COUNTIF($Z$9:$Z61,AD$8)+T$22,"")</f>
        <v/>
      </c>
      <c r="AE61" t="str">
        <f>IF($Z61=AE$8,COUNTIF($Z$9:$Z61,AE$8)+U$22,"")</f>
        <v/>
      </c>
      <c r="AF61" t="str">
        <f t="shared" si="15"/>
        <v/>
      </c>
      <c r="AG61" t="str">
        <f t="shared" si="16"/>
        <v/>
      </c>
      <c r="AH61" t="str">
        <f t="shared" si="17"/>
        <v>単元11</v>
      </c>
      <c r="AI61" t="str">
        <f t="shared" si="18"/>
        <v/>
      </c>
      <c r="AJ61" t="str">
        <f t="shared" si="19"/>
        <v/>
      </c>
      <c r="AK61" t="str">
        <f t="shared" si="20"/>
        <v/>
      </c>
      <c r="AL61" t="str">
        <f t="shared" si="21"/>
        <v/>
      </c>
      <c r="AM61" t="str">
        <f t="shared" si="22"/>
        <v>単元11</v>
      </c>
      <c r="AN61" t="str">
        <f t="shared" si="23"/>
        <v>単元11</v>
      </c>
      <c r="AO61" t="str">
        <f t="shared" si="24"/>
        <v/>
      </c>
      <c r="AT61" s="24">
        <v>53</v>
      </c>
      <c r="AU61" s="42"/>
      <c r="AV61" s="3"/>
      <c r="AW61" s="3"/>
      <c r="AX61" s="3"/>
      <c r="AY61" s="3"/>
      <c r="AZ61" s="46"/>
    </row>
    <row r="62" spans="23:52" ht="18.95" customHeight="1" x14ac:dyDescent="0.15">
      <c r="W62" s="3">
        <v>54</v>
      </c>
      <c r="X62" s="7" t="str">
        <f>R12</f>
        <v>理科</v>
      </c>
      <c r="Y62" s="9"/>
      <c r="Z62" s="23" t="str">
        <f t="shared" si="14"/>
        <v>理科</v>
      </c>
      <c r="AA62" t="str">
        <f>IF($Z62=AA$8,COUNTIF($Z$9:$Z62,AA$8)+Q$22,"")</f>
        <v/>
      </c>
      <c r="AB62" t="str">
        <f>IF($Z62=AB$8,COUNTIF($Z$9:$Z62,AB$8)+R$22,"")</f>
        <v/>
      </c>
      <c r="AC62" t="str">
        <f>IF($Z62=AC$8,COUNTIF($Z$9:$Z62,AC$8)+S$22,"")</f>
        <v/>
      </c>
      <c r="AD62">
        <f>IF($Z62=AD$8,COUNTIF($Z$9:$Z62,AD$8)+T$22,"")</f>
        <v>11</v>
      </c>
      <c r="AE62" t="str">
        <f>IF($Z62=AE$8,COUNTIF($Z$9:$Z62,AE$8)+U$22,"")</f>
        <v/>
      </c>
      <c r="AF62" t="str">
        <f t="shared" si="15"/>
        <v/>
      </c>
      <c r="AG62" t="str">
        <f t="shared" si="16"/>
        <v/>
      </c>
      <c r="AH62" t="str">
        <f t="shared" si="17"/>
        <v/>
      </c>
      <c r="AI62" t="str">
        <f t="shared" si="18"/>
        <v>単元11</v>
      </c>
      <c r="AJ62" t="str">
        <f t="shared" si="19"/>
        <v/>
      </c>
      <c r="AK62" t="str">
        <f t="shared" si="20"/>
        <v/>
      </c>
      <c r="AL62" t="str">
        <f t="shared" si="21"/>
        <v/>
      </c>
      <c r="AM62" t="str">
        <f t="shared" si="22"/>
        <v/>
      </c>
      <c r="AN62" t="str">
        <f t="shared" si="23"/>
        <v>単元11</v>
      </c>
      <c r="AO62" t="str">
        <f t="shared" si="24"/>
        <v>単元11</v>
      </c>
      <c r="AT62" s="24">
        <v>54</v>
      </c>
      <c r="AU62" s="42"/>
      <c r="AV62" s="3"/>
      <c r="AW62" s="3"/>
      <c r="AX62" s="3"/>
      <c r="AY62" s="3"/>
      <c r="AZ62" s="46"/>
    </row>
    <row r="63" spans="23:52" ht="18.95" customHeight="1" x14ac:dyDescent="0.15">
      <c r="W63" s="3">
        <v>55</v>
      </c>
      <c r="X63" s="7" t="str">
        <f>R13</f>
        <v>英語</v>
      </c>
      <c r="Y63" s="9"/>
      <c r="Z63" s="23" t="str">
        <f t="shared" si="14"/>
        <v>英語</v>
      </c>
      <c r="AA63" t="str">
        <f>IF($Z63=AA$8,COUNTIF($Z$9:$Z63,AA$8)+Q$22,"")</f>
        <v/>
      </c>
      <c r="AB63" t="str">
        <f>IF($Z63=AB$8,COUNTIF($Z$9:$Z63,AB$8)+R$22,"")</f>
        <v/>
      </c>
      <c r="AC63" t="str">
        <f>IF($Z63=AC$8,COUNTIF($Z$9:$Z63,AC$8)+S$22,"")</f>
        <v/>
      </c>
      <c r="AD63" t="str">
        <f>IF($Z63=AD$8,COUNTIF($Z$9:$Z63,AD$8)+T$22,"")</f>
        <v/>
      </c>
      <c r="AE63">
        <f>IF($Z63=AE$8,COUNTIF($Z$9:$Z63,AE$8)+U$22,"")</f>
        <v>11</v>
      </c>
      <c r="AF63" t="str">
        <f t="shared" si="15"/>
        <v/>
      </c>
      <c r="AG63" t="str">
        <f t="shared" si="16"/>
        <v/>
      </c>
      <c r="AH63" t="str">
        <f t="shared" si="17"/>
        <v/>
      </c>
      <c r="AI63" t="str">
        <f t="shared" si="18"/>
        <v/>
      </c>
      <c r="AJ63" t="str">
        <f t="shared" si="19"/>
        <v>単元11</v>
      </c>
      <c r="AK63" t="str">
        <f t="shared" si="20"/>
        <v>単元12</v>
      </c>
      <c r="AL63" t="str">
        <f t="shared" si="21"/>
        <v/>
      </c>
      <c r="AM63" t="str">
        <f t="shared" si="22"/>
        <v/>
      </c>
      <c r="AN63" t="str">
        <f t="shared" si="23"/>
        <v/>
      </c>
      <c r="AO63" t="str">
        <f t="shared" si="24"/>
        <v>単元11</v>
      </c>
      <c r="AT63" s="24">
        <v>55</v>
      </c>
      <c r="AU63" s="42"/>
      <c r="AV63" s="3"/>
      <c r="AW63" s="3"/>
      <c r="AX63" s="3"/>
      <c r="AY63" s="3"/>
      <c r="AZ63" s="46"/>
    </row>
    <row r="64" spans="23:52" ht="18.95" customHeight="1" x14ac:dyDescent="0.15">
      <c r="W64" s="3">
        <v>56</v>
      </c>
      <c r="X64" s="7" t="str">
        <f>R9</f>
        <v>国語</v>
      </c>
      <c r="Y64" s="9"/>
      <c r="Z64" s="23" t="str">
        <f t="shared" si="14"/>
        <v>国語</v>
      </c>
      <c r="AA64">
        <f>IF($Z64=AA$8,COUNTIF($Z$9:$Z64,AA$8)+Q$22,"")</f>
        <v>12</v>
      </c>
      <c r="AB64" t="str">
        <f>IF($Z64=AB$8,COUNTIF($Z$9:$Z64,AB$8)+R$22,"")</f>
        <v/>
      </c>
      <c r="AC64" t="str">
        <f>IF($Z64=AC$8,COUNTIF($Z$9:$Z64,AC$8)+S$22,"")</f>
        <v/>
      </c>
      <c r="AD64" t="str">
        <f>IF($Z64=AD$8,COUNTIF($Z$9:$Z64,AD$8)+T$22,"")</f>
        <v/>
      </c>
      <c r="AE64" t="str">
        <f>IF($Z64=AE$8,COUNTIF($Z$9:$Z64,AE$8)+U$22,"")</f>
        <v/>
      </c>
      <c r="AF64" t="str">
        <f t="shared" si="15"/>
        <v>単元12</v>
      </c>
      <c r="AG64" t="str">
        <f t="shared" si="16"/>
        <v/>
      </c>
      <c r="AH64" t="str">
        <f t="shared" si="17"/>
        <v/>
      </c>
      <c r="AI64" t="str">
        <f t="shared" si="18"/>
        <v/>
      </c>
      <c r="AJ64" t="str">
        <f t="shared" si="19"/>
        <v/>
      </c>
      <c r="AK64" t="str">
        <f t="shared" si="20"/>
        <v>単元12</v>
      </c>
      <c r="AL64" t="str">
        <f t="shared" si="21"/>
        <v>単元12</v>
      </c>
      <c r="AM64" t="str">
        <f t="shared" si="22"/>
        <v/>
      </c>
      <c r="AN64" t="str">
        <f t="shared" si="23"/>
        <v/>
      </c>
      <c r="AO64" t="str">
        <f t="shared" si="24"/>
        <v/>
      </c>
      <c r="AT64" s="24">
        <v>56</v>
      </c>
      <c r="AU64" s="42"/>
      <c r="AV64" s="3"/>
      <c r="AW64" s="3"/>
      <c r="AX64" s="3"/>
      <c r="AY64" s="3"/>
      <c r="AZ64" s="46"/>
    </row>
    <row r="65" spans="23:52" ht="18.95" customHeight="1" x14ac:dyDescent="0.15">
      <c r="W65" s="3">
        <v>57</v>
      </c>
      <c r="X65" s="7" t="str">
        <f>R10</f>
        <v>社会</v>
      </c>
      <c r="Y65" s="9"/>
      <c r="Z65" s="23" t="str">
        <f t="shared" si="14"/>
        <v>社会</v>
      </c>
      <c r="AA65" t="str">
        <f>IF($Z65=AA$8,COUNTIF($Z$9:$Z65,AA$8)+Q$22,"")</f>
        <v/>
      </c>
      <c r="AB65">
        <f>IF($Z65=AB$8,COUNTIF($Z$9:$Z65,AB$8)+R$22,"")</f>
        <v>12</v>
      </c>
      <c r="AC65" t="str">
        <f>IF($Z65=AC$8,COUNTIF($Z$9:$Z65,AC$8)+S$22,"")</f>
        <v/>
      </c>
      <c r="AD65" t="str">
        <f>IF($Z65=AD$8,COUNTIF($Z$9:$Z65,AD$8)+T$22,"")</f>
        <v/>
      </c>
      <c r="AE65" t="str">
        <f>IF($Z65=AE$8,COUNTIF($Z$9:$Z65,AE$8)+U$22,"")</f>
        <v/>
      </c>
      <c r="AF65" t="str">
        <f t="shared" si="15"/>
        <v/>
      </c>
      <c r="AG65" t="str">
        <f t="shared" si="16"/>
        <v>単元12</v>
      </c>
      <c r="AH65" t="str">
        <f t="shared" si="17"/>
        <v/>
      </c>
      <c r="AI65" t="str">
        <f t="shared" si="18"/>
        <v/>
      </c>
      <c r="AJ65" t="str">
        <f t="shared" si="19"/>
        <v/>
      </c>
      <c r="AK65" t="str">
        <f t="shared" si="20"/>
        <v/>
      </c>
      <c r="AL65" t="str">
        <f t="shared" si="21"/>
        <v>単元12</v>
      </c>
      <c r="AM65" t="str">
        <f t="shared" si="22"/>
        <v>単元12</v>
      </c>
      <c r="AN65" t="str">
        <f t="shared" si="23"/>
        <v/>
      </c>
      <c r="AO65" t="str">
        <f t="shared" si="24"/>
        <v/>
      </c>
      <c r="AT65" s="24">
        <v>57</v>
      </c>
      <c r="AU65" s="42"/>
      <c r="AV65" s="3"/>
      <c r="AW65" s="3"/>
      <c r="AX65" s="3"/>
      <c r="AY65" s="3"/>
      <c r="AZ65" s="46"/>
    </row>
    <row r="66" spans="23:52" ht="18.95" customHeight="1" x14ac:dyDescent="0.15">
      <c r="W66" s="3">
        <v>58</v>
      </c>
      <c r="X66" s="7" t="str">
        <f>R11</f>
        <v>数学</v>
      </c>
      <c r="Y66" s="9"/>
      <c r="Z66" s="23" t="str">
        <f t="shared" si="14"/>
        <v>数学</v>
      </c>
      <c r="AA66" t="str">
        <f>IF($Z66=AA$8,COUNTIF($Z$9:$Z66,AA$8)+Q$22,"")</f>
        <v/>
      </c>
      <c r="AB66" t="str">
        <f>IF($Z66=AB$8,COUNTIF($Z$9:$Z66,AB$8)+R$22,"")</f>
        <v/>
      </c>
      <c r="AC66">
        <f>IF($Z66=AC$8,COUNTIF($Z$9:$Z66,AC$8)+S$22,"")</f>
        <v>12</v>
      </c>
      <c r="AD66" t="str">
        <f>IF($Z66=AD$8,COUNTIF($Z$9:$Z66,AD$8)+T$22,"")</f>
        <v/>
      </c>
      <c r="AE66" t="str">
        <f>IF($Z66=AE$8,COUNTIF($Z$9:$Z66,AE$8)+U$22,"")</f>
        <v/>
      </c>
      <c r="AF66" t="str">
        <f t="shared" si="15"/>
        <v/>
      </c>
      <c r="AG66" t="str">
        <f t="shared" si="16"/>
        <v/>
      </c>
      <c r="AH66" t="str">
        <f t="shared" si="17"/>
        <v>単元12</v>
      </c>
      <c r="AI66" t="str">
        <f t="shared" si="18"/>
        <v/>
      </c>
      <c r="AJ66" t="str">
        <f t="shared" si="19"/>
        <v/>
      </c>
      <c r="AK66" t="str">
        <f t="shared" si="20"/>
        <v/>
      </c>
      <c r="AL66" t="str">
        <f t="shared" si="21"/>
        <v/>
      </c>
      <c r="AM66" t="str">
        <f t="shared" si="22"/>
        <v>単元12</v>
      </c>
      <c r="AN66" t="str">
        <f t="shared" si="23"/>
        <v>単元12</v>
      </c>
      <c r="AO66" t="str">
        <f t="shared" si="24"/>
        <v/>
      </c>
      <c r="AT66" s="24">
        <v>58</v>
      </c>
      <c r="AU66" s="42"/>
      <c r="AV66" s="3"/>
      <c r="AW66" s="3"/>
      <c r="AX66" s="3"/>
      <c r="AY66" s="3"/>
      <c r="AZ66" s="46"/>
    </row>
    <row r="67" spans="23:52" ht="18.95" customHeight="1" x14ac:dyDescent="0.15">
      <c r="W67" s="3">
        <v>59</v>
      </c>
      <c r="X67" s="7" t="str">
        <f>R12</f>
        <v>理科</v>
      </c>
      <c r="Y67" s="9"/>
      <c r="Z67" s="23" t="str">
        <f t="shared" si="14"/>
        <v>理科</v>
      </c>
      <c r="AA67" t="str">
        <f>IF($Z67=AA$8,COUNTIF($Z$9:$Z67,AA$8)+Q$22,"")</f>
        <v/>
      </c>
      <c r="AB67" t="str">
        <f>IF($Z67=AB$8,COUNTIF($Z$9:$Z67,AB$8)+R$22,"")</f>
        <v/>
      </c>
      <c r="AC67" t="str">
        <f>IF($Z67=AC$8,COUNTIF($Z$9:$Z67,AC$8)+S$22,"")</f>
        <v/>
      </c>
      <c r="AD67">
        <f>IF($Z67=AD$8,COUNTIF($Z$9:$Z67,AD$8)+T$22,"")</f>
        <v>12</v>
      </c>
      <c r="AE67" t="str">
        <f>IF($Z67=AE$8,COUNTIF($Z$9:$Z67,AE$8)+U$22,"")</f>
        <v/>
      </c>
      <c r="AF67" t="str">
        <f t="shared" si="15"/>
        <v/>
      </c>
      <c r="AG67" t="str">
        <f t="shared" si="16"/>
        <v/>
      </c>
      <c r="AH67" t="str">
        <f t="shared" si="17"/>
        <v/>
      </c>
      <c r="AI67" t="str">
        <f t="shared" si="18"/>
        <v>単元12</v>
      </c>
      <c r="AJ67" t="str">
        <f t="shared" si="19"/>
        <v/>
      </c>
      <c r="AK67" t="str">
        <f t="shared" si="20"/>
        <v/>
      </c>
      <c r="AL67" t="str">
        <f t="shared" si="21"/>
        <v/>
      </c>
      <c r="AM67" t="str">
        <f t="shared" si="22"/>
        <v/>
      </c>
      <c r="AN67" t="str">
        <f t="shared" si="23"/>
        <v>単元12</v>
      </c>
      <c r="AO67" t="str">
        <f t="shared" si="24"/>
        <v>単元12</v>
      </c>
      <c r="AT67" s="24">
        <v>59</v>
      </c>
      <c r="AU67" s="42"/>
      <c r="AV67" s="3"/>
      <c r="AW67" s="3"/>
      <c r="AX67" s="3"/>
      <c r="AY67" s="3"/>
      <c r="AZ67" s="46"/>
    </row>
    <row r="68" spans="23:52" ht="18.95" customHeight="1" thickBot="1" x14ac:dyDescent="0.2">
      <c r="W68" s="3">
        <v>60</v>
      </c>
      <c r="X68" s="7" t="str">
        <f>R13</f>
        <v>英語</v>
      </c>
      <c r="Y68" s="10"/>
      <c r="Z68" s="23" t="str">
        <f t="shared" si="14"/>
        <v>英語</v>
      </c>
      <c r="AA68" t="str">
        <f>IF($Z68=AA$8,COUNTIF($Z$9:$Z68,AA$8)+Q$22,"")</f>
        <v/>
      </c>
      <c r="AB68" t="str">
        <f>IF($Z68=AB$8,COUNTIF($Z$9:$Z68,AB$8)+R$22,"")</f>
        <v/>
      </c>
      <c r="AC68" t="str">
        <f>IF($Z68=AC$8,COUNTIF($Z$9:$Z68,AC$8)+S$22,"")</f>
        <v/>
      </c>
      <c r="AD68" t="str">
        <f>IF($Z68=AD$8,COUNTIF($Z$9:$Z68,AD$8)+T$22,"")</f>
        <v/>
      </c>
      <c r="AE68">
        <f>IF($Z68=AE$8,COUNTIF($Z$9:$Z68,AE$8)+U$22,"")</f>
        <v>12</v>
      </c>
      <c r="AF68" t="str">
        <f t="shared" si="15"/>
        <v/>
      </c>
      <c r="AG68" t="str">
        <f t="shared" si="16"/>
        <v/>
      </c>
      <c r="AH68" t="str">
        <f t="shared" si="17"/>
        <v/>
      </c>
      <c r="AI68" t="str">
        <f t="shared" si="18"/>
        <v/>
      </c>
      <c r="AJ68" t="str">
        <f t="shared" si="19"/>
        <v>単元12</v>
      </c>
      <c r="AK68" t="str">
        <f t="shared" si="20"/>
        <v/>
      </c>
      <c r="AL68" t="str">
        <f t="shared" si="21"/>
        <v/>
      </c>
      <c r="AM68" t="str">
        <f t="shared" si="22"/>
        <v/>
      </c>
      <c r="AN68" t="str">
        <f t="shared" si="23"/>
        <v/>
      </c>
      <c r="AO68" t="str">
        <f t="shared" si="24"/>
        <v>単元12</v>
      </c>
      <c r="AT68" s="24">
        <v>60</v>
      </c>
      <c r="AU68" s="42"/>
      <c r="AV68" s="3"/>
      <c r="AW68" s="3"/>
      <c r="AX68" s="3"/>
      <c r="AY68" s="3"/>
      <c r="AZ68" s="46"/>
    </row>
    <row r="69" spans="23:52" ht="18.95" customHeight="1" x14ac:dyDescent="0.15">
      <c r="AK69" t="str">
        <f t="shared" si="13"/>
        <v/>
      </c>
      <c r="AL69" t="str">
        <f t="shared" si="13"/>
        <v/>
      </c>
      <c r="AM69" t="str">
        <f t="shared" si="13"/>
        <v/>
      </c>
      <c r="AN69" t="str">
        <f t="shared" si="13"/>
        <v/>
      </c>
      <c r="AO69" t="str">
        <f t="shared" si="13"/>
        <v/>
      </c>
      <c r="AT69" s="24">
        <v>61</v>
      </c>
      <c r="AU69" s="42"/>
      <c r="AV69" s="3"/>
      <c r="AW69" s="3"/>
      <c r="AX69" s="3"/>
      <c r="AY69" s="3"/>
      <c r="AZ69" s="46"/>
    </row>
    <row r="70" spans="23:52" ht="18.95" customHeight="1" x14ac:dyDescent="0.15">
      <c r="AT70" s="24">
        <v>62</v>
      </c>
      <c r="AU70" s="42"/>
      <c r="AV70" s="3"/>
      <c r="AW70" s="3"/>
      <c r="AX70" s="3"/>
      <c r="AY70" s="3"/>
      <c r="AZ70" s="46"/>
    </row>
    <row r="71" spans="23:52" ht="18.95" customHeight="1" x14ac:dyDescent="0.15">
      <c r="AT71" s="24">
        <v>63</v>
      </c>
      <c r="AU71" s="42"/>
      <c r="AV71" s="3"/>
      <c r="AW71" s="3"/>
      <c r="AX71" s="3"/>
      <c r="AY71" s="3"/>
      <c r="AZ71" s="46"/>
    </row>
    <row r="72" spans="23:52" ht="18.95" customHeight="1" x14ac:dyDescent="0.15">
      <c r="AT72" s="24">
        <v>64</v>
      </c>
      <c r="AU72" s="42"/>
      <c r="AV72" s="3"/>
      <c r="AW72" s="3"/>
      <c r="AX72" s="3"/>
      <c r="AY72" s="3"/>
      <c r="AZ72" s="46"/>
    </row>
    <row r="73" spans="23:52" ht="18.95" customHeight="1" x14ac:dyDescent="0.15">
      <c r="AT73" s="24">
        <v>65</v>
      </c>
      <c r="AU73" s="42"/>
      <c r="AV73" s="3"/>
      <c r="AW73" s="3"/>
      <c r="AX73" s="3"/>
      <c r="AY73" s="3"/>
      <c r="AZ73" s="46"/>
    </row>
    <row r="74" spans="23:52" ht="18.95" customHeight="1" x14ac:dyDescent="0.15">
      <c r="AT74" s="24">
        <v>66</v>
      </c>
      <c r="AU74" s="42"/>
      <c r="AV74" s="3"/>
      <c r="AW74" s="3"/>
      <c r="AX74" s="3"/>
      <c r="AY74" s="3"/>
      <c r="AZ74" s="46"/>
    </row>
    <row r="75" spans="23:52" ht="18.95" customHeight="1" x14ac:dyDescent="0.15">
      <c r="AT75" s="24">
        <v>67</v>
      </c>
      <c r="AU75" s="42"/>
      <c r="AV75" s="3"/>
      <c r="AW75" s="3"/>
      <c r="AX75" s="3"/>
      <c r="AY75" s="3"/>
      <c r="AZ75" s="46"/>
    </row>
    <row r="76" spans="23:52" ht="18.95" customHeight="1" x14ac:dyDescent="0.15">
      <c r="AT76" s="24">
        <v>68</v>
      </c>
      <c r="AU76" s="42"/>
      <c r="AV76" s="3"/>
      <c r="AW76" s="3"/>
      <c r="AX76" s="3"/>
      <c r="AY76" s="3"/>
      <c r="AZ76" s="46"/>
    </row>
    <row r="77" spans="23:52" ht="18.95" customHeight="1" x14ac:dyDescent="0.15">
      <c r="AT77" s="24">
        <v>69</v>
      </c>
      <c r="AU77" s="42"/>
      <c r="AV77" s="3"/>
      <c r="AW77" s="3"/>
      <c r="AX77" s="3"/>
      <c r="AY77" s="3"/>
      <c r="AZ77" s="46"/>
    </row>
    <row r="78" spans="23:52" ht="18.95" customHeight="1" x14ac:dyDescent="0.15">
      <c r="AT78" s="24">
        <v>70</v>
      </c>
      <c r="AU78" s="42"/>
      <c r="AV78" s="3"/>
      <c r="AW78" s="3"/>
      <c r="AX78" s="3"/>
      <c r="AY78" s="3"/>
      <c r="AZ78" s="46"/>
    </row>
    <row r="79" spans="23:52" ht="18.95" customHeight="1" x14ac:dyDescent="0.15">
      <c r="AT79" s="24">
        <v>71</v>
      </c>
      <c r="AU79" s="42"/>
      <c r="AV79" s="3"/>
      <c r="AW79" s="3"/>
      <c r="AX79" s="3"/>
      <c r="AY79" s="3"/>
      <c r="AZ79" s="46"/>
    </row>
    <row r="80" spans="23:52" ht="18.95" customHeight="1" x14ac:dyDescent="0.15">
      <c r="AT80" s="24">
        <v>72</v>
      </c>
      <c r="AU80" s="42"/>
      <c r="AV80" s="3"/>
      <c r="AW80" s="3"/>
      <c r="AX80" s="3"/>
      <c r="AY80" s="3"/>
      <c r="AZ80" s="46"/>
    </row>
    <row r="81" spans="46:52" ht="18.95" customHeight="1" x14ac:dyDescent="0.15">
      <c r="AT81" s="24">
        <v>73</v>
      </c>
      <c r="AU81" s="42"/>
      <c r="AV81" s="3"/>
      <c r="AW81" s="3"/>
      <c r="AX81" s="3"/>
      <c r="AY81" s="3"/>
      <c r="AZ81" s="46"/>
    </row>
    <row r="82" spans="46:52" ht="18.95" customHeight="1" x14ac:dyDescent="0.15">
      <c r="AT82" s="24">
        <v>74</v>
      </c>
      <c r="AU82" s="42"/>
      <c r="AV82" s="3"/>
      <c r="AW82" s="3"/>
      <c r="AX82" s="3"/>
      <c r="AY82" s="3"/>
      <c r="AZ82" s="46"/>
    </row>
    <row r="83" spans="46:52" ht="18.95" customHeight="1" x14ac:dyDescent="0.15">
      <c r="AT83" s="24">
        <v>75</v>
      </c>
      <c r="AU83" s="42"/>
      <c r="AV83" s="3"/>
      <c r="AW83" s="3"/>
      <c r="AX83" s="3"/>
      <c r="AY83" s="3"/>
      <c r="AZ83" s="46"/>
    </row>
    <row r="84" spans="46:52" ht="18.95" customHeight="1" x14ac:dyDescent="0.15">
      <c r="AT84" s="24">
        <v>76</v>
      </c>
      <c r="AU84" s="42"/>
      <c r="AV84" s="3"/>
      <c r="AW84" s="3"/>
      <c r="AX84" s="3"/>
      <c r="AY84" s="3"/>
      <c r="AZ84" s="46"/>
    </row>
    <row r="85" spans="46:52" ht="18.95" customHeight="1" x14ac:dyDescent="0.15">
      <c r="AT85" s="24">
        <v>77</v>
      </c>
      <c r="AU85" s="42"/>
      <c r="AV85" s="3"/>
      <c r="AW85" s="3"/>
      <c r="AX85" s="3"/>
      <c r="AY85" s="3"/>
      <c r="AZ85" s="46"/>
    </row>
    <row r="86" spans="46:52" ht="18.95" customHeight="1" x14ac:dyDescent="0.15">
      <c r="AT86" s="24">
        <v>78</v>
      </c>
      <c r="AU86" s="42"/>
      <c r="AV86" s="3"/>
      <c r="AW86" s="3"/>
      <c r="AX86" s="3"/>
      <c r="AY86" s="3"/>
      <c r="AZ86" s="46"/>
    </row>
    <row r="87" spans="46:52" ht="18.95" customHeight="1" x14ac:dyDescent="0.15">
      <c r="AT87" s="24">
        <v>79</v>
      </c>
      <c r="AU87" s="42"/>
      <c r="AV87" s="3"/>
      <c r="AW87" s="3"/>
      <c r="AX87" s="3"/>
      <c r="AY87" s="3"/>
      <c r="AZ87" s="46"/>
    </row>
    <row r="88" spans="46:52" ht="18.95" customHeight="1" x14ac:dyDescent="0.15">
      <c r="AT88" s="24">
        <v>80</v>
      </c>
      <c r="AU88" s="42"/>
      <c r="AV88" s="3"/>
      <c r="AW88" s="3"/>
      <c r="AX88" s="3"/>
      <c r="AY88" s="3"/>
      <c r="AZ88" s="46"/>
    </row>
    <row r="89" spans="46:52" ht="18.95" customHeight="1" x14ac:dyDescent="0.15">
      <c r="AT89" s="24">
        <v>81</v>
      </c>
      <c r="AU89" s="42"/>
      <c r="AV89" s="3"/>
      <c r="AW89" s="3"/>
      <c r="AX89" s="3"/>
      <c r="AY89" s="3"/>
      <c r="AZ89" s="46"/>
    </row>
    <row r="90" spans="46:52" ht="18.95" customHeight="1" x14ac:dyDescent="0.15">
      <c r="AT90" s="24">
        <v>82</v>
      </c>
      <c r="AU90" s="42"/>
      <c r="AV90" s="3"/>
      <c r="AW90" s="3"/>
      <c r="AX90" s="3"/>
      <c r="AY90" s="3"/>
      <c r="AZ90" s="46"/>
    </row>
    <row r="91" spans="46:52" ht="18.95" customHeight="1" x14ac:dyDescent="0.15">
      <c r="AT91" s="24">
        <v>83</v>
      </c>
      <c r="AU91" s="42"/>
      <c r="AV91" s="3"/>
      <c r="AW91" s="3"/>
      <c r="AX91" s="3"/>
      <c r="AY91" s="3"/>
      <c r="AZ91" s="46"/>
    </row>
    <row r="92" spans="46:52" ht="18.95" customHeight="1" x14ac:dyDescent="0.15">
      <c r="AT92" s="24">
        <v>84</v>
      </c>
      <c r="AU92" s="42"/>
      <c r="AV92" s="3"/>
      <c r="AW92" s="3"/>
      <c r="AX92" s="3"/>
      <c r="AY92" s="3"/>
      <c r="AZ92" s="46"/>
    </row>
    <row r="93" spans="46:52" ht="18.95" customHeight="1" x14ac:dyDescent="0.15">
      <c r="AT93" s="24">
        <v>85</v>
      </c>
      <c r="AU93" s="42"/>
      <c r="AV93" s="3"/>
      <c r="AW93" s="3"/>
      <c r="AX93" s="3"/>
      <c r="AY93" s="3"/>
      <c r="AZ93" s="46"/>
    </row>
    <row r="94" spans="46:52" ht="18.95" customHeight="1" x14ac:dyDescent="0.15">
      <c r="AT94" s="24">
        <v>86</v>
      </c>
      <c r="AU94" s="42"/>
      <c r="AV94" s="3"/>
      <c r="AW94" s="3"/>
      <c r="AX94" s="3"/>
      <c r="AY94" s="3"/>
      <c r="AZ94" s="46"/>
    </row>
    <row r="95" spans="46:52" ht="18.95" customHeight="1" x14ac:dyDescent="0.15">
      <c r="AT95" s="24">
        <v>87</v>
      </c>
      <c r="AU95" s="42"/>
      <c r="AV95" s="3"/>
      <c r="AW95" s="3"/>
      <c r="AX95" s="3"/>
      <c r="AY95" s="3"/>
      <c r="AZ95" s="46"/>
    </row>
    <row r="96" spans="46:52" ht="18.95" customHeight="1" x14ac:dyDescent="0.15">
      <c r="AT96" s="24">
        <v>88</v>
      </c>
      <c r="AU96" s="42"/>
      <c r="AV96" s="3"/>
      <c r="AW96" s="3"/>
      <c r="AX96" s="3"/>
      <c r="AY96" s="3"/>
      <c r="AZ96" s="46"/>
    </row>
    <row r="97" spans="46:52" ht="18.95" customHeight="1" x14ac:dyDescent="0.15">
      <c r="AT97" s="24">
        <v>89</v>
      </c>
      <c r="AU97" s="42"/>
      <c r="AV97" s="3"/>
      <c r="AW97" s="3"/>
      <c r="AX97" s="3"/>
      <c r="AY97" s="3"/>
      <c r="AZ97" s="46"/>
    </row>
    <row r="98" spans="46:52" ht="18.95" customHeight="1" x14ac:dyDescent="0.15">
      <c r="AT98" s="24">
        <v>90</v>
      </c>
      <c r="AU98" s="42"/>
      <c r="AV98" s="3"/>
      <c r="AW98" s="3"/>
      <c r="AX98" s="3"/>
      <c r="AY98" s="3"/>
      <c r="AZ98" s="46"/>
    </row>
    <row r="99" spans="46:52" ht="18.95" customHeight="1" x14ac:dyDescent="0.15">
      <c r="AT99" s="24">
        <v>91</v>
      </c>
      <c r="AU99" s="42"/>
      <c r="AV99" s="3"/>
      <c r="AW99" s="3"/>
      <c r="AX99" s="3"/>
      <c r="AY99" s="3"/>
      <c r="AZ99" s="46"/>
    </row>
    <row r="100" spans="46:52" ht="18.95" customHeight="1" x14ac:dyDescent="0.15">
      <c r="AT100" s="24">
        <v>92</v>
      </c>
      <c r="AU100" s="42"/>
      <c r="AV100" s="3"/>
      <c r="AW100" s="3"/>
      <c r="AX100" s="3"/>
      <c r="AY100" s="3"/>
      <c r="AZ100" s="46"/>
    </row>
    <row r="101" spans="46:52" ht="18.95" customHeight="1" x14ac:dyDescent="0.15">
      <c r="AT101" s="24">
        <v>93</v>
      </c>
      <c r="AU101" s="42"/>
      <c r="AV101" s="3"/>
      <c r="AW101" s="3"/>
      <c r="AX101" s="3"/>
      <c r="AY101" s="3"/>
      <c r="AZ101" s="46"/>
    </row>
    <row r="102" spans="46:52" ht="18.95" customHeight="1" x14ac:dyDescent="0.15">
      <c r="AT102" s="24">
        <v>94</v>
      </c>
      <c r="AU102" s="42"/>
      <c r="AV102" s="3"/>
      <c r="AW102" s="3"/>
      <c r="AX102" s="3"/>
      <c r="AY102" s="3"/>
      <c r="AZ102" s="46"/>
    </row>
    <row r="103" spans="46:52" ht="18.95" customHeight="1" x14ac:dyDescent="0.15">
      <c r="AT103" s="24">
        <v>95</v>
      </c>
      <c r="AU103" s="42"/>
      <c r="AV103" s="3"/>
      <c r="AW103" s="3"/>
      <c r="AX103" s="3"/>
      <c r="AY103" s="3"/>
      <c r="AZ103" s="46"/>
    </row>
    <row r="104" spans="46:52" ht="18.95" customHeight="1" x14ac:dyDescent="0.15">
      <c r="AT104" s="24">
        <v>96</v>
      </c>
      <c r="AU104" s="42"/>
      <c r="AV104" s="3"/>
      <c r="AW104" s="3"/>
      <c r="AX104" s="3"/>
      <c r="AY104" s="3"/>
      <c r="AZ104" s="46"/>
    </row>
    <row r="105" spans="46:52" ht="18.95" customHeight="1" x14ac:dyDescent="0.15">
      <c r="AT105" s="24">
        <v>97</v>
      </c>
      <c r="AU105" s="42"/>
      <c r="AV105" s="3"/>
      <c r="AW105" s="3"/>
      <c r="AX105" s="3"/>
      <c r="AY105" s="3"/>
      <c r="AZ105" s="46"/>
    </row>
    <row r="106" spans="46:52" ht="18.95" customHeight="1" x14ac:dyDescent="0.15">
      <c r="AT106" s="24">
        <v>98</v>
      </c>
      <c r="AU106" s="42"/>
      <c r="AV106" s="3"/>
      <c r="AW106" s="3"/>
      <c r="AX106" s="3"/>
      <c r="AY106" s="3"/>
      <c r="AZ106" s="46"/>
    </row>
    <row r="107" spans="46:52" ht="18.95" customHeight="1" x14ac:dyDescent="0.15">
      <c r="AT107" s="24">
        <v>99</v>
      </c>
      <c r="AU107" s="42"/>
      <c r="AV107" s="3"/>
      <c r="AW107" s="3"/>
      <c r="AX107" s="3"/>
      <c r="AY107" s="3"/>
      <c r="AZ107" s="46"/>
    </row>
    <row r="108" spans="46:52" ht="18.95" customHeight="1" thickBot="1" x14ac:dyDescent="0.2">
      <c r="AT108" s="24">
        <v>100</v>
      </c>
      <c r="AU108" s="47"/>
      <c r="AV108" s="48"/>
      <c r="AW108" s="48"/>
      <c r="AX108" s="48"/>
      <c r="AY108" s="48"/>
      <c r="AZ108" s="49"/>
    </row>
  </sheetData>
  <mergeCells count="5">
    <mergeCell ref="Q1:V1"/>
    <mergeCell ref="B2:C2"/>
    <mergeCell ref="B5:C5"/>
    <mergeCell ref="B4:C4"/>
    <mergeCell ref="E4:K4"/>
  </mergeCells>
  <phoneticPr fontId="3"/>
  <conditionalFormatting sqref="B6:C35">
    <cfRule type="expression" dxfId="26" priority="2" stopIfTrue="1">
      <formula>OR(WEEKDAY(B6)=1,WEEKDAY(B6)=7)</formula>
    </cfRule>
  </conditionalFormatting>
  <conditionalFormatting sqref="C4:C5">
    <cfRule type="cellIs" dxfId="25" priority="5" stopIfTrue="1" operator="equal">
      <formula>"土"</formula>
    </cfRule>
    <cfRule type="cellIs" dxfId="24" priority="6" stopIfTrue="1" operator="equal">
      <formula>"日"</formula>
    </cfRule>
  </conditionalFormatting>
  <dataValidations count="1">
    <dataValidation type="list" allowBlank="1" showInputMessage="1" showErrorMessage="1" sqref="R9:R13 Y9:Y68" xr:uid="{00000000-0002-0000-1100-000000000000}">
      <formula1>"国語,社会,数学,理科,英語"</formula1>
    </dataValidation>
  </dataValidations>
  <pageMargins left="0.55118110236220474" right="0.55118110236220474" top="0.27559055118110237" bottom="0.31496062992125984" header="0.51181102362204722" footer="0.51181102362204722"/>
  <pageSetup paperSize="13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stopIfTrue="1" id="{BAA33BB6-86CC-475D-8AD1-5DC4BA34FDBB}">
            <xm:f>VLOOKUP(B6,祝日一覧!$A:$A,1,FALSE)</xm:f>
            <x14:dxf>
              <fill>
                <patternFill>
                  <bgColor theme="0" tint="-0.24994659260841701"/>
                </patternFill>
              </fill>
            </x14:dxf>
          </x14:cfRule>
          <xm:sqref>B6:C35</xm:sqref>
        </x14:conditionalFormatting>
      </x14:conditionalFormatting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AZ108"/>
  <sheetViews>
    <sheetView showGridLines="0" showRowColHeaders="0" zoomScale="85" zoomScaleNormal="85" workbookViewId="0">
      <selection activeCell="B4" sqref="B4:K39"/>
    </sheetView>
  </sheetViews>
  <sheetFormatPr defaultRowHeight="13.5" x14ac:dyDescent="0.15"/>
  <cols>
    <col min="1" max="1" width="2.125" customWidth="1"/>
    <col min="2" max="3" width="3" customWidth="1"/>
    <col min="4" max="4" width="3.375" hidden="1" customWidth="1"/>
    <col min="5" max="5" width="24.375" customWidth="1"/>
    <col min="6" max="10" width="7.625" style="18" customWidth="1"/>
    <col min="12" max="12" width="2" hidden="1" customWidth="1"/>
    <col min="13" max="13" width="2.125" customWidth="1"/>
    <col min="14" max="14" width="6.875" style="20" customWidth="1"/>
    <col min="15" max="15" width="3.25" hidden="1" customWidth="1"/>
    <col min="16" max="16" width="5.375" customWidth="1"/>
    <col min="17" max="17" width="6" customWidth="1"/>
    <col min="18" max="18" width="6.625" customWidth="1"/>
    <col min="19" max="19" width="5.375" customWidth="1"/>
    <col min="20" max="21" width="6.375" customWidth="1"/>
    <col min="22" max="23" width="5.375" customWidth="1"/>
    <col min="24" max="24" width="5.375" hidden="1" customWidth="1"/>
    <col min="25" max="25" width="5.375" customWidth="1"/>
    <col min="26" max="41" width="5.375" hidden="1" customWidth="1"/>
    <col min="42" max="42" width="9.375" hidden="1" customWidth="1"/>
    <col min="43" max="44" width="5.375" hidden="1" customWidth="1"/>
    <col min="45" max="45" width="9.25" customWidth="1"/>
    <col min="46" max="46" width="7.5" style="21" customWidth="1"/>
    <col min="47" max="47" width="12.75" style="21" customWidth="1"/>
    <col min="48" max="52" width="9.375" style="6" bestFit="1" customWidth="1"/>
  </cols>
  <sheetData>
    <row r="1" spans="1:52" s="35" customFormat="1" ht="35.25" customHeight="1" x14ac:dyDescent="0.15">
      <c r="B1" s="38" t="s">
        <v>373</v>
      </c>
      <c r="C1" s="38"/>
      <c r="D1" s="38"/>
      <c r="E1" s="38"/>
      <c r="F1" s="38"/>
      <c r="G1" s="38"/>
      <c r="H1" s="38"/>
      <c r="I1" s="38"/>
      <c r="J1" s="38"/>
      <c r="K1" s="38"/>
      <c r="Q1" s="231"/>
      <c r="R1" s="228"/>
      <c r="S1" s="228"/>
      <c r="T1" s="228"/>
      <c r="U1" s="228"/>
      <c r="V1" s="228"/>
    </row>
    <row r="2" spans="1:52" s="1" customFormat="1" ht="37.5" customHeight="1" x14ac:dyDescent="0.15">
      <c r="B2" s="225"/>
      <c r="C2" s="225"/>
      <c r="D2" s="2"/>
      <c r="F2" s="96"/>
      <c r="G2" s="54"/>
      <c r="H2" s="96" t="s">
        <v>796</v>
      </c>
      <c r="I2" s="54"/>
      <c r="J2" s="54"/>
      <c r="K2" s="29"/>
      <c r="L2" s="29"/>
      <c r="M2" s="29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 s="37"/>
      <c r="AU2" s="21"/>
      <c r="AV2" s="19"/>
      <c r="AW2" s="19"/>
      <c r="AX2" s="19"/>
      <c r="AY2" s="19"/>
      <c r="AZ2" s="19"/>
    </row>
    <row r="3" spans="1:52" s="1" customFormat="1" ht="17.100000000000001" customHeight="1" x14ac:dyDescent="0.15">
      <c r="A3" s="202"/>
      <c r="B3" s="203"/>
      <c r="C3" s="203"/>
      <c r="D3" s="203"/>
      <c r="E3" s="202"/>
      <c r="F3" s="204"/>
      <c r="G3" s="205"/>
      <c r="H3" s="204"/>
      <c r="I3" s="205"/>
      <c r="J3" s="205"/>
      <c r="K3" s="206"/>
      <c r="L3" s="206"/>
      <c r="M3" s="206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 s="37"/>
      <c r="AU3" s="21"/>
      <c r="AV3" s="19"/>
      <c r="AW3" s="19"/>
      <c r="AX3" s="19"/>
      <c r="AY3" s="19"/>
      <c r="AZ3" s="19"/>
    </row>
    <row r="4" spans="1:52" s="1" customFormat="1" ht="33" customHeight="1" thickBot="1" x14ac:dyDescent="0.2">
      <c r="A4" s="202"/>
      <c r="B4" s="230">
        <f>見本①!$A$3+1</f>
        <v>2026</v>
      </c>
      <c r="C4" s="230"/>
      <c r="D4" s="109"/>
      <c r="E4" s="229" t="s">
        <v>85</v>
      </c>
      <c r="F4" s="229"/>
      <c r="G4" s="229"/>
      <c r="H4" s="229"/>
      <c r="I4" s="229"/>
      <c r="J4" s="229"/>
      <c r="K4" s="229"/>
      <c r="L4" s="31"/>
      <c r="M4" s="209"/>
      <c r="N4" s="38" t="s">
        <v>75</v>
      </c>
      <c r="P4" s="50"/>
      <c r="Q4" s="51"/>
      <c r="R4" s="51"/>
      <c r="S4" s="51"/>
      <c r="T4" s="51"/>
      <c r="U4" s="51"/>
      <c r="V4" s="51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 s="22"/>
      <c r="AU4" s="21"/>
      <c r="AV4" s="19"/>
      <c r="AW4" s="19"/>
      <c r="AX4" s="19"/>
      <c r="AY4" s="19"/>
      <c r="AZ4" s="19"/>
    </row>
    <row r="5" spans="1:52" ht="30.75" customHeight="1" x14ac:dyDescent="0.15">
      <c r="A5" s="207"/>
      <c r="B5" s="226">
        <v>10</v>
      </c>
      <c r="C5" s="226"/>
      <c r="D5" s="2"/>
      <c r="E5" s="28" t="s">
        <v>40</v>
      </c>
      <c r="F5" s="30" t="s">
        <v>65</v>
      </c>
      <c r="G5" s="30" t="s">
        <v>50</v>
      </c>
      <c r="H5" s="30" t="s">
        <v>47</v>
      </c>
      <c r="I5" s="30" t="s">
        <v>48</v>
      </c>
      <c r="J5" s="30" t="s">
        <v>49</v>
      </c>
      <c r="K5" s="28" t="s">
        <v>10</v>
      </c>
      <c r="M5" s="207"/>
      <c r="N5" s="32" t="s">
        <v>66</v>
      </c>
      <c r="AT5" s="22"/>
    </row>
    <row r="6" spans="1:52" ht="18.95" customHeight="1" x14ac:dyDescent="0.15">
      <c r="A6" s="207"/>
      <c r="B6" s="99">
        <f>DATE($B$4,$B$5,1)</f>
        <v>46296</v>
      </c>
      <c r="C6" s="98">
        <f>DATE($B$4,$B$5,1)</f>
        <v>46296</v>
      </c>
      <c r="D6" s="3" t="s">
        <v>51</v>
      </c>
      <c r="E6" s="3"/>
      <c r="F6" s="17" t="str">
        <f t="shared" ref="F6:F36" si="0">IF($N6=1,VLOOKUP($O6,$W$9:$AO$68,10),IF($N6=2,VLOOKUP($O5+1,$W$9:$AO$68,15),IF($N6="予備","予備","")))</f>
        <v>単元1</v>
      </c>
      <c r="G6" s="17" t="str">
        <f t="shared" ref="G6:G36" si="1">IF($N6=1,VLOOKUP($O6,$W$9:$AO$68,11),IF($N6=2,VLOOKUP($O5+1,$W$9:$AO$68,16),IF($N6="予備","予備","")))</f>
        <v/>
      </c>
      <c r="H6" s="17" t="str">
        <f t="shared" ref="H6:H36" si="2">IF($N6=1,VLOOKUP($O6,$W$9:$AO$68,12),IF($N6=2,VLOOKUP($O5+1,$W$9:$AO$68,17),IF($N6="予備","予備","")))</f>
        <v/>
      </c>
      <c r="I6" s="17" t="str">
        <f t="shared" ref="I6:I36" si="3">IF($N6=1,VLOOKUP($O6,$W$9:$AO$68,13),IF($N6=2,VLOOKUP($O5+1,$W$9:$AO$68,18),IF($N6="予備","予備","")))</f>
        <v/>
      </c>
      <c r="J6" s="17" t="str">
        <f t="shared" ref="J6:J36" si="4">IF($N6=1,VLOOKUP($O6,$W$9:$AO$68,14),IF($N6=2,VLOOKUP($O5+1,$W$9:$AO$68,19),IF($N6="予備","予備","")))</f>
        <v/>
      </c>
      <c r="K6" s="3"/>
      <c r="M6" s="207"/>
      <c r="N6" s="33">
        <v>1</v>
      </c>
      <c r="O6">
        <f>SUM($N$6:N6)</f>
        <v>1</v>
      </c>
      <c r="AT6" s="6"/>
    </row>
    <row r="7" spans="1:52" ht="18.95" customHeight="1" thickBot="1" x14ac:dyDescent="0.2">
      <c r="A7" s="207"/>
      <c r="B7" s="99">
        <f>B6+1</f>
        <v>46297</v>
      </c>
      <c r="C7" s="98">
        <f>C6+1</f>
        <v>46297</v>
      </c>
      <c r="D7" s="3" t="s">
        <v>52</v>
      </c>
      <c r="E7" s="3"/>
      <c r="F7" s="17" t="str">
        <f t="shared" si="0"/>
        <v/>
      </c>
      <c r="G7" s="17" t="str">
        <f t="shared" si="1"/>
        <v>単元1</v>
      </c>
      <c r="H7" s="17" t="str">
        <f t="shared" si="2"/>
        <v/>
      </c>
      <c r="I7" s="17" t="str">
        <f t="shared" si="3"/>
        <v/>
      </c>
      <c r="J7" s="17" t="str">
        <f t="shared" si="4"/>
        <v/>
      </c>
      <c r="K7" s="3"/>
      <c r="M7" s="207"/>
      <c r="N7" s="33">
        <v>1</v>
      </c>
      <c r="O7">
        <f>SUM($N$6:N7)</f>
        <v>2</v>
      </c>
      <c r="Q7" s="38" t="s">
        <v>73</v>
      </c>
      <c r="R7" s="51"/>
      <c r="S7" s="51"/>
      <c r="W7" s="52" t="s">
        <v>72</v>
      </c>
      <c r="X7" s="51" t="s">
        <v>69</v>
      </c>
      <c r="Y7" s="51"/>
      <c r="Z7" s="51"/>
      <c r="AA7" s="51" t="s">
        <v>77</v>
      </c>
      <c r="AB7" s="51"/>
      <c r="AC7" s="51"/>
      <c r="AD7" s="51"/>
      <c r="AE7" s="51"/>
      <c r="AF7" s="51" t="s">
        <v>70</v>
      </c>
      <c r="AG7" s="51"/>
      <c r="AH7" s="51"/>
      <c r="AI7" s="51"/>
      <c r="AJ7" s="51"/>
      <c r="AK7" s="51" t="s">
        <v>71</v>
      </c>
      <c r="AL7" s="51"/>
      <c r="AM7" s="51"/>
      <c r="AN7" s="51"/>
      <c r="AO7" s="51"/>
      <c r="AP7" s="51"/>
      <c r="AQ7" s="51"/>
      <c r="AR7" s="51"/>
      <c r="AS7" s="51"/>
      <c r="AT7" s="36" t="s">
        <v>111</v>
      </c>
    </row>
    <row r="8" spans="1:52" ht="18.95" customHeight="1" thickBot="1" x14ac:dyDescent="0.2">
      <c r="A8" s="207"/>
      <c r="B8" s="99">
        <f t="shared" ref="B8:C36" si="5">B7+1</f>
        <v>46298</v>
      </c>
      <c r="C8" s="98">
        <f t="shared" si="5"/>
        <v>46298</v>
      </c>
      <c r="D8" s="3" t="s">
        <v>53</v>
      </c>
      <c r="E8" s="3"/>
      <c r="F8" s="17" t="str">
        <f t="shared" si="0"/>
        <v/>
      </c>
      <c r="G8" s="17" t="str">
        <f t="shared" si="1"/>
        <v/>
      </c>
      <c r="H8" s="17" t="str">
        <f t="shared" si="2"/>
        <v>単元1</v>
      </c>
      <c r="I8" s="17" t="str">
        <f t="shared" si="3"/>
        <v/>
      </c>
      <c r="J8" s="17" t="str">
        <f t="shared" si="4"/>
        <v/>
      </c>
      <c r="K8" s="3"/>
      <c r="M8" s="207"/>
      <c r="N8" s="33">
        <v>1</v>
      </c>
      <c r="O8">
        <f>SUM($N$6:N8)</f>
        <v>3</v>
      </c>
      <c r="Q8" s="4" t="s">
        <v>67</v>
      </c>
      <c r="R8" s="5" t="s">
        <v>46</v>
      </c>
      <c r="W8" s="5" t="s">
        <v>67</v>
      </c>
      <c r="X8" s="5" t="s">
        <v>46</v>
      </c>
      <c r="Y8" s="5" t="s">
        <v>46</v>
      </c>
      <c r="Z8" s="5" t="s">
        <v>46</v>
      </c>
      <c r="AA8" s="15" t="s">
        <v>41</v>
      </c>
      <c r="AB8" s="15" t="s">
        <v>42</v>
      </c>
      <c r="AC8" s="15" t="s">
        <v>43</v>
      </c>
      <c r="AD8" s="15" t="s">
        <v>44</v>
      </c>
      <c r="AE8" s="15" t="s">
        <v>45</v>
      </c>
      <c r="AF8" s="14" t="s">
        <v>41</v>
      </c>
      <c r="AG8" s="15" t="s">
        <v>42</v>
      </c>
      <c r="AH8" s="15" t="s">
        <v>43</v>
      </c>
      <c r="AI8" s="15" t="s">
        <v>44</v>
      </c>
      <c r="AJ8" s="16" t="s">
        <v>45</v>
      </c>
      <c r="AK8" s="14" t="s">
        <v>41</v>
      </c>
      <c r="AL8" s="15" t="s">
        <v>42</v>
      </c>
      <c r="AM8" s="15" t="s">
        <v>43</v>
      </c>
      <c r="AN8" s="15" t="s">
        <v>44</v>
      </c>
      <c r="AO8" s="16" t="s">
        <v>45</v>
      </c>
      <c r="AT8" s="5" t="s">
        <v>77</v>
      </c>
      <c r="AU8" s="5" t="s">
        <v>81</v>
      </c>
      <c r="AV8" s="5" t="s">
        <v>41</v>
      </c>
      <c r="AW8" s="5" t="s">
        <v>50</v>
      </c>
      <c r="AX8" s="5" t="s">
        <v>47</v>
      </c>
      <c r="AY8" s="5" t="s">
        <v>48</v>
      </c>
      <c r="AZ8" s="5" t="s">
        <v>49</v>
      </c>
    </row>
    <row r="9" spans="1:52" ht="18.95" customHeight="1" x14ac:dyDescent="0.15">
      <c r="A9" s="207"/>
      <c r="B9" s="99">
        <f t="shared" si="5"/>
        <v>46299</v>
      </c>
      <c r="C9" s="98">
        <f t="shared" si="5"/>
        <v>46299</v>
      </c>
      <c r="D9" s="3" t="s">
        <v>54</v>
      </c>
      <c r="E9" s="3"/>
      <c r="F9" s="17" t="str">
        <f t="shared" si="0"/>
        <v/>
      </c>
      <c r="G9" s="17" t="str">
        <f t="shared" si="1"/>
        <v/>
      </c>
      <c r="H9" s="17" t="str">
        <f t="shared" si="2"/>
        <v/>
      </c>
      <c r="I9" s="17" t="str">
        <f t="shared" si="3"/>
        <v>単元1</v>
      </c>
      <c r="J9" s="17" t="str">
        <f t="shared" si="4"/>
        <v/>
      </c>
      <c r="K9" s="3"/>
      <c r="M9" s="207"/>
      <c r="N9" s="33">
        <v>1</v>
      </c>
      <c r="O9">
        <f>SUM($N$6:N9)</f>
        <v>4</v>
      </c>
      <c r="Q9" s="7">
        <v>1</v>
      </c>
      <c r="R9" s="8" t="s">
        <v>41</v>
      </c>
      <c r="W9" s="3">
        <v>1</v>
      </c>
      <c r="X9" s="7" t="str">
        <f>R9</f>
        <v>国語</v>
      </c>
      <c r="Y9" s="8"/>
      <c r="Z9" s="23" t="str">
        <f t="shared" ref="Z9:Z58" si="6">IF(Y9="",IF(X9=0,"",X9),Y9)</f>
        <v>国語</v>
      </c>
      <c r="AA9">
        <f>IF($Z9=AA$8,COUNTIF($Z$9:$Z9,AA$8)+Q$22,"")</f>
        <v>1</v>
      </c>
      <c r="AB9" t="str">
        <f>IF($Z9=AB$8,COUNTIF($Z$9:$Z9,AB$8)+R$22,"")</f>
        <v/>
      </c>
      <c r="AC9" t="str">
        <f>IF($Z9=AC$8,COUNTIF($Z$9:$Z9,AC$8)+S$22,"")</f>
        <v/>
      </c>
      <c r="AD9" t="str">
        <f>IF($Z9=AD$8,COUNTIF($Z$9:$Z9,AD$8)+T$22,"")</f>
        <v/>
      </c>
      <c r="AE9" t="str">
        <f>IF($Z9=AE$8,COUNTIF($Z$9:$Z9,AE$8)+U$22,"")</f>
        <v/>
      </c>
      <c r="AF9" t="str">
        <f t="shared" ref="AF9:AF58" si="7">IF(AA9="","",VLOOKUP(AA9,$AT$9:$AZ$58,3))</f>
        <v>単元1</v>
      </c>
      <c r="AG9" t="str">
        <f t="shared" ref="AG9:AG58" si="8">IF(AB9="","",VLOOKUP(AB9,$AT$9:$AZ$58,4))</f>
        <v/>
      </c>
      <c r="AH9" t="str">
        <f t="shared" ref="AH9:AH58" si="9">IF(AC9="","",VLOOKUP(AC9,$AT$9:$AZ$58,5))</f>
        <v/>
      </c>
      <c r="AI9" t="str">
        <f t="shared" ref="AI9:AI58" si="10">IF(AD9="","",VLOOKUP(AD9,$AT$9:$AZ$58,6))</f>
        <v/>
      </c>
      <c r="AJ9" t="str">
        <f t="shared" ref="AJ9:AJ58" si="11">IF(AE9="","",VLOOKUP(AE9,$AT$9:$AZ$58,7))</f>
        <v/>
      </c>
      <c r="AK9" t="str">
        <f t="shared" ref="AK9:AO40" si="12">IF(AF9=AF10,"",IF($Z9=$Z10,AF9&amp;","&amp;AF10,AF9&amp;AF10))</f>
        <v>単元1</v>
      </c>
      <c r="AL9" t="str">
        <f t="shared" si="12"/>
        <v>単元1</v>
      </c>
      <c r="AM9" t="str">
        <f t="shared" si="12"/>
        <v/>
      </c>
      <c r="AN9" t="str">
        <f t="shared" si="12"/>
        <v/>
      </c>
      <c r="AO9" t="str">
        <f t="shared" si="12"/>
        <v/>
      </c>
      <c r="AT9" s="24">
        <v>1</v>
      </c>
      <c r="AU9" s="39" t="s">
        <v>212</v>
      </c>
      <c r="AV9" s="104" t="s">
        <v>314</v>
      </c>
      <c r="AW9" s="40" t="s">
        <v>314</v>
      </c>
      <c r="AX9" s="40" t="s">
        <v>314</v>
      </c>
      <c r="AY9" s="40" t="s">
        <v>314</v>
      </c>
      <c r="AZ9" s="41" t="s">
        <v>314</v>
      </c>
    </row>
    <row r="10" spans="1:52" ht="18.95" customHeight="1" x14ac:dyDescent="0.15">
      <c r="A10" s="207"/>
      <c r="B10" s="99">
        <f t="shared" si="5"/>
        <v>46300</v>
      </c>
      <c r="C10" s="98">
        <f t="shared" si="5"/>
        <v>46300</v>
      </c>
      <c r="D10" s="3" t="s">
        <v>55</v>
      </c>
      <c r="E10" s="3"/>
      <c r="F10" s="17" t="str">
        <f t="shared" si="0"/>
        <v/>
      </c>
      <c r="G10" s="17" t="str">
        <f t="shared" si="1"/>
        <v/>
      </c>
      <c r="H10" s="17" t="str">
        <f t="shared" si="2"/>
        <v/>
      </c>
      <c r="I10" s="17" t="str">
        <f t="shared" si="3"/>
        <v/>
      </c>
      <c r="J10" s="17" t="str">
        <f t="shared" si="4"/>
        <v>単元1</v>
      </c>
      <c r="K10" s="3"/>
      <c r="M10" s="207"/>
      <c r="N10" s="33">
        <v>1</v>
      </c>
      <c r="O10">
        <f>SUM($N$6:N10)</f>
        <v>5</v>
      </c>
      <c r="Q10" s="7">
        <v>2</v>
      </c>
      <c r="R10" s="9" t="s">
        <v>50</v>
      </c>
      <c r="W10" s="3">
        <v>2</v>
      </c>
      <c r="X10" s="7" t="str">
        <f>R10</f>
        <v>社会</v>
      </c>
      <c r="Y10" s="9"/>
      <c r="Z10" s="23" t="str">
        <f t="shared" si="6"/>
        <v>社会</v>
      </c>
      <c r="AA10" t="str">
        <f>IF($Z10=AA$8,COUNTIF($Z$9:$Z10,AA$8)+Q$22,"")</f>
        <v/>
      </c>
      <c r="AB10">
        <f>IF($Z10=AB$8,COUNTIF($Z$9:$Z10,AB$8)+R$22,"")</f>
        <v>1</v>
      </c>
      <c r="AC10" t="str">
        <f>IF($Z10=AC$8,COUNTIF($Z$9:$Z10,AC$8)+S$22,"")</f>
        <v/>
      </c>
      <c r="AD10" t="str">
        <f>IF($Z10=AD$8,COUNTIF($Z$9:$Z10,AD$8)+T$22,"")</f>
        <v/>
      </c>
      <c r="AE10" t="str">
        <f>IF($Z10=AE$8,COUNTIF($Z$9:$Z10,AE$8)+U$22,"")</f>
        <v/>
      </c>
      <c r="AF10" t="str">
        <f t="shared" si="7"/>
        <v/>
      </c>
      <c r="AG10" t="str">
        <f t="shared" si="8"/>
        <v>単元1</v>
      </c>
      <c r="AH10" t="str">
        <f t="shared" si="9"/>
        <v/>
      </c>
      <c r="AI10" t="str">
        <f t="shared" si="10"/>
        <v/>
      </c>
      <c r="AJ10" t="str">
        <f t="shared" si="11"/>
        <v/>
      </c>
      <c r="AK10" t="str">
        <f t="shared" si="12"/>
        <v/>
      </c>
      <c r="AL10" t="str">
        <f t="shared" si="12"/>
        <v>単元1</v>
      </c>
      <c r="AM10" t="str">
        <f t="shared" si="12"/>
        <v>単元1</v>
      </c>
      <c r="AN10" t="str">
        <f t="shared" si="12"/>
        <v/>
      </c>
      <c r="AO10" t="str">
        <f t="shared" si="12"/>
        <v/>
      </c>
      <c r="AT10" s="24">
        <v>2</v>
      </c>
      <c r="AU10" s="42" t="s">
        <v>213</v>
      </c>
      <c r="AV10" s="25" t="s">
        <v>315</v>
      </c>
      <c r="AW10" s="25" t="s">
        <v>315</v>
      </c>
      <c r="AX10" s="25" t="s">
        <v>315</v>
      </c>
      <c r="AY10" s="25" t="s">
        <v>315</v>
      </c>
      <c r="AZ10" s="43" t="s">
        <v>315</v>
      </c>
    </row>
    <row r="11" spans="1:52" ht="18.95" customHeight="1" x14ac:dyDescent="0.15">
      <c r="A11" s="207"/>
      <c r="B11" s="99">
        <f t="shared" si="5"/>
        <v>46301</v>
      </c>
      <c r="C11" s="98">
        <f t="shared" si="5"/>
        <v>46301</v>
      </c>
      <c r="D11" s="3" t="s">
        <v>56</v>
      </c>
      <c r="E11" s="3"/>
      <c r="F11" s="17" t="str">
        <f t="shared" si="0"/>
        <v>単元2</v>
      </c>
      <c r="G11" s="17" t="str">
        <f t="shared" si="1"/>
        <v/>
      </c>
      <c r="H11" s="17" t="str">
        <f t="shared" si="2"/>
        <v/>
      </c>
      <c r="I11" s="17" t="str">
        <f t="shared" si="3"/>
        <v/>
      </c>
      <c r="J11" s="17" t="str">
        <f t="shared" si="4"/>
        <v/>
      </c>
      <c r="K11" s="3"/>
      <c r="M11" s="207"/>
      <c r="N11" s="33">
        <v>1</v>
      </c>
      <c r="O11">
        <f>SUM($N$6:N11)</f>
        <v>6</v>
      </c>
      <c r="Q11" s="7">
        <v>3</v>
      </c>
      <c r="R11" s="9" t="s">
        <v>47</v>
      </c>
      <c r="W11" s="3">
        <v>3</v>
      </c>
      <c r="X11" s="7" t="str">
        <f>R11</f>
        <v>数学</v>
      </c>
      <c r="Y11" s="9"/>
      <c r="Z11" s="23" t="str">
        <f t="shared" si="6"/>
        <v>数学</v>
      </c>
      <c r="AA11" t="str">
        <f>IF($Z11=AA$8,COUNTIF($Z$9:$Z11,AA$8)+Q$22,"")</f>
        <v/>
      </c>
      <c r="AB11" t="str">
        <f>IF($Z11=AB$8,COUNTIF($Z$9:$Z11,AB$8)+R$22,"")</f>
        <v/>
      </c>
      <c r="AC11">
        <f>IF($Z11=AC$8,COUNTIF($Z$9:$Z11,AC$8)+S$22,"")</f>
        <v>1</v>
      </c>
      <c r="AD11" t="str">
        <f>IF($Z11=AD$8,COUNTIF($Z$9:$Z11,AD$8)+T$22,"")</f>
        <v/>
      </c>
      <c r="AE11" t="str">
        <f>IF($Z11=AE$8,COUNTIF($Z$9:$Z11,AE$8)+U$22,"")</f>
        <v/>
      </c>
      <c r="AF11" t="str">
        <f t="shared" si="7"/>
        <v/>
      </c>
      <c r="AG11" t="str">
        <f t="shared" si="8"/>
        <v/>
      </c>
      <c r="AH11" t="str">
        <f t="shared" si="9"/>
        <v>単元1</v>
      </c>
      <c r="AI11" t="str">
        <f t="shared" si="10"/>
        <v/>
      </c>
      <c r="AJ11" t="str">
        <f t="shared" si="11"/>
        <v/>
      </c>
      <c r="AK11" t="str">
        <f t="shared" si="12"/>
        <v/>
      </c>
      <c r="AL11" t="str">
        <f t="shared" si="12"/>
        <v/>
      </c>
      <c r="AM11" t="str">
        <f t="shared" si="12"/>
        <v>単元1</v>
      </c>
      <c r="AN11" t="str">
        <f t="shared" si="12"/>
        <v>単元1</v>
      </c>
      <c r="AO11" t="str">
        <f t="shared" si="12"/>
        <v/>
      </c>
      <c r="AT11" s="24">
        <v>3</v>
      </c>
      <c r="AU11" s="42" t="s">
        <v>214</v>
      </c>
      <c r="AV11" s="25" t="s">
        <v>316</v>
      </c>
      <c r="AW11" s="25" t="s">
        <v>316</v>
      </c>
      <c r="AX11" s="25" t="s">
        <v>316</v>
      </c>
      <c r="AY11" s="25" t="s">
        <v>316</v>
      </c>
      <c r="AZ11" s="43" t="s">
        <v>316</v>
      </c>
    </row>
    <row r="12" spans="1:52" ht="18.95" customHeight="1" x14ac:dyDescent="0.15">
      <c r="A12" s="207"/>
      <c r="B12" s="99">
        <f t="shared" si="5"/>
        <v>46302</v>
      </c>
      <c r="C12" s="98">
        <f t="shared" si="5"/>
        <v>46302</v>
      </c>
      <c r="D12" s="3" t="s">
        <v>57</v>
      </c>
      <c r="E12" s="3"/>
      <c r="F12" s="17" t="str">
        <f t="shared" si="0"/>
        <v/>
      </c>
      <c r="G12" s="17" t="str">
        <f t="shared" si="1"/>
        <v>単元2</v>
      </c>
      <c r="H12" s="17" t="str">
        <f t="shared" si="2"/>
        <v/>
      </c>
      <c r="I12" s="17" t="str">
        <f t="shared" si="3"/>
        <v/>
      </c>
      <c r="J12" s="17" t="str">
        <f t="shared" si="4"/>
        <v/>
      </c>
      <c r="K12" s="3"/>
      <c r="M12" s="207"/>
      <c r="N12" s="33">
        <v>1</v>
      </c>
      <c r="O12">
        <f>SUM($N$6:N12)</f>
        <v>7</v>
      </c>
      <c r="Q12" s="7">
        <v>4</v>
      </c>
      <c r="R12" s="9" t="s">
        <v>48</v>
      </c>
      <c r="W12" s="3">
        <v>4</v>
      </c>
      <c r="X12" s="7" t="str">
        <f>R12</f>
        <v>理科</v>
      </c>
      <c r="Y12" s="9"/>
      <c r="Z12" s="23" t="str">
        <f t="shared" si="6"/>
        <v>理科</v>
      </c>
      <c r="AA12" t="str">
        <f>IF($Z12=AA$8,COUNTIF($Z$9:$Z12,AA$8)+Q$22,"")</f>
        <v/>
      </c>
      <c r="AB12" t="str">
        <f>IF($Z12=AB$8,COUNTIF($Z$9:$Z12,AB$8)+R$22,"")</f>
        <v/>
      </c>
      <c r="AC12" t="str">
        <f>IF($Z12=AC$8,COUNTIF($Z$9:$Z12,AC$8)+S$22,"")</f>
        <v/>
      </c>
      <c r="AD12">
        <f>IF($Z12=AD$8,COUNTIF($Z$9:$Z12,AD$8)+T$22,"")</f>
        <v>1</v>
      </c>
      <c r="AE12" t="str">
        <f>IF($Z12=AE$8,COUNTIF($Z$9:$Z12,AE$8)+U$22,"")</f>
        <v/>
      </c>
      <c r="AF12" t="str">
        <f t="shared" si="7"/>
        <v/>
      </c>
      <c r="AG12" t="str">
        <f t="shared" si="8"/>
        <v/>
      </c>
      <c r="AH12" t="str">
        <f t="shared" si="9"/>
        <v/>
      </c>
      <c r="AI12" t="str">
        <f t="shared" si="10"/>
        <v>単元1</v>
      </c>
      <c r="AJ12" t="str">
        <f t="shared" si="11"/>
        <v/>
      </c>
      <c r="AK12" t="str">
        <f t="shared" si="12"/>
        <v/>
      </c>
      <c r="AL12" t="str">
        <f t="shared" si="12"/>
        <v/>
      </c>
      <c r="AM12" t="str">
        <f t="shared" si="12"/>
        <v/>
      </c>
      <c r="AN12" t="str">
        <f t="shared" si="12"/>
        <v>単元1</v>
      </c>
      <c r="AO12" t="str">
        <f t="shared" si="12"/>
        <v>単元1</v>
      </c>
      <c r="AT12" s="24">
        <v>4</v>
      </c>
      <c r="AU12" s="42" t="s">
        <v>215</v>
      </c>
      <c r="AV12" s="25" t="s">
        <v>317</v>
      </c>
      <c r="AW12" s="25" t="s">
        <v>317</v>
      </c>
      <c r="AX12" s="25" t="s">
        <v>317</v>
      </c>
      <c r="AY12" s="25" t="s">
        <v>317</v>
      </c>
      <c r="AZ12" s="43" t="s">
        <v>317</v>
      </c>
    </row>
    <row r="13" spans="1:52" ht="18.95" customHeight="1" thickBot="1" x14ac:dyDescent="0.2">
      <c r="A13" s="207"/>
      <c r="B13" s="99">
        <f t="shared" si="5"/>
        <v>46303</v>
      </c>
      <c r="C13" s="98">
        <f t="shared" si="5"/>
        <v>46303</v>
      </c>
      <c r="D13" s="3" t="s">
        <v>58</v>
      </c>
      <c r="E13" s="3"/>
      <c r="F13" s="17" t="str">
        <f t="shared" si="0"/>
        <v/>
      </c>
      <c r="G13" s="17" t="str">
        <f t="shared" si="1"/>
        <v/>
      </c>
      <c r="H13" s="17" t="str">
        <f t="shared" si="2"/>
        <v>単元2</v>
      </c>
      <c r="I13" s="17" t="str">
        <f t="shared" si="3"/>
        <v/>
      </c>
      <c r="J13" s="17" t="str">
        <f t="shared" si="4"/>
        <v/>
      </c>
      <c r="K13" s="3"/>
      <c r="M13" s="207"/>
      <c r="N13" s="33">
        <v>1</v>
      </c>
      <c r="O13">
        <f>SUM($N$6:N13)</f>
        <v>8</v>
      </c>
      <c r="Q13" s="7">
        <v>5</v>
      </c>
      <c r="R13" s="10" t="s">
        <v>49</v>
      </c>
      <c r="W13" s="3">
        <v>5</v>
      </c>
      <c r="X13" s="7" t="str">
        <f>R13</f>
        <v>英語</v>
      </c>
      <c r="Y13" s="9"/>
      <c r="Z13" s="23" t="str">
        <f t="shared" si="6"/>
        <v>英語</v>
      </c>
      <c r="AA13" t="str">
        <f>IF($Z13=AA$8,COUNTIF($Z$9:$Z13,AA$8)+Q$22,"")</f>
        <v/>
      </c>
      <c r="AB13" t="str">
        <f>IF($Z13=AB$8,COUNTIF($Z$9:$Z13,AB$8)+R$22,"")</f>
        <v/>
      </c>
      <c r="AC13" t="str">
        <f>IF($Z13=AC$8,COUNTIF($Z$9:$Z13,AC$8)+S$22,"")</f>
        <v/>
      </c>
      <c r="AD13" t="str">
        <f>IF($Z13=AD$8,COUNTIF($Z$9:$Z13,AD$8)+T$22,"")</f>
        <v/>
      </c>
      <c r="AE13">
        <f>IF($Z13=AE$8,COUNTIF($Z$9:$Z13,AE$8)+U$22,"")</f>
        <v>1</v>
      </c>
      <c r="AF13" t="str">
        <f t="shared" si="7"/>
        <v/>
      </c>
      <c r="AG13" t="str">
        <f t="shared" si="8"/>
        <v/>
      </c>
      <c r="AH13" t="str">
        <f t="shared" si="9"/>
        <v/>
      </c>
      <c r="AI13" t="str">
        <f t="shared" si="10"/>
        <v/>
      </c>
      <c r="AJ13" t="str">
        <f t="shared" si="11"/>
        <v>単元1</v>
      </c>
      <c r="AK13" t="str">
        <f t="shared" si="12"/>
        <v>単元2</v>
      </c>
      <c r="AL13" t="str">
        <f t="shared" si="12"/>
        <v/>
      </c>
      <c r="AM13" t="str">
        <f t="shared" si="12"/>
        <v/>
      </c>
      <c r="AN13" t="str">
        <f t="shared" si="12"/>
        <v/>
      </c>
      <c r="AO13" t="str">
        <f t="shared" si="12"/>
        <v>単元1</v>
      </c>
      <c r="AT13" s="24">
        <v>5</v>
      </c>
      <c r="AU13" s="42" t="s">
        <v>216</v>
      </c>
      <c r="AV13" s="25" t="s">
        <v>318</v>
      </c>
      <c r="AW13" s="25" t="s">
        <v>318</v>
      </c>
      <c r="AX13" s="25" t="s">
        <v>318</v>
      </c>
      <c r="AY13" s="25" t="s">
        <v>318</v>
      </c>
      <c r="AZ13" s="43" t="s">
        <v>318</v>
      </c>
    </row>
    <row r="14" spans="1:52" ht="18.95" customHeight="1" x14ac:dyDescent="0.15">
      <c r="A14" s="207"/>
      <c r="B14" s="99">
        <f t="shared" si="5"/>
        <v>46304</v>
      </c>
      <c r="C14" s="98">
        <f t="shared" si="5"/>
        <v>46304</v>
      </c>
      <c r="D14" s="3" t="s">
        <v>59</v>
      </c>
      <c r="E14" s="3"/>
      <c r="F14" s="17" t="str">
        <f t="shared" si="0"/>
        <v/>
      </c>
      <c r="G14" s="17" t="str">
        <f t="shared" si="1"/>
        <v/>
      </c>
      <c r="H14" s="17" t="str">
        <f t="shared" si="2"/>
        <v/>
      </c>
      <c r="I14" s="17" t="str">
        <f t="shared" si="3"/>
        <v>単元2</v>
      </c>
      <c r="J14" s="17" t="str">
        <f t="shared" si="4"/>
        <v/>
      </c>
      <c r="K14" s="3"/>
      <c r="M14" s="207"/>
      <c r="N14" s="33">
        <v>1</v>
      </c>
      <c r="O14">
        <f>SUM($N$6:N14)</f>
        <v>9</v>
      </c>
      <c r="W14" s="3">
        <v>6</v>
      </c>
      <c r="X14" s="7" t="str">
        <f>R9</f>
        <v>国語</v>
      </c>
      <c r="Y14" s="9"/>
      <c r="Z14" s="23" t="str">
        <f t="shared" si="6"/>
        <v>国語</v>
      </c>
      <c r="AA14">
        <f>IF($Z14=AA$8,COUNTIF($Z$9:$Z14,AA$8)+Q$22,"")</f>
        <v>2</v>
      </c>
      <c r="AB14" t="str">
        <f>IF($Z14=AB$8,COUNTIF($Z$9:$Z14,AB$8)+R$22,"")</f>
        <v/>
      </c>
      <c r="AC14" t="str">
        <f>IF($Z14=AC$8,COUNTIF($Z$9:$Z14,AC$8)+S$22,"")</f>
        <v/>
      </c>
      <c r="AD14" t="str">
        <f>IF($Z14=AD$8,COUNTIF($Z$9:$Z14,AD$8)+T$22,"")</f>
        <v/>
      </c>
      <c r="AE14" t="str">
        <f>IF($Z14=AE$8,COUNTIF($Z$9:$Z14,AE$8)+U$22,"")</f>
        <v/>
      </c>
      <c r="AF14" t="str">
        <f t="shared" si="7"/>
        <v>単元2</v>
      </c>
      <c r="AG14" t="str">
        <f t="shared" si="8"/>
        <v/>
      </c>
      <c r="AH14" t="str">
        <f t="shared" si="9"/>
        <v/>
      </c>
      <c r="AI14" t="str">
        <f t="shared" si="10"/>
        <v/>
      </c>
      <c r="AJ14" t="str">
        <f t="shared" si="11"/>
        <v/>
      </c>
      <c r="AK14" t="str">
        <f t="shared" si="12"/>
        <v>単元2</v>
      </c>
      <c r="AL14" t="str">
        <f t="shared" si="12"/>
        <v>単元2</v>
      </c>
      <c r="AM14" t="str">
        <f t="shared" si="12"/>
        <v/>
      </c>
      <c r="AN14" t="str">
        <f t="shared" si="12"/>
        <v/>
      </c>
      <c r="AO14" t="str">
        <f t="shared" si="12"/>
        <v/>
      </c>
      <c r="AT14" s="24">
        <v>6</v>
      </c>
      <c r="AU14" s="42" t="s">
        <v>217</v>
      </c>
      <c r="AV14" s="25" t="s">
        <v>319</v>
      </c>
      <c r="AW14" s="25" t="s">
        <v>319</v>
      </c>
      <c r="AX14" s="25" t="s">
        <v>319</v>
      </c>
      <c r="AY14" s="25" t="s">
        <v>319</v>
      </c>
      <c r="AZ14" s="43" t="s">
        <v>319</v>
      </c>
    </row>
    <row r="15" spans="1:52" ht="18.95" customHeight="1" x14ac:dyDescent="0.15">
      <c r="A15" s="207"/>
      <c r="B15" s="99">
        <f t="shared" si="5"/>
        <v>46305</v>
      </c>
      <c r="C15" s="98">
        <f t="shared" si="5"/>
        <v>46305</v>
      </c>
      <c r="D15" s="3" t="s">
        <v>60</v>
      </c>
      <c r="E15" s="3"/>
      <c r="F15" s="17" t="str">
        <f t="shared" si="0"/>
        <v/>
      </c>
      <c r="G15" s="17" t="str">
        <f t="shared" si="1"/>
        <v/>
      </c>
      <c r="H15" s="17" t="str">
        <f t="shared" si="2"/>
        <v/>
      </c>
      <c r="I15" s="17" t="str">
        <f t="shared" si="3"/>
        <v/>
      </c>
      <c r="J15" s="17" t="str">
        <f t="shared" si="4"/>
        <v>単元2</v>
      </c>
      <c r="K15" s="3"/>
      <c r="M15" s="207"/>
      <c r="N15" s="33">
        <v>1</v>
      </c>
      <c r="O15">
        <f>SUM($N$6:N15)</f>
        <v>10</v>
      </c>
      <c r="W15" s="3">
        <v>7</v>
      </c>
      <c r="X15" s="7" t="str">
        <f>R10</f>
        <v>社会</v>
      </c>
      <c r="Y15" s="9"/>
      <c r="Z15" s="23" t="str">
        <f t="shared" si="6"/>
        <v>社会</v>
      </c>
      <c r="AA15" t="str">
        <f>IF($Z15=AA$8,COUNTIF($Z$9:$Z15,AA$8)+Q$22,"")</f>
        <v/>
      </c>
      <c r="AB15">
        <f>IF($Z15=AB$8,COUNTIF($Z$9:$Z15,AB$8)+R$22,"")</f>
        <v>2</v>
      </c>
      <c r="AC15" t="str">
        <f>IF($Z15=AC$8,COUNTIF($Z$9:$Z15,AC$8)+S$22,"")</f>
        <v/>
      </c>
      <c r="AD15" t="str">
        <f>IF($Z15=AD$8,COUNTIF($Z$9:$Z15,AD$8)+T$22,"")</f>
        <v/>
      </c>
      <c r="AE15" t="str">
        <f>IF($Z15=AE$8,COUNTIF($Z$9:$Z15,AE$8)+U$22,"")</f>
        <v/>
      </c>
      <c r="AF15" t="str">
        <f t="shared" si="7"/>
        <v/>
      </c>
      <c r="AG15" t="str">
        <f t="shared" si="8"/>
        <v>単元2</v>
      </c>
      <c r="AH15" t="str">
        <f t="shared" si="9"/>
        <v/>
      </c>
      <c r="AI15" t="str">
        <f t="shared" si="10"/>
        <v/>
      </c>
      <c r="AJ15" t="str">
        <f t="shared" si="11"/>
        <v/>
      </c>
      <c r="AK15" t="str">
        <f t="shared" si="12"/>
        <v/>
      </c>
      <c r="AL15" t="str">
        <f t="shared" si="12"/>
        <v>単元2</v>
      </c>
      <c r="AM15" t="str">
        <f t="shared" si="12"/>
        <v>単元2</v>
      </c>
      <c r="AN15" t="str">
        <f t="shared" si="12"/>
        <v/>
      </c>
      <c r="AO15" t="str">
        <f t="shared" si="12"/>
        <v/>
      </c>
      <c r="AT15" s="24">
        <v>7</v>
      </c>
      <c r="AU15" s="42" t="s">
        <v>218</v>
      </c>
      <c r="AV15" s="25" t="s">
        <v>320</v>
      </c>
      <c r="AW15" s="25" t="s">
        <v>320</v>
      </c>
      <c r="AX15" s="25" t="s">
        <v>320</v>
      </c>
      <c r="AY15" s="25" t="s">
        <v>320</v>
      </c>
      <c r="AZ15" s="43" t="s">
        <v>320</v>
      </c>
    </row>
    <row r="16" spans="1:52" ht="18.95" customHeight="1" x14ac:dyDescent="0.15">
      <c r="A16" s="207"/>
      <c r="B16" s="99">
        <f t="shared" si="5"/>
        <v>46306</v>
      </c>
      <c r="C16" s="98">
        <f t="shared" si="5"/>
        <v>46306</v>
      </c>
      <c r="D16" s="3" t="s">
        <v>61</v>
      </c>
      <c r="E16" s="3"/>
      <c r="F16" s="17" t="str">
        <f t="shared" si="0"/>
        <v>単元3</v>
      </c>
      <c r="G16" s="17" t="str">
        <f t="shared" si="1"/>
        <v/>
      </c>
      <c r="H16" s="17" t="str">
        <f t="shared" si="2"/>
        <v/>
      </c>
      <c r="I16" s="17" t="str">
        <f t="shared" si="3"/>
        <v/>
      </c>
      <c r="J16" s="17" t="str">
        <f t="shared" si="4"/>
        <v/>
      </c>
      <c r="K16" s="3"/>
      <c r="M16" s="207"/>
      <c r="N16" s="33">
        <v>1</v>
      </c>
      <c r="O16">
        <f>SUM($N$6:N16)</f>
        <v>11</v>
      </c>
      <c r="W16" s="3">
        <v>8</v>
      </c>
      <c r="X16" s="7" t="str">
        <f>R11</f>
        <v>数学</v>
      </c>
      <c r="Y16" s="9"/>
      <c r="Z16" s="23" t="str">
        <f t="shared" si="6"/>
        <v>数学</v>
      </c>
      <c r="AA16" t="str">
        <f>IF($Z16=AA$8,COUNTIF($Z$9:$Z16,AA$8)+Q$22,"")</f>
        <v/>
      </c>
      <c r="AB16" t="str">
        <f>IF($Z16=AB$8,COUNTIF($Z$9:$Z16,AB$8)+R$22,"")</f>
        <v/>
      </c>
      <c r="AC16">
        <f>IF($Z16=AC$8,COUNTIF($Z$9:$Z16,AC$8)+S$22,"")</f>
        <v>2</v>
      </c>
      <c r="AD16" t="str">
        <f>IF($Z16=AD$8,COUNTIF($Z$9:$Z16,AD$8)+T$22,"")</f>
        <v/>
      </c>
      <c r="AE16" t="str">
        <f>IF($Z16=AE$8,COUNTIF($Z$9:$Z16,AE$8)+U$22,"")</f>
        <v/>
      </c>
      <c r="AF16" t="str">
        <f t="shared" si="7"/>
        <v/>
      </c>
      <c r="AG16" t="str">
        <f t="shared" si="8"/>
        <v/>
      </c>
      <c r="AH16" t="str">
        <f t="shared" si="9"/>
        <v>単元2</v>
      </c>
      <c r="AI16" t="str">
        <f t="shared" si="10"/>
        <v/>
      </c>
      <c r="AJ16" t="str">
        <f t="shared" si="11"/>
        <v/>
      </c>
      <c r="AK16" t="str">
        <f t="shared" si="12"/>
        <v/>
      </c>
      <c r="AL16" t="str">
        <f t="shared" si="12"/>
        <v/>
      </c>
      <c r="AM16" t="str">
        <f t="shared" si="12"/>
        <v>単元2</v>
      </c>
      <c r="AN16" t="str">
        <f t="shared" si="12"/>
        <v>単元2</v>
      </c>
      <c r="AO16" t="str">
        <f t="shared" si="12"/>
        <v/>
      </c>
      <c r="AT16" s="24">
        <v>8</v>
      </c>
      <c r="AU16" s="42" t="s">
        <v>219</v>
      </c>
      <c r="AV16" s="25" t="s">
        <v>321</v>
      </c>
      <c r="AW16" s="25" t="s">
        <v>321</v>
      </c>
      <c r="AX16" s="25" t="s">
        <v>321</v>
      </c>
      <c r="AY16" s="25" t="s">
        <v>321</v>
      </c>
      <c r="AZ16" s="43" t="s">
        <v>321</v>
      </c>
    </row>
    <row r="17" spans="1:52" ht="18.95" customHeight="1" x14ac:dyDescent="0.15">
      <c r="A17" s="207"/>
      <c r="B17" s="99">
        <f t="shared" si="5"/>
        <v>46307</v>
      </c>
      <c r="C17" s="98">
        <f t="shared" si="5"/>
        <v>46307</v>
      </c>
      <c r="D17" s="3" t="s">
        <v>62</v>
      </c>
      <c r="E17" s="3"/>
      <c r="F17" s="17" t="str">
        <f t="shared" si="0"/>
        <v/>
      </c>
      <c r="G17" s="17" t="str">
        <f t="shared" si="1"/>
        <v>単元3</v>
      </c>
      <c r="H17" s="17" t="str">
        <f t="shared" si="2"/>
        <v/>
      </c>
      <c r="I17" s="17" t="str">
        <f t="shared" si="3"/>
        <v/>
      </c>
      <c r="J17" s="17" t="str">
        <f t="shared" si="4"/>
        <v/>
      </c>
      <c r="K17" s="3"/>
      <c r="M17" s="207"/>
      <c r="N17" s="33">
        <v>1</v>
      </c>
      <c r="O17">
        <f>SUM($N$6:N17)</f>
        <v>12</v>
      </c>
      <c r="W17" s="3">
        <v>9</v>
      </c>
      <c r="X17" s="7" t="str">
        <f>R12</f>
        <v>理科</v>
      </c>
      <c r="Y17" s="9"/>
      <c r="Z17" s="23" t="str">
        <f t="shared" si="6"/>
        <v>理科</v>
      </c>
      <c r="AA17" t="str">
        <f>IF($Z17=AA$8,COUNTIF($Z$9:$Z17,AA$8)+Q$22,"")</f>
        <v/>
      </c>
      <c r="AB17" t="str">
        <f>IF($Z17=AB$8,COUNTIF($Z$9:$Z17,AB$8)+R$22,"")</f>
        <v/>
      </c>
      <c r="AC17" t="str">
        <f>IF($Z17=AC$8,COUNTIF($Z$9:$Z17,AC$8)+S$22,"")</f>
        <v/>
      </c>
      <c r="AD17">
        <f>IF($Z17=AD$8,COUNTIF($Z$9:$Z17,AD$8)+T$22,"")</f>
        <v>2</v>
      </c>
      <c r="AE17" t="str">
        <f>IF($Z17=AE$8,COUNTIF($Z$9:$Z17,AE$8)+U$22,"")</f>
        <v/>
      </c>
      <c r="AF17" t="str">
        <f t="shared" si="7"/>
        <v/>
      </c>
      <c r="AG17" t="str">
        <f t="shared" si="8"/>
        <v/>
      </c>
      <c r="AH17" t="str">
        <f t="shared" si="9"/>
        <v/>
      </c>
      <c r="AI17" t="str">
        <f t="shared" si="10"/>
        <v>単元2</v>
      </c>
      <c r="AJ17" t="str">
        <f t="shared" si="11"/>
        <v/>
      </c>
      <c r="AK17" t="str">
        <f t="shared" si="12"/>
        <v/>
      </c>
      <c r="AL17" t="str">
        <f t="shared" si="12"/>
        <v/>
      </c>
      <c r="AM17" t="str">
        <f t="shared" si="12"/>
        <v/>
      </c>
      <c r="AN17" t="str">
        <f t="shared" si="12"/>
        <v>単元2</v>
      </c>
      <c r="AO17" t="str">
        <f t="shared" si="12"/>
        <v>単元2</v>
      </c>
      <c r="AT17" s="24">
        <v>9</v>
      </c>
      <c r="AU17" s="42" t="s">
        <v>220</v>
      </c>
      <c r="AV17" s="25" t="s">
        <v>322</v>
      </c>
      <c r="AW17" s="25" t="s">
        <v>322</v>
      </c>
      <c r="AX17" s="25" t="s">
        <v>322</v>
      </c>
      <c r="AY17" s="25" t="s">
        <v>322</v>
      </c>
      <c r="AZ17" s="43" t="s">
        <v>322</v>
      </c>
    </row>
    <row r="18" spans="1:52" ht="18.95" customHeight="1" x14ac:dyDescent="0.15">
      <c r="A18" s="207"/>
      <c r="B18" s="99">
        <f t="shared" si="5"/>
        <v>46308</v>
      </c>
      <c r="C18" s="98">
        <f t="shared" si="5"/>
        <v>46308</v>
      </c>
      <c r="D18" s="3" t="s">
        <v>63</v>
      </c>
      <c r="E18" s="3"/>
      <c r="F18" s="17" t="str">
        <f t="shared" si="0"/>
        <v/>
      </c>
      <c r="G18" s="17" t="str">
        <f t="shared" si="1"/>
        <v/>
      </c>
      <c r="H18" s="17" t="str">
        <f t="shared" si="2"/>
        <v>単元3</v>
      </c>
      <c r="I18" s="17" t="str">
        <f t="shared" si="3"/>
        <v/>
      </c>
      <c r="J18" s="17" t="str">
        <f t="shared" si="4"/>
        <v/>
      </c>
      <c r="K18" s="3"/>
      <c r="M18" s="207"/>
      <c r="N18" s="33">
        <v>1</v>
      </c>
      <c r="O18">
        <f>SUM($N$6:N18)</f>
        <v>13</v>
      </c>
      <c r="W18" s="3">
        <v>10</v>
      </c>
      <c r="X18" s="7" t="str">
        <f>R13</f>
        <v>英語</v>
      </c>
      <c r="Y18" s="9"/>
      <c r="Z18" s="23" t="str">
        <f t="shared" si="6"/>
        <v>英語</v>
      </c>
      <c r="AA18" t="str">
        <f>IF($Z18=AA$8,COUNTIF($Z$9:$Z18,AA$8)+Q$22,"")</f>
        <v/>
      </c>
      <c r="AB18" t="str">
        <f>IF($Z18=AB$8,COUNTIF($Z$9:$Z18,AB$8)+R$22,"")</f>
        <v/>
      </c>
      <c r="AC18" t="str">
        <f>IF($Z18=AC$8,COUNTIF($Z$9:$Z18,AC$8)+S$22,"")</f>
        <v/>
      </c>
      <c r="AD18" t="str">
        <f>IF($Z18=AD$8,COUNTIF($Z$9:$Z18,AD$8)+T$22,"")</f>
        <v/>
      </c>
      <c r="AE18">
        <f>IF($Z18=AE$8,COUNTIF($Z$9:$Z18,AE$8)+U$22,"")</f>
        <v>2</v>
      </c>
      <c r="AF18" t="str">
        <f t="shared" si="7"/>
        <v/>
      </c>
      <c r="AG18" t="str">
        <f t="shared" si="8"/>
        <v/>
      </c>
      <c r="AH18" t="str">
        <f t="shared" si="9"/>
        <v/>
      </c>
      <c r="AI18" t="str">
        <f t="shared" si="10"/>
        <v/>
      </c>
      <c r="AJ18" t="str">
        <f t="shared" si="11"/>
        <v>単元2</v>
      </c>
      <c r="AK18" t="str">
        <f t="shared" si="12"/>
        <v>単元3</v>
      </c>
      <c r="AL18" t="str">
        <f t="shared" si="12"/>
        <v/>
      </c>
      <c r="AM18" t="str">
        <f t="shared" si="12"/>
        <v/>
      </c>
      <c r="AN18" t="str">
        <f t="shared" si="12"/>
        <v/>
      </c>
      <c r="AO18" t="str">
        <f t="shared" si="12"/>
        <v>単元2</v>
      </c>
      <c r="AT18" s="24">
        <v>10</v>
      </c>
      <c r="AU18" s="42" t="s">
        <v>221</v>
      </c>
      <c r="AV18" s="25" t="s">
        <v>323</v>
      </c>
      <c r="AW18" s="25" t="s">
        <v>323</v>
      </c>
      <c r="AX18" s="25" t="s">
        <v>323</v>
      </c>
      <c r="AY18" s="25" t="s">
        <v>323</v>
      </c>
      <c r="AZ18" s="43" t="s">
        <v>323</v>
      </c>
    </row>
    <row r="19" spans="1:52" ht="18.95" customHeight="1" x14ac:dyDescent="0.15">
      <c r="A19" s="207"/>
      <c r="B19" s="99">
        <f t="shared" si="5"/>
        <v>46309</v>
      </c>
      <c r="C19" s="98">
        <f t="shared" si="5"/>
        <v>46309</v>
      </c>
      <c r="D19" s="3" t="s">
        <v>64</v>
      </c>
      <c r="E19" s="3"/>
      <c r="F19" s="17" t="str">
        <f t="shared" si="0"/>
        <v/>
      </c>
      <c r="G19" s="17" t="str">
        <f t="shared" si="1"/>
        <v/>
      </c>
      <c r="H19" s="17" t="str">
        <f t="shared" si="2"/>
        <v/>
      </c>
      <c r="I19" s="17" t="str">
        <f t="shared" si="3"/>
        <v>単元3</v>
      </c>
      <c r="J19" s="17" t="str">
        <f t="shared" si="4"/>
        <v/>
      </c>
      <c r="K19" s="3"/>
      <c r="M19" s="207"/>
      <c r="N19" s="33">
        <v>1</v>
      </c>
      <c r="O19">
        <f>SUM($N$6:N19)</f>
        <v>14</v>
      </c>
      <c r="W19" s="3">
        <v>11</v>
      </c>
      <c r="X19" s="7" t="str">
        <f>R9</f>
        <v>国語</v>
      </c>
      <c r="Y19" s="9"/>
      <c r="Z19" s="23" t="str">
        <f t="shared" si="6"/>
        <v>国語</v>
      </c>
      <c r="AA19">
        <f>IF($Z19=AA$8,COUNTIF($Z$9:$Z19,AA$8)+Q$22,"")</f>
        <v>3</v>
      </c>
      <c r="AB19" t="str">
        <f>IF($Z19=AB$8,COUNTIF($Z$9:$Z19,AB$8)+R$22,"")</f>
        <v/>
      </c>
      <c r="AC19" t="str">
        <f>IF($Z19=AC$8,COUNTIF($Z$9:$Z19,AC$8)+S$22,"")</f>
        <v/>
      </c>
      <c r="AD19" t="str">
        <f>IF($Z19=AD$8,COUNTIF($Z$9:$Z19,AD$8)+T$22,"")</f>
        <v/>
      </c>
      <c r="AE19" t="str">
        <f>IF($Z19=AE$8,COUNTIF($Z$9:$Z19,AE$8)+U$22,"")</f>
        <v/>
      </c>
      <c r="AF19" t="str">
        <f t="shared" si="7"/>
        <v>単元3</v>
      </c>
      <c r="AG19" t="str">
        <f t="shared" si="8"/>
        <v/>
      </c>
      <c r="AH19" t="str">
        <f t="shared" si="9"/>
        <v/>
      </c>
      <c r="AI19" t="str">
        <f t="shared" si="10"/>
        <v/>
      </c>
      <c r="AJ19" t="str">
        <f t="shared" si="11"/>
        <v/>
      </c>
      <c r="AK19" t="str">
        <f t="shared" si="12"/>
        <v>単元3</v>
      </c>
      <c r="AL19" t="str">
        <f t="shared" si="12"/>
        <v>単元3</v>
      </c>
      <c r="AM19" t="str">
        <f t="shared" si="12"/>
        <v/>
      </c>
      <c r="AN19" t="str">
        <f t="shared" si="12"/>
        <v/>
      </c>
      <c r="AO19" t="str">
        <f t="shared" si="12"/>
        <v/>
      </c>
      <c r="AT19" s="24">
        <v>11</v>
      </c>
      <c r="AU19" s="42" t="s">
        <v>222</v>
      </c>
      <c r="AV19" s="25" t="s">
        <v>324</v>
      </c>
      <c r="AW19" s="25" t="s">
        <v>324</v>
      </c>
      <c r="AX19" s="25" t="s">
        <v>324</v>
      </c>
      <c r="AY19" s="25" t="s">
        <v>324</v>
      </c>
      <c r="AZ19" s="43" t="s">
        <v>324</v>
      </c>
    </row>
    <row r="20" spans="1:52" ht="18.95" customHeight="1" x14ac:dyDescent="0.15">
      <c r="A20" s="207"/>
      <c r="B20" s="99">
        <f t="shared" si="5"/>
        <v>46310</v>
      </c>
      <c r="C20" s="98">
        <f t="shared" si="5"/>
        <v>46310</v>
      </c>
      <c r="D20" s="3" t="s">
        <v>51</v>
      </c>
      <c r="E20" s="3"/>
      <c r="F20" s="17" t="str">
        <f t="shared" si="0"/>
        <v/>
      </c>
      <c r="G20" s="17" t="str">
        <f t="shared" si="1"/>
        <v/>
      </c>
      <c r="H20" s="17" t="str">
        <f t="shared" si="2"/>
        <v/>
      </c>
      <c r="I20" s="17" t="str">
        <f t="shared" si="3"/>
        <v/>
      </c>
      <c r="J20" s="17" t="str">
        <f t="shared" si="4"/>
        <v>単元3</v>
      </c>
      <c r="K20" s="3"/>
      <c r="M20" s="207"/>
      <c r="N20" s="33">
        <v>1</v>
      </c>
      <c r="O20">
        <f>SUM($N$6:N20)</f>
        <v>15</v>
      </c>
      <c r="Q20" s="52" t="s">
        <v>76</v>
      </c>
      <c r="R20" s="51"/>
      <c r="S20" s="51"/>
      <c r="W20" s="3">
        <v>12</v>
      </c>
      <c r="X20" s="7" t="str">
        <f>R10</f>
        <v>社会</v>
      </c>
      <c r="Y20" s="9"/>
      <c r="Z20" s="23" t="str">
        <f t="shared" si="6"/>
        <v>社会</v>
      </c>
      <c r="AA20" t="str">
        <f>IF($Z20=AA$8,COUNTIF($Z$9:$Z20,AA$8)+Q$22,"")</f>
        <v/>
      </c>
      <c r="AB20">
        <f>IF($Z20=AB$8,COUNTIF($Z$9:$Z20,AB$8)+R$22,"")</f>
        <v>3</v>
      </c>
      <c r="AC20" t="str">
        <f>IF($Z20=AC$8,COUNTIF($Z$9:$Z20,AC$8)+S$22,"")</f>
        <v/>
      </c>
      <c r="AD20" t="str">
        <f>IF($Z20=AD$8,COUNTIF($Z$9:$Z20,AD$8)+T$22,"")</f>
        <v/>
      </c>
      <c r="AE20" t="str">
        <f>IF($Z20=AE$8,COUNTIF($Z$9:$Z20,AE$8)+U$22,"")</f>
        <v/>
      </c>
      <c r="AF20" t="str">
        <f t="shared" si="7"/>
        <v/>
      </c>
      <c r="AG20" t="str">
        <f t="shared" si="8"/>
        <v>単元3</v>
      </c>
      <c r="AH20" t="str">
        <f t="shared" si="9"/>
        <v/>
      </c>
      <c r="AI20" t="str">
        <f t="shared" si="10"/>
        <v/>
      </c>
      <c r="AJ20" t="str">
        <f t="shared" si="11"/>
        <v/>
      </c>
      <c r="AK20" t="str">
        <f t="shared" si="12"/>
        <v/>
      </c>
      <c r="AL20" t="str">
        <f t="shared" si="12"/>
        <v>単元3</v>
      </c>
      <c r="AM20" t="str">
        <f t="shared" si="12"/>
        <v>単元3</v>
      </c>
      <c r="AN20" t="str">
        <f t="shared" si="12"/>
        <v/>
      </c>
      <c r="AO20" t="str">
        <f t="shared" si="12"/>
        <v/>
      </c>
      <c r="AT20" s="24">
        <v>12</v>
      </c>
      <c r="AU20" s="42" t="s">
        <v>223</v>
      </c>
      <c r="AV20" s="25" t="s">
        <v>325</v>
      </c>
      <c r="AW20" s="25" t="s">
        <v>325</v>
      </c>
      <c r="AX20" s="25" t="s">
        <v>325</v>
      </c>
      <c r="AY20" s="25" t="s">
        <v>325</v>
      </c>
      <c r="AZ20" s="43" t="s">
        <v>325</v>
      </c>
    </row>
    <row r="21" spans="1:52" ht="18.95" customHeight="1" thickBot="1" x14ac:dyDescent="0.2">
      <c r="A21" s="207"/>
      <c r="B21" s="99">
        <f t="shared" si="5"/>
        <v>46311</v>
      </c>
      <c r="C21" s="98">
        <f t="shared" si="5"/>
        <v>46311</v>
      </c>
      <c r="D21" s="3" t="s">
        <v>52</v>
      </c>
      <c r="E21" s="3"/>
      <c r="F21" s="17" t="str">
        <f t="shared" si="0"/>
        <v>単元4</v>
      </c>
      <c r="G21" s="17" t="str">
        <f t="shared" si="1"/>
        <v/>
      </c>
      <c r="H21" s="17" t="str">
        <f t="shared" si="2"/>
        <v/>
      </c>
      <c r="I21" s="17" t="str">
        <f t="shared" si="3"/>
        <v/>
      </c>
      <c r="J21" s="17" t="str">
        <f t="shared" si="4"/>
        <v/>
      </c>
      <c r="K21" s="3"/>
      <c r="M21" s="207"/>
      <c r="N21" s="33">
        <v>1</v>
      </c>
      <c r="O21">
        <f>SUM($N$6:N21)</f>
        <v>16</v>
      </c>
      <c r="Q21" t="s">
        <v>41</v>
      </c>
      <c r="R21" t="s">
        <v>104</v>
      </c>
      <c r="S21" t="s">
        <v>105</v>
      </c>
      <c r="T21" t="s">
        <v>48</v>
      </c>
      <c r="U21" t="s">
        <v>49</v>
      </c>
      <c r="W21" s="3">
        <v>13</v>
      </c>
      <c r="X21" s="7" t="str">
        <f>R11</f>
        <v>数学</v>
      </c>
      <c r="Y21" s="9"/>
      <c r="Z21" s="23" t="str">
        <f t="shared" si="6"/>
        <v>数学</v>
      </c>
      <c r="AA21" t="str">
        <f>IF($Z21=AA$8,COUNTIF($Z$9:$Z21,AA$8)+Q$22,"")</f>
        <v/>
      </c>
      <c r="AB21" t="str">
        <f>IF($Z21=AB$8,COUNTIF($Z$9:$Z21,AB$8)+R$22,"")</f>
        <v/>
      </c>
      <c r="AC21">
        <f>IF($Z21=AC$8,COUNTIF($Z$9:$Z21,AC$8)+S$22,"")</f>
        <v>3</v>
      </c>
      <c r="AD21" t="str">
        <f>IF($Z21=AD$8,COUNTIF($Z$9:$Z21,AD$8)+T$22,"")</f>
        <v/>
      </c>
      <c r="AE21" t="str">
        <f>IF($Z21=AE$8,COUNTIF($Z$9:$Z21,AE$8)+U$22,"")</f>
        <v/>
      </c>
      <c r="AF21" t="str">
        <f t="shared" si="7"/>
        <v/>
      </c>
      <c r="AG21" t="str">
        <f t="shared" si="8"/>
        <v/>
      </c>
      <c r="AH21" t="str">
        <f t="shared" si="9"/>
        <v>単元3</v>
      </c>
      <c r="AI21" t="str">
        <f t="shared" si="10"/>
        <v/>
      </c>
      <c r="AJ21" t="str">
        <f t="shared" si="11"/>
        <v/>
      </c>
      <c r="AK21" t="str">
        <f t="shared" si="12"/>
        <v/>
      </c>
      <c r="AL21" t="str">
        <f t="shared" si="12"/>
        <v/>
      </c>
      <c r="AM21" t="str">
        <f t="shared" si="12"/>
        <v>単元3</v>
      </c>
      <c r="AN21" t="str">
        <f t="shared" si="12"/>
        <v>単元3</v>
      </c>
      <c r="AO21" t="str">
        <f t="shared" si="12"/>
        <v/>
      </c>
      <c r="AT21" s="24">
        <v>13</v>
      </c>
      <c r="AU21" s="42" t="s">
        <v>224</v>
      </c>
      <c r="AV21" s="25" t="s">
        <v>326</v>
      </c>
      <c r="AW21" s="25" t="s">
        <v>326</v>
      </c>
      <c r="AX21" s="25" t="s">
        <v>326</v>
      </c>
      <c r="AY21" s="25" t="s">
        <v>326</v>
      </c>
      <c r="AZ21" s="43" t="s">
        <v>326</v>
      </c>
    </row>
    <row r="22" spans="1:52" ht="18.95" customHeight="1" thickBot="1" x14ac:dyDescent="0.2">
      <c r="A22" s="207"/>
      <c r="B22" s="99">
        <f t="shared" si="5"/>
        <v>46312</v>
      </c>
      <c r="C22" s="98">
        <f t="shared" si="5"/>
        <v>46312</v>
      </c>
      <c r="D22" s="3" t="s">
        <v>53</v>
      </c>
      <c r="E22" s="3"/>
      <c r="F22" s="17" t="str">
        <f t="shared" si="0"/>
        <v/>
      </c>
      <c r="G22" s="17" t="str">
        <f t="shared" si="1"/>
        <v>単元4</v>
      </c>
      <c r="H22" s="17" t="str">
        <f t="shared" si="2"/>
        <v/>
      </c>
      <c r="I22" s="17" t="str">
        <f t="shared" si="3"/>
        <v/>
      </c>
      <c r="J22" s="17" t="str">
        <f t="shared" si="4"/>
        <v/>
      </c>
      <c r="K22" s="3"/>
      <c r="M22" s="207"/>
      <c r="N22" s="33">
        <v>1</v>
      </c>
      <c r="O22">
        <f>SUM($N$6:N22)</f>
        <v>17</v>
      </c>
      <c r="Q22" s="11"/>
      <c r="R22" s="12"/>
      <c r="S22" s="12"/>
      <c r="T22" s="12"/>
      <c r="U22" s="13"/>
      <c r="W22" s="3">
        <v>14</v>
      </c>
      <c r="X22" s="7" t="str">
        <f>R12</f>
        <v>理科</v>
      </c>
      <c r="Y22" s="9"/>
      <c r="Z22" s="23" t="str">
        <f t="shared" si="6"/>
        <v>理科</v>
      </c>
      <c r="AA22" t="str">
        <f>IF($Z22=AA$8,COUNTIF($Z$9:$Z22,AA$8)+Q$22,"")</f>
        <v/>
      </c>
      <c r="AB22" t="str">
        <f>IF($Z22=AB$8,COUNTIF($Z$9:$Z22,AB$8)+R$22,"")</f>
        <v/>
      </c>
      <c r="AC22" t="str">
        <f>IF($Z22=AC$8,COUNTIF($Z$9:$Z22,AC$8)+S$22,"")</f>
        <v/>
      </c>
      <c r="AD22">
        <f>IF($Z22=AD$8,COUNTIF($Z$9:$Z22,AD$8)+T$22,"")</f>
        <v>3</v>
      </c>
      <c r="AE22" t="str">
        <f>IF($Z22=AE$8,COUNTIF($Z$9:$Z22,AE$8)+U$22,"")</f>
        <v/>
      </c>
      <c r="AF22" t="str">
        <f t="shared" si="7"/>
        <v/>
      </c>
      <c r="AG22" t="str">
        <f t="shared" si="8"/>
        <v/>
      </c>
      <c r="AH22" t="str">
        <f t="shared" si="9"/>
        <v/>
      </c>
      <c r="AI22" t="str">
        <f t="shared" si="10"/>
        <v>単元3</v>
      </c>
      <c r="AJ22" t="str">
        <f t="shared" si="11"/>
        <v/>
      </c>
      <c r="AK22" t="str">
        <f t="shared" si="12"/>
        <v/>
      </c>
      <c r="AL22" t="str">
        <f t="shared" si="12"/>
        <v/>
      </c>
      <c r="AM22" t="str">
        <f t="shared" si="12"/>
        <v/>
      </c>
      <c r="AN22" t="str">
        <f t="shared" si="12"/>
        <v>単元3</v>
      </c>
      <c r="AO22" t="str">
        <f t="shared" si="12"/>
        <v>単元3</v>
      </c>
      <c r="AT22" s="24">
        <v>14</v>
      </c>
      <c r="AU22" s="42" t="s">
        <v>225</v>
      </c>
      <c r="AV22" s="26" t="s">
        <v>327</v>
      </c>
      <c r="AW22" s="26" t="s">
        <v>327</v>
      </c>
      <c r="AX22" s="26" t="s">
        <v>327</v>
      </c>
      <c r="AY22" s="26" t="s">
        <v>327</v>
      </c>
      <c r="AZ22" s="44" t="s">
        <v>327</v>
      </c>
    </row>
    <row r="23" spans="1:52" ht="18.95" customHeight="1" x14ac:dyDescent="0.15">
      <c r="A23" s="207"/>
      <c r="B23" s="99">
        <f t="shared" si="5"/>
        <v>46313</v>
      </c>
      <c r="C23" s="98">
        <f t="shared" si="5"/>
        <v>46313</v>
      </c>
      <c r="D23" s="3" t="s">
        <v>54</v>
      </c>
      <c r="E23" s="3"/>
      <c r="F23" s="17" t="str">
        <f t="shared" si="0"/>
        <v/>
      </c>
      <c r="G23" s="17" t="str">
        <f t="shared" si="1"/>
        <v/>
      </c>
      <c r="H23" s="17" t="str">
        <f t="shared" si="2"/>
        <v>単元4</v>
      </c>
      <c r="I23" s="17" t="str">
        <f t="shared" si="3"/>
        <v/>
      </c>
      <c r="J23" s="17" t="str">
        <f t="shared" si="4"/>
        <v/>
      </c>
      <c r="K23" s="3"/>
      <c r="M23" s="207"/>
      <c r="N23" s="33">
        <v>1</v>
      </c>
      <c r="O23">
        <f>SUM($N$6:N23)</f>
        <v>18</v>
      </c>
      <c r="W23" s="3">
        <v>15</v>
      </c>
      <c r="X23" s="7" t="str">
        <f>R13</f>
        <v>英語</v>
      </c>
      <c r="Y23" s="9"/>
      <c r="Z23" s="23" t="str">
        <f t="shared" si="6"/>
        <v>英語</v>
      </c>
      <c r="AA23" t="str">
        <f>IF($Z23=AA$8,COUNTIF($Z$9:$Z23,AA$8)+Q$22,"")</f>
        <v/>
      </c>
      <c r="AB23" t="str">
        <f>IF($Z23=AB$8,COUNTIF($Z$9:$Z23,AB$8)+R$22,"")</f>
        <v/>
      </c>
      <c r="AC23" t="str">
        <f>IF($Z23=AC$8,COUNTIF($Z$9:$Z23,AC$8)+S$22,"")</f>
        <v/>
      </c>
      <c r="AD23" t="str">
        <f>IF($Z23=AD$8,COUNTIF($Z$9:$Z23,AD$8)+T$22,"")</f>
        <v/>
      </c>
      <c r="AE23">
        <f>IF($Z23=AE$8,COUNTIF($Z$9:$Z23,AE$8)+U$22,"")</f>
        <v>3</v>
      </c>
      <c r="AF23" t="str">
        <f t="shared" si="7"/>
        <v/>
      </c>
      <c r="AG23" t="str">
        <f t="shared" si="8"/>
        <v/>
      </c>
      <c r="AH23" t="str">
        <f t="shared" si="9"/>
        <v/>
      </c>
      <c r="AI23" t="str">
        <f t="shared" si="10"/>
        <v/>
      </c>
      <c r="AJ23" t="str">
        <f t="shared" si="11"/>
        <v>単元3</v>
      </c>
      <c r="AK23" t="str">
        <f t="shared" si="12"/>
        <v>単元4</v>
      </c>
      <c r="AL23" t="str">
        <f t="shared" si="12"/>
        <v/>
      </c>
      <c r="AM23" t="str">
        <f t="shared" si="12"/>
        <v/>
      </c>
      <c r="AN23" t="str">
        <f t="shared" si="12"/>
        <v/>
      </c>
      <c r="AO23" t="str">
        <f t="shared" si="12"/>
        <v>単元3</v>
      </c>
      <c r="AT23" s="24">
        <v>15</v>
      </c>
      <c r="AU23" s="42" t="s">
        <v>226</v>
      </c>
      <c r="AV23" s="25" t="s">
        <v>328</v>
      </c>
      <c r="AW23" s="25" t="s">
        <v>328</v>
      </c>
      <c r="AX23" s="25" t="s">
        <v>328</v>
      </c>
      <c r="AY23" s="25" t="s">
        <v>328</v>
      </c>
      <c r="AZ23" s="43" t="s">
        <v>328</v>
      </c>
    </row>
    <row r="24" spans="1:52" ht="18.95" customHeight="1" x14ac:dyDescent="0.15">
      <c r="A24" s="207"/>
      <c r="B24" s="99">
        <f t="shared" si="5"/>
        <v>46314</v>
      </c>
      <c r="C24" s="98">
        <f t="shared" si="5"/>
        <v>46314</v>
      </c>
      <c r="D24" s="3" t="s">
        <v>55</v>
      </c>
      <c r="E24" s="3"/>
      <c r="F24" s="17" t="str">
        <f t="shared" si="0"/>
        <v/>
      </c>
      <c r="G24" s="17" t="str">
        <f t="shared" si="1"/>
        <v/>
      </c>
      <c r="H24" s="17" t="str">
        <f t="shared" si="2"/>
        <v/>
      </c>
      <c r="I24" s="17" t="str">
        <f t="shared" si="3"/>
        <v>単元4</v>
      </c>
      <c r="J24" s="17" t="str">
        <f t="shared" si="4"/>
        <v/>
      </c>
      <c r="K24" s="3"/>
      <c r="M24" s="207"/>
      <c r="N24" s="33">
        <v>1</v>
      </c>
      <c r="O24">
        <f>SUM($N$6:N24)</f>
        <v>19</v>
      </c>
      <c r="W24" s="3">
        <v>16</v>
      </c>
      <c r="X24" s="7" t="str">
        <f>R9</f>
        <v>国語</v>
      </c>
      <c r="Y24" s="9"/>
      <c r="Z24" s="23" t="str">
        <f t="shared" si="6"/>
        <v>国語</v>
      </c>
      <c r="AA24">
        <f>IF($Z24=AA$8,COUNTIF($Z$9:$Z24,AA$8)+Q$22,"")</f>
        <v>4</v>
      </c>
      <c r="AB24" t="str">
        <f>IF($Z24=AB$8,COUNTIF($Z$9:$Z24,AB$8)+R$22,"")</f>
        <v/>
      </c>
      <c r="AC24" t="str">
        <f>IF($Z24=AC$8,COUNTIF($Z$9:$Z24,AC$8)+S$22,"")</f>
        <v/>
      </c>
      <c r="AD24" t="str">
        <f>IF($Z24=AD$8,COUNTIF($Z$9:$Z24,AD$8)+T$22,"")</f>
        <v/>
      </c>
      <c r="AE24" t="str">
        <f>IF($Z24=AE$8,COUNTIF($Z$9:$Z24,AE$8)+U$22,"")</f>
        <v/>
      </c>
      <c r="AF24" t="str">
        <f t="shared" si="7"/>
        <v>単元4</v>
      </c>
      <c r="AG24" t="str">
        <f t="shared" si="8"/>
        <v/>
      </c>
      <c r="AH24" t="str">
        <f t="shared" si="9"/>
        <v/>
      </c>
      <c r="AI24" t="str">
        <f t="shared" si="10"/>
        <v/>
      </c>
      <c r="AJ24" t="str">
        <f t="shared" si="11"/>
        <v/>
      </c>
      <c r="AK24" t="str">
        <f t="shared" si="12"/>
        <v>単元4</v>
      </c>
      <c r="AL24" t="str">
        <f t="shared" si="12"/>
        <v>単元4</v>
      </c>
      <c r="AM24" t="str">
        <f t="shared" si="12"/>
        <v/>
      </c>
      <c r="AN24" t="str">
        <f t="shared" si="12"/>
        <v/>
      </c>
      <c r="AO24" t="str">
        <f t="shared" si="12"/>
        <v/>
      </c>
      <c r="AT24" s="24">
        <v>16</v>
      </c>
      <c r="AU24" s="42" t="s">
        <v>227</v>
      </c>
      <c r="AV24" s="25" t="s">
        <v>329</v>
      </c>
      <c r="AW24" s="25" t="s">
        <v>329</v>
      </c>
      <c r="AX24" s="25" t="s">
        <v>329</v>
      </c>
      <c r="AY24" s="25" t="s">
        <v>329</v>
      </c>
      <c r="AZ24" s="43" t="s">
        <v>329</v>
      </c>
    </row>
    <row r="25" spans="1:52" ht="18.95" customHeight="1" x14ac:dyDescent="0.15">
      <c r="A25" s="207"/>
      <c r="B25" s="99">
        <f t="shared" si="5"/>
        <v>46315</v>
      </c>
      <c r="C25" s="98">
        <f t="shared" si="5"/>
        <v>46315</v>
      </c>
      <c r="D25" s="3" t="s">
        <v>56</v>
      </c>
      <c r="E25" s="3"/>
      <c r="F25" s="17" t="str">
        <f t="shared" si="0"/>
        <v/>
      </c>
      <c r="G25" s="17" t="str">
        <f t="shared" si="1"/>
        <v/>
      </c>
      <c r="H25" s="17" t="str">
        <f t="shared" si="2"/>
        <v/>
      </c>
      <c r="I25" s="17" t="str">
        <f t="shared" si="3"/>
        <v/>
      </c>
      <c r="J25" s="17" t="str">
        <f t="shared" si="4"/>
        <v>単元4</v>
      </c>
      <c r="K25" s="3"/>
      <c r="M25" s="207"/>
      <c r="N25" s="33">
        <v>1</v>
      </c>
      <c r="O25">
        <f>SUM($N$6:N25)</f>
        <v>20</v>
      </c>
      <c r="W25" s="3">
        <v>17</v>
      </c>
      <c r="X25" s="7" t="str">
        <f>R10</f>
        <v>社会</v>
      </c>
      <c r="Y25" s="9"/>
      <c r="Z25" s="23" t="str">
        <f t="shared" si="6"/>
        <v>社会</v>
      </c>
      <c r="AA25" t="str">
        <f>IF($Z25=AA$8,COUNTIF($Z$9:$Z25,AA$8)+Q$22,"")</f>
        <v/>
      </c>
      <c r="AB25">
        <f>IF($Z25=AB$8,COUNTIF($Z$9:$Z25,AB$8)+R$22,"")</f>
        <v>4</v>
      </c>
      <c r="AC25" t="str">
        <f>IF($Z25=AC$8,COUNTIF($Z$9:$Z25,AC$8)+S$22,"")</f>
        <v/>
      </c>
      <c r="AD25" t="str">
        <f>IF($Z25=AD$8,COUNTIF($Z$9:$Z25,AD$8)+T$22,"")</f>
        <v/>
      </c>
      <c r="AE25" t="str">
        <f>IF($Z25=AE$8,COUNTIF($Z$9:$Z25,AE$8)+U$22,"")</f>
        <v/>
      </c>
      <c r="AF25" t="str">
        <f t="shared" si="7"/>
        <v/>
      </c>
      <c r="AG25" t="str">
        <f t="shared" si="8"/>
        <v>単元4</v>
      </c>
      <c r="AH25" t="str">
        <f t="shared" si="9"/>
        <v/>
      </c>
      <c r="AI25" t="str">
        <f t="shared" si="10"/>
        <v/>
      </c>
      <c r="AJ25" t="str">
        <f t="shared" si="11"/>
        <v/>
      </c>
      <c r="AK25" t="str">
        <f t="shared" si="12"/>
        <v/>
      </c>
      <c r="AL25" t="str">
        <f t="shared" si="12"/>
        <v>単元4</v>
      </c>
      <c r="AM25" t="str">
        <f t="shared" si="12"/>
        <v>単元4</v>
      </c>
      <c r="AN25" t="str">
        <f t="shared" si="12"/>
        <v/>
      </c>
      <c r="AO25" t="str">
        <f t="shared" si="12"/>
        <v/>
      </c>
      <c r="AT25" s="24">
        <v>17</v>
      </c>
      <c r="AU25" s="42" t="s">
        <v>228</v>
      </c>
      <c r="AV25" s="25" t="s">
        <v>330</v>
      </c>
      <c r="AW25" s="25" t="s">
        <v>330</v>
      </c>
      <c r="AX25" s="25" t="s">
        <v>330</v>
      </c>
      <c r="AY25" s="25" t="s">
        <v>330</v>
      </c>
      <c r="AZ25" s="43" t="s">
        <v>330</v>
      </c>
    </row>
    <row r="26" spans="1:52" ht="18.95" customHeight="1" x14ac:dyDescent="0.15">
      <c r="A26" s="207"/>
      <c r="B26" s="99">
        <f t="shared" si="5"/>
        <v>46316</v>
      </c>
      <c r="C26" s="98">
        <f t="shared" si="5"/>
        <v>46316</v>
      </c>
      <c r="D26" s="3" t="s">
        <v>57</v>
      </c>
      <c r="E26" s="3"/>
      <c r="F26" s="17" t="str">
        <f t="shared" si="0"/>
        <v>単元5</v>
      </c>
      <c r="G26" s="17" t="str">
        <f t="shared" si="1"/>
        <v/>
      </c>
      <c r="H26" s="17" t="str">
        <f t="shared" si="2"/>
        <v/>
      </c>
      <c r="I26" s="17" t="str">
        <f t="shared" si="3"/>
        <v/>
      </c>
      <c r="J26" s="17" t="str">
        <f t="shared" si="4"/>
        <v/>
      </c>
      <c r="K26" s="3"/>
      <c r="M26" s="207"/>
      <c r="N26" s="33">
        <v>1</v>
      </c>
      <c r="O26">
        <f>SUM($N$6:N26)</f>
        <v>21</v>
      </c>
      <c r="W26" s="3">
        <v>18</v>
      </c>
      <c r="X26" s="7" t="str">
        <f>R11</f>
        <v>数学</v>
      </c>
      <c r="Y26" s="9"/>
      <c r="Z26" s="23" t="str">
        <f t="shared" si="6"/>
        <v>数学</v>
      </c>
      <c r="AA26" t="str">
        <f>IF($Z26=AA$8,COUNTIF($Z$9:$Z26,AA$8)+Q$22,"")</f>
        <v/>
      </c>
      <c r="AB26" t="str">
        <f>IF($Z26=AB$8,COUNTIF($Z$9:$Z26,AB$8)+R$22,"")</f>
        <v/>
      </c>
      <c r="AC26">
        <f>IF($Z26=AC$8,COUNTIF($Z$9:$Z26,AC$8)+S$22,"")</f>
        <v>4</v>
      </c>
      <c r="AD26" t="str">
        <f>IF($Z26=AD$8,COUNTIF($Z$9:$Z26,AD$8)+T$22,"")</f>
        <v/>
      </c>
      <c r="AE26" t="str">
        <f>IF($Z26=AE$8,COUNTIF($Z$9:$Z26,AE$8)+U$22,"")</f>
        <v/>
      </c>
      <c r="AF26" t="str">
        <f t="shared" si="7"/>
        <v/>
      </c>
      <c r="AG26" t="str">
        <f t="shared" si="8"/>
        <v/>
      </c>
      <c r="AH26" t="str">
        <f t="shared" si="9"/>
        <v>単元4</v>
      </c>
      <c r="AI26" t="str">
        <f t="shared" si="10"/>
        <v/>
      </c>
      <c r="AJ26" t="str">
        <f t="shared" si="11"/>
        <v/>
      </c>
      <c r="AK26" t="str">
        <f t="shared" si="12"/>
        <v/>
      </c>
      <c r="AL26" t="str">
        <f t="shared" si="12"/>
        <v/>
      </c>
      <c r="AM26" t="str">
        <f t="shared" si="12"/>
        <v>単元4</v>
      </c>
      <c r="AN26" t="str">
        <f t="shared" si="12"/>
        <v>単元4</v>
      </c>
      <c r="AO26" t="str">
        <f t="shared" si="12"/>
        <v/>
      </c>
      <c r="AT26" s="24">
        <v>18</v>
      </c>
      <c r="AU26" s="42" t="s">
        <v>229</v>
      </c>
      <c r="AV26" s="25" t="s">
        <v>331</v>
      </c>
      <c r="AW26" s="25" t="s">
        <v>331</v>
      </c>
      <c r="AX26" s="25" t="s">
        <v>331</v>
      </c>
      <c r="AY26" s="25" t="s">
        <v>331</v>
      </c>
      <c r="AZ26" s="43" t="s">
        <v>331</v>
      </c>
    </row>
    <row r="27" spans="1:52" ht="18.95" customHeight="1" x14ac:dyDescent="0.15">
      <c r="A27" s="207"/>
      <c r="B27" s="99">
        <f t="shared" si="5"/>
        <v>46317</v>
      </c>
      <c r="C27" s="98">
        <f t="shared" si="5"/>
        <v>46317</v>
      </c>
      <c r="D27" s="3" t="s">
        <v>58</v>
      </c>
      <c r="E27" s="3"/>
      <c r="F27" s="17" t="str">
        <f t="shared" si="0"/>
        <v/>
      </c>
      <c r="G27" s="17" t="str">
        <f t="shared" si="1"/>
        <v>単元5</v>
      </c>
      <c r="H27" s="17" t="str">
        <f t="shared" si="2"/>
        <v/>
      </c>
      <c r="I27" s="17" t="str">
        <f t="shared" si="3"/>
        <v/>
      </c>
      <c r="J27" s="17" t="str">
        <f t="shared" si="4"/>
        <v/>
      </c>
      <c r="K27" s="3"/>
      <c r="M27" s="207"/>
      <c r="N27" s="33">
        <v>1</v>
      </c>
      <c r="O27">
        <f>SUM($N$6:N27)</f>
        <v>22</v>
      </c>
      <c r="W27" s="3">
        <v>19</v>
      </c>
      <c r="X27" s="7" t="str">
        <f>R12</f>
        <v>理科</v>
      </c>
      <c r="Y27" s="9"/>
      <c r="Z27" s="23" t="str">
        <f t="shared" si="6"/>
        <v>理科</v>
      </c>
      <c r="AA27" t="str">
        <f>IF($Z27=AA$8,COUNTIF($Z$9:$Z27,AA$8)+Q$22,"")</f>
        <v/>
      </c>
      <c r="AB27" t="str">
        <f>IF($Z27=AB$8,COUNTIF($Z$9:$Z27,AB$8)+R$22,"")</f>
        <v/>
      </c>
      <c r="AC27" t="str">
        <f>IF($Z27=AC$8,COUNTIF($Z$9:$Z27,AC$8)+S$22,"")</f>
        <v/>
      </c>
      <c r="AD27">
        <f>IF($Z27=AD$8,COUNTIF($Z$9:$Z27,AD$8)+T$22,"")</f>
        <v>4</v>
      </c>
      <c r="AE27" t="str">
        <f>IF($Z27=AE$8,COUNTIF($Z$9:$Z27,AE$8)+U$22,"")</f>
        <v/>
      </c>
      <c r="AF27" t="str">
        <f t="shared" si="7"/>
        <v/>
      </c>
      <c r="AG27" t="str">
        <f t="shared" si="8"/>
        <v/>
      </c>
      <c r="AH27" t="str">
        <f t="shared" si="9"/>
        <v/>
      </c>
      <c r="AI27" t="str">
        <f t="shared" si="10"/>
        <v>単元4</v>
      </c>
      <c r="AJ27" t="str">
        <f t="shared" si="11"/>
        <v/>
      </c>
      <c r="AK27" t="str">
        <f t="shared" si="12"/>
        <v/>
      </c>
      <c r="AL27" t="str">
        <f t="shared" si="12"/>
        <v/>
      </c>
      <c r="AM27" t="str">
        <f t="shared" si="12"/>
        <v/>
      </c>
      <c r="AN27" t="str">
        <f t="shared" si="12"/>
        <v>単元4</v>
      </c>
      <c r="AO27" t="str">
        <f t="shared" si="12"/>
        <v>単元4</v>
      </c>
      <c r="AT27" s="24">
        <v>19</v>
      </c>
      <c r="AU27" s="42" t="s">
        <v>230</v>
      </c>
      <c r="AV27" s="25" t="s">
        <v>332</v>
      </c>
      <c r="AW27" s="25" t="s">
        <v>332</v>
      </c>
      <c r="AX27" s="25" t="s">
        <v>332</v>
      </c>
      <c r="AY27" s="25" t="s">
        <v>332</v>
      </c>
      <c r="AZ27" s="43" t="s">
        <v>332</v>
      </c>
    </row>
    <row r="28" spans="1:52" ht="18.95" customHeight="1" x14ac:dyDescent="0.15">
      <c r="A28" s="207"/>
      <c r="B28" s="99">
        <f t="shared" si="5"/>
        <v>46318</v>
      </c>
      <c r="C28" s="98">
        <f t="shared" si="5"/>
        <v>46318</v>
      </c>
      <c r="D28" s="3" t="s">
        <v>59</v>
      </c>
      <c r="E28" s="3"/>
      <c r="F28" s="17" t="str">
        <f t="shared" si="0"/>
        <v/>
      </c>
      <c r="G28" s="17" t="str">
        <f t="shared" si="1"/>
        <v/>
      </c>
      <c r="H28" s="17" t="str">
        <f t="shared" si="2"/>
        <v>単元5</v>
      </c>
      <c r="I28" s="17" t="str">
        <f t="shared" si="3"/>
        <v/>
      </c>
      <c r="J28" s="17" t="str">
        <f t="shared" si="4"/>
        <v/>
      </c>
      <c r="K28" s="3"/>
      <c r="M28" s="207"/>
      <c r="N28" s="33">
        <v>1</v>
      </c>
      <c r="O28">
        <f>SUM($N$6:N28)</f>
        <v>23</v>
      </c>
      <c r="W28" s="3">
        <v>20</v>
      </c>
      <c r="X28" s="7" t="str">
        <f>R13</f>
        <v>英語</v>
      </c>
      <c r="Y28" s="9"/>
      <c r="Z28" s="23" t="str">
        <f t="shared" si="6"/>
        <v>英語</v>
      </c>
      <c r="AA28" t="str">
        <f>IF($Z28=AA$8,COUNTIF($Z$9:$Z28,AA$8)+Q$22,"")</f>
        <v/>
      </c>
      <c r="AB28" t="str">
        <f>IF($Z28=AB$8,COUNTIF($Z$9:$Z28,AB$8)+R$22,"")</f>
        <v/>
      </c>
      <c r="AC28" t="str">
        <f>IF($Z28=AC$8,COUNTIF($Z$9:$Z28,AC$8)+S$22,"")</f>
        <v/>
      </c>
      <c r="AD28" t="str">
        <f>IF($Z28=AD$8,COUNTIF($Z$9:$Z28,AD$8)+T$22,"")</f>
        <v/>
      </c>
      <c r="AE28">
        <f>IF($Z28=AE$8,COUNTIF($Z$9:$Z28,AE$8)+U$22,"")</f>
        <v>4</v>
      </c>
      <c r="AF28" t="str">
        <f t="shared" si="7"/>
        <v/>
      </c>
      <c r="AG28" t="str">
        <f t="shared" si="8"/>
        <v/>
      </c>
      <c r="AH28" t="str">
        <f t="shared" si="9"/>
        <v/>
      </c>
      <c r="AI28" t="str">
        <f t="shared" si="10"/>
        <v/>
      </c>
      <c r="AJ28" t="str">
        <f t="shared" si="11"/>
        <v>単元4</v>
      </c>
      <c r="AK28" t="str">
        <f t="shared" si="12"/>
        <v>単元5</v>
      </c>
      <c r="AL28" t="str">
        <f t="shared" si="12"/>
        <v/>
      </c>
      <c r="AM28" t="str">
        <f t="shared" si="12"/>
        <v/>
      </c>
      <c r="AN28" t="str">
        <f t="shared" si="12"/>
        <v/>
      </c>
      <c r="AO28" t="str">
        <f t="shared" si="12"/>
        <v>単元4</v>
      </c>
      <c r="AT28" s="24">
        <v>20</v>
      </c>
      <c r="AU28" s="42" t="s">
        <v>231</v>
      </c>
      <c r="AV28" s="26" t="s">
        <v>333</v>
      </c>
      <c r="AW28" s="26" t="s">
        <v>333</v>
      </c>
      <c r="AX28" s="26" t="s">
        <v>333</v>
      </c>
      <c r="AY28" s="26" t="s">
        <v>333</v>
      </c>
      <c r="AZ28" s="44" t="s">
        <v>333</v>
      </c>
    </row>
    <row r="29" spans="1:52" ht="18.95" customHeight="1" x14ac:dyDescent="0.15">
      <c r="A29" s="207"/>
      <c r="B29" s="99">
        <f t="shared" si="5"/>
        <v>46319</v>
      </c>
      <c r="C29" s="98">
        <f t="shared" si="5"/>
        <v>46319</v>
      </c>
      <c r="D29" s="3" t="s">
        <v>60</v>
      </c>
      <c r="E29" s="3"/>
      <c r="F29" s="17" t="str">
        <f t="shared" si="0"/>
        <v/>
      </c>
      <c r="G29" s="17" t="str">
        <f t="shared" si="1"/>
        <v/>
      </c>
      <c r="H29" s="17" t="str">
        <f t="shared" si="2"/>
        <v/>
      </c>
      <c r="I29" s="17" t="str">
        <f t="shared" si="3"/>
        <v>単元5</v>
      </c>
      <c r="J29" s="17" t="str">
        <f t="shared" si="4"/>
        <v/>
      </c>
      <c r="K29" s="3"/>
      <c r="M29" s="207"/>
      <c r="N29" s="33">
        <v>1</v>
      </c>
      <c r="O29">
        <f>SUM($N$6:N29)</f>
        <v>24</v>
      </c>
      <c r="W29" s="3">
        <v>21</v>
      </c>
      <c r="X29" s="7" t="str">
        <f>R9</f>
        <v>国語</v>
      </c>
      <c r="Y29" s="9"/>
      <c r="Z29" s="23" t="str">
        <f t="shared" si="6"/>
        <v>国語</v>
      </c>
      <c r="AA29">
        <f>IF($Z29=AA$8,COUNTIF($Z$9:$Z29,AA$8)+Q$22,"")</f>
        <v>5</v>
      </c>
      <c r="AB29" t="str">
        <f>IF($Z29=AB$8,COUNTIF($Z$9:$Z29,AB$8)+R$22,"")</f>
        <v/>
      </c>
      <c r="AC29" t="str">
        <f>IF($Z29=AC$8,COUNTIF($Z$9:$Z29,AC$8)+S$22,"")</f>
        <v/>
      </c>
      <c r="AD29" t="str">
        <f>IF($Z29=AD$8,COUNTIF($Z$9:$Z29,AD$8)+T$22,"")</f>
        <v/>
      </c>
      <c r="AE29" t="str">
        <f>IF($Z29=AE$8,COUNTIF($Z$9:$Z29,AE$8)+U$22,"")</f>
        <v/>
      </c>
      <c r="AF29" t="str">
        <f t="shared" si="7"/>
        <v>単元5</v>
      </c>
      <c r="AG29" t="str">
        <f t="shared" si="8"/>
        <v/>
      </c>
      <c r="AH29" t="str">
        <f t="shared" si="9"/>
        <v/>
      </c>
      <c r="AI29" t="str">
        <f t="shared" si="10"/>
        <v/>
      </c>
      <c r="AJ29" t="str">
        <f t="shared" si="11"/>
        <v/>
      </c>
      <c r="AK29" t="str">
        <f t="shared" si="12"/>
        <v>単元5</v>
      </c>
      <c r="AL29" t="str">
        <f t="shared" si="12"/>
        <v>単元5</v>
      </c>
      <c r="AM29" t="str">
        <f t="shared" si="12"/>
        <v/>
      </c>
      <c r="AN29" t="str">
        <f t="shared" si="12"/>
        <v/>
      </c>
      <c r="AO29" t="str">
        <f t="shared" si="12"/>
        <v/>
      </c>
      <c r="AT29" s="24">
        <v>21</v>
      </c>
      <c r="AU29" s="42" t="s">
        <v>232</v>
      </c>
      <c r="AV29" s="25" t="s">
        <v>334</v>
      </c>
      <c r="AW29" s="25" t="s">
        <v>334</v>
      </c>
      <c r="AX29" s="25" t="s">
        <v>334</v>
      </c>
      <c r="AY29" s="25" t="s">
        <v>334</v>
      </c>
      <c r="AZ29" s="43" t="s">
        <v>334</v>
      </c>
    </row>
    <row r="30" spans="1:52" ht="18.95" customHeight="1" x14ac:dyDescent="0.15">
      <c r="A30" s="207"/>
      <c r="B30" s="99">
        <f t="shared" si="5"/>
        <v>46320</v>
      </c>
      <c r="C30" s="98">
        <f t="shared" si="5"/>
        <v>46320</v>
      </c>
      <c r="D30" s="3" t="s">
        <v>61</v>
      </c>
      <c r="E30" s="3"/>
      <c r="F30" s="17" t="str">
        <f t="shared" si="0"/>
        <v/>
      </c>
      <c r="G30" s="17" t="str">
        <f t="shared" si="1"/>
        <v/>
      </c>
      <c r="H30" s="17" t="str">
        <f t="shared" si="2"/>
        <v/>
      </c>
      <c r="I30" s="17" t="str">
        <f t="shared" si="3"/>
        <v/>
      </c>
      <c r="J30" s="17" t="str">
        <f t="shared" si="4"/>
        <v>単元5</v>
      </c>
      <c r="K30" s="3"/>
      <c r="M30" s="207"/>
      <c r="N30" s="33">
        <v>1</v>
      </c>
      <c r="O30">
        <f>SUM($N$6:N30)</f>
        <v>25</v>
      </c>
      <c r="W30" s="3">
        <v>22</v>
      </c>
      <c r="X30" s="7" t="str">
        <f>R10</f>
        <v>社会</v>
      </c>
      <c r="Y30" s="9"/>
      <c r="Z30" s="23" t="str">
        <f t="shared" si="6"/>
        <v>社会</v>
      </c>
      <c r="AA30" t="str">
        <f>IF($Z30=AA$8,COUNTIF($Z$9:$Z30,AA$8)+Q$22,"")</f>
        <v/>
      </c>
      <c r="AB30">
        <f>IF($Z30=AB$8,COUNTIF($Z$9:$Z30,AB$8)+R$22,"")</f>
        <v>5</v>
      </c>
      <c r="AC30" t="str">
        <f>IF($Z30=AC$8,COUNTIF($Z$9:$Z30,AC$8)+S$22,"")</f>
        <v/>
      </c>
      <c r="AD30" t="str">
        <f>IF($Z30=AD$8,COUNTIF($Z$9:$Z30,AD$8)+T$22,"")</f>
        <v/>
      </c>
      <c r="AE30" t="str">
        <f>IF($Z30=AE$8,COUNTIF($Z$9:$Z30,AE$8)+U$22,"")</f>
        <v/>
      </c>
      <c r="AF30" t="str">
        <f t="shared" si="7"/>
        <v/>
      </c>
      <c r="AG30" t="str">
        <f t="shared" si="8"/>
        <v>単元5</v>
      </c>
      <c r="AH30" t="str">
        <f t="shared" si="9"/>
        <v/>
      </c>
      <c r="AI30" t="str">
        <f t="shared" si="10"/>
        <v/>
      </c>
      <c r="AJ30" t="str">
        <f t="shared" si="11"/>
        <v/>
      </c>
      <c r="AK30" t="str">
        <f t="shared" si="12"/>
        <v/>
      </c>
      <c r="AL30" t="str">
        <f t="shared" si="12"/>
        <v>単元5</v>
      </c>
      <c r="AM30" t="str">
        <f t="shared" si="12"/>
        <v>単元5</v>
      </c>
      <c r="AN30" t="str">
        <f t="shared" si="12"/>
        <v/>
      </c>
      <c r="AO30" t="str">
        <f t="shared" si="12"/>
        <v/>
      </c>
      <c r="AT30" s="24">
        <v>22</v>
      </c>
      <c r="AU30" s="42" t="s">
        <v>233</v>
      </c>
      <c r="AV30" s="25" t="s">
        <v>335</v>
      </c>
      <c r="AW30" s="25" t="s">
        <v>335</v>
      </c>
      <c r="AX30" s="25" t="s">
        <v>335</v>
      </c>
      <c r="AY30" s="25" t="s">
        <v>335</v>
      </c>
      <c r="AZ30" s="43" t="s">
        <v>335</v>
      </c>
    </row>
    <row r="31" spans="1:52" ht="18.95" customHeight="1" x14ac:dyDescent="0.15">
      <c r="A31" s="207"/>
      <c r="B31" s="99">
        <f t="shared" si="5"/>
        <v>46321</v>
      </c>
      <c r="C31" s="98">
        <f t="shared" si="5"/>
        <v>46321</v>
      </c>
      <c r="D31" s="3" t="s">
        <v>62</v>
      </c>
      <c r="E31" s="3"/>
      <c r="F31" s="17" t="str">
        <f t="shared" si="0"/>
        <v>単元6</v>
      </c>
      <c r="G31" s="17" t="str">
        <f t="shared" si="1"/>
        <v/>
      </c>
      <c r="H31" s="17" t="str">
        <f t="shared" si="2"/>
        <v/>
      </c>
      <c r="I31" s="17" t="str">
        <f t="shared" si="3"/>
        <v/>
      </c>
      <c r="J31" s="17" t="str">
        <f t="shared" si="4"/>
        <v/>
      </c>
      <c r="K31" s="3"/>
      <c r="M31" s="207"/>
      <c r="N31" s="33">
        <v>1</v>
      </c>
      <c r="O31">
        <f>SUM($N$6:N31)</f>
        <v>26</v>
      </c>
      <c r="W31" s="3">
        <v>23</v>
      </c>
      <c r="X31" s="7" t="str">
        <f>R11</f>
        <v>数学</v>
      </c>
      <c r="Y31" s="9"/>
      <c r="Z31" s="23" t="str">
        <f t="shared" si="6"/>
        <v>数学</v>
      </c>
      <c r="AA31" t="str">
        <f>IF($Z31=AA$8,COUNTIF($Z$9:$Z31,AA$8)+Q$22,"")</f>
        <v/>
      </c>
      <c r="AB31" t="str">
        <f>IF($Z31=AB$8,COUNTIF($Z$9:$Z31,AB$8)+R$22,"")</f>
        <v/>
      </c>
      <c r="AC31">
        <f>IF($Z31=AC$8,COUNTIF($Z$9:$Z31,AC$8)+S$22,"")</f>
        <v>5</v>
      </c>
      <c r="AD31" t="str">
        <f>IF($Z31=AD$8,COUNTIF($Z$9:$Z31,AD$8)+T$22,"")</f>
        <v/>
      </c>
      <c r="AE31" t="str">
        <f>IF($Z31=AE$8,COUNTIF($Z$9:$Z31,AE$8)+U$22,"")</f>
        <v/>
      </c>
      <c r="AF31" t="str">
        <f t="shared" si="7"/>
        <v/>
      </c>
      <c r="AG31" t="str">
        <f t="shared" si="8"/>
        <v/>
      </c>
      <c r="AH31" t="str">
        <f t="shared" si="9"/>
        <v>単元5</v>
      </c>
      <c r="AI31" t="str">
        <f t="shared" si="10"/>
        <v/>
      </c>
      <c r="AJ31" t="str">
        <f t="shared" si="11"/>
        <v/>
      </c>
      <c r="AK31" t="str">
        <f t="shared" si="12"/>
        <v/>
      </c>
      <c r="AL31" t="str">
        <f t="shared" si="12"/>
        <v/>
      </c>
      <c r="AM31" t="str">
        <f t="shared" si="12"/>
        <v>単元5</v>
      </c>
      <c r="AN31" t="str">
        <f t="shared" si="12"/>
        <v>単元5</v>
      </c>
      <c r="AO31" t="str">
        <f t="shared" si="12"/>
        <v/>
      </c>
      <c r="AT31" s="24">
        <v>23</v>
      </c>
      <c r="AU31" s="42" t="s">
        <v>234</v>
      </c>
      <c r="AV31" s="25" t="s">
        <v>336</v>
      </c>
      <c r="AW31" s="25" t="s">
        <v>336</v>
      </c>
      <c r="AX31" s="25" t="s">
        <v>336</v>
      </c>
      <c r="AY31" s="25" t="s">
        <v>336</v>
      </c>
      <c r="AZ31" s="43" t="s">
        <v>336</v>
      </c>
    </row>
    <row r="32" spans="1:52" ht="18.95" customHeight="1" x14ac:dyDescent="0.15">
      <c r="A32" s="207"/>
      <c r="B32" s="99">
        <f t="shared" si="5"/>
        <v>46322</v>
      </c>
      <c r="C32" s="98">
        <f t="shared" si="5"/>
        <v>46322</v>
      </c>
      <c r="D32" s="3" t="s">
        <v>63</v>
      </c>
      <c r="E32" s="3"/>
      <c r="F32" s="17" t="str">
        <f t="shared" si="0"/>
        <v/>
      </c>
      <c r="G32" s="17" t="str">
        <f t="shared" si="1"/>
        <v>単元6</v>
      </c>
      <c r="H32" s="17" t="str">
        <f t="shared" si="2"/>
        <v/>
      </c>
      <c r="I32" s="17" t="str">
        <f t="shared" si="3"/>
        <v/>
      </c>
      <c r="J32" s="17" t="str">
        <f t="shared" si="4"/>
        <v/>
      </c>
      <c r="K32" s="3"/>
      <c r="M32" s="207"/>
      <c r="N32" s="33">
        <v>1</v>
      </c>
      <c r="O32">
        <f>SUM($N$6:N32)</f>
        <v>27</v>
      </c>
      <c r="W32" s="3">
        <v>24</v>
      </c>
      <c r="X32" s="7" t="str">
        <f>R12</f>
        <v>理科</v>
      </c>
      <c r="Y32" s="9"/>
      <c r="Z32" s="23" t="str">
        <f t="shared" si="6"/>
        <v>理科</v>
      </c>
      <c r="AA32" t="str">
        <f>IF($Z32=AA$8,COUNTIF($Z$9:$Z32,AA$8)+Q$22,"")</f>
        <v/>
      </c>
      <c r="AB32" t="str">
        <f>IF($Z32=AB$8,COUNTIF($Z$9:$Z32,AB$8)+R$22,"")</f>
        <v/>
      </c>
      <c r="AC32" t="str">
        <f>IF($Z32=AC$8,COUNTIF($Z$9:$Z32,AC$8)+S$22,"")</f>
        <v/>
      </c>
      <c r="AD32">
        <f>IF($Z32=AD$8,COUNTIF($Z$9:$Z32,AD$8)+T$22,"")</f>
        <v>5</v>
      </c>
      <c r="AE32" t="str">
        <f>IF($Z32=AE$8,COUNTIF($Z$9:$Z32,AE$8)+U$22,"")</f>
        <v/>
      </c>
      <c r="AF32" t="str">
        <f t="shared" si="7"/>
        <v/>
      </c>
      <c r="AG32" t="str">
        <f t="shared" si="8"/>
        <v/>
      </c>
      <c r="AH32" t="str">
        <f t="shared" si="9"/>
        <v/>
      </c>
      <c r="AI32" t="str">
        <f t="shared" si="10"/>
        <v>単元5</v>
      </c>
      <c r="AJ32" t="str">
        <f t="shared" si="11"/>
        <v/>
      </c>
      <c r="AK32" t="str">
        <f t="shared" si="12"/>
        <v/>
      </c>
      <c r="AL32" t="str">
        <f t="shared" si="12"/>
        <v/>
      </c>
      <c r="AM32" t="str">
        <f t="shared" si="12"/>
        <v/>
      </c>
      <c r="AN32" t="str">
        <f t="shared" si="12"/>
        <v>単元5</v>
      </c>
      <c r="AO32" t="str">
        <f t="shared" si="12"/>
        <v>単元5</v>
      </c>
      <c r="AT32" s="24">
        <v>24</v>
      </c>
      <c r="AU32" s="42" t="s">
        <v>235</v>
      </c>
      <c r="AV32" s="25" t="s">
        <v>337</v>
      </c>
      <c r="AW32" s="25" t="s">
        <v>337</v>
      </c>
      <c r="AX32" s="25" t="s">
        <v>337</v>
      </c>
      <c r="AY32" s="25" t="s">
        <v>337</v>
      </c>
      <c r="AZ32" s="43" t="s">
        <v>337</v>
      </c>
    </row>
    <row r="33" spans="1:52" ht="18.95" customHeight="1" x14ac:dyDescent="0.15">
      <c r="A33" s="207"/>
      <c r="B33" s="99">
        <f t="shared" si="5"/>
        <v>46323</v>
      </c>
      <c r="C33" s="98">
        <f t="shared" si="5"/>
        <v>46323</v>
      </c>
      <c r="D33" s="3" t="s">
        <v>64</v>
      </c>
      <c r="E33" s="3"/>
      <c r="F33" s="17" t="str">
        <f t="shared" si="0"/>
        <v/>
      </c>
      <c r="G33" s="17" t="str">
        <f t="shared" si="1"/>
        <v/>
      </c>
      <c r="H33" s="17" t="str">
        <f t="shared" si="2"/>
        <v>単元6</v>
      </c>
      <c r="I33" s="17" t="str">
        <f t="shared" si="3"/>
        <v/>
      </c>
      <c r="J33" s="17" t="str">
        <f t="shared" si="4"/>
        <v/>
      </c>
      <c r="K33" s="3"/>
      <c r="M33" s="207"/>
      <c r="N33" s="33">
        <v>1</v>
      </c>
      <c r="O33">
        <f>SUM($N$6:N33)</f>
        <v>28</v>
      </c>
      <c r="Q33" s="6"/>
      <c r="W33" s="3">
        <v>25</v>
      </c>
      <c r="X33" s="7" t="str">
        <f>R13</f>
        <v>英語</v>
      </c>
      <c r="Y33" s="9"/>
      <c r="Z33" s="23" t="str">
        <f t="shared" si="6"/>
        <v>英語</v>
      </c>
      <c r="AA33" t="str">
        <f>IF($Z33=AA$8,COUNTIF($Z$9:$Z33,AA$8)+Q$22,"")</f>
        <v/>
      </c>
      <c r="AB33" t="str">
        <f>IF($Z33=AB$8,COUNTIF($Z$9:$Z33,AB$8)+R$22,"")</f>
        <v/>
      </c>
      <c r="AC33" t="str">
        <f>IF($Z33=AC$8,COUNTIF($Z$9:$Z33,AC$8)+S$22,"")</f>
        <v/>
      </c>
      <c r="AD33" t="str">
        <f>IF($Z33=AD$8,COUNTIF($Z$9:$Z33,AD$8)+T$22,"")</f>
        <v/>
      </c>
      <c r="AE33">
        <f>IF($Z33=AE$8,COUNTIF($Z$9:$Z33,AE$8)+U$22,"")</f>
        <v>5</v>
      </c>
      <c r="AF33" t="str">
        <f t="shared" si="7"/>
        <v/>
      </c>
      <c r="AG33" t="str">
        <f t="shared" si="8"/>
        <v/>
      </c>
      <c r="AH33" t="str">
        <f t="shared" si="9"/>
        <v/>
      </c>
      <c r="AI33" t="str">
        <f t="shared" si="10"/>
        <v/>
      </c>
      <c r="AJ33" t="str">
        <f t="shared" si="11"/>
        <v>単元5</v>
      </c>
      <c r="AK33" t="str">
        <f t="shared" si="12"/>
        <v>単元6</v>
      </c>
      <c r="AL33" t="str">
        <f t="shared" si="12"/>
        <v/>
      </c>
      <c r="AM33" t="str">
        <f t="shared" si="12"/>
        <v/>
      </c>
      <c r="AN33" t="str">
        <f t="shared" si="12"/>
        <v/>
      </c>
      <c r="AO33" t="str">
        <f t="shared" si="12"/>
        <v>単元5</v>
      </c>
      <c r="AT33" s="24">
        <v>25</v>
      </c>
      <c r="AU33" s="42" t="s">
        <v>236</v>
      </c>
      <c r="AV33" s="26" t="s">
        <v>338</v>
      </c>
      <c r="AW33" s="26" t="s">
        <v>338</v>
      </c>
      <c r="AX33" s="26" t="s">
        <v>338</v>
      </c>
      <c r="AY33" s="26" t="s">
        <v>338</v>
      </c>
      <c r="AZ33" s="44" t="s">
        <v>338</v>
      </c>
    </row>
    <row r="34" spans="1:52" ht="18.95" customHeight="1" x14ac:dyDescent="0.15">
      <c r="A34" s="207"/>
      <c r="B34" s="99">
        <f t="shared" si="5"/>
        <v>46324</v>
      </c>
      <c r="C34" s="98">
        <f t="shared" si="5"/>
        <v>46324</v>
      </c>
      <c r="D34" s="3" t="s">
        <v>51</v>
      </c>
      <c r="E34" s="3"/>
      <c r="F34" s="17" t="str">
        <f t="shared" si="0"/>
        <v/>
      </c>
      <c r="G34" s="17" t="str">
        <f t="shared" si="1"/>
        <v/>
      </c>
      <c r="H34" s="17" t="str">
        <f t="shared" si="2"/>
        <v/>
      </c>
      <c r="I34" s="17" t="str">
        <f t="shared" si="3"/>
        <v>単元6</v>
      </c>
      <c r="J34" s="17" t="str">
        <f t="shared" si="4"/>
        <v/>
      </c>
      <c r="K34" s="3"/>
      <c r="M34" s="207"/>
      <c r="N34" s="33">
        <v>1</v>
      </c>
      <c r="O34">
        <f>SUM($N$6:N34)</f>
        <v>29</v>
      </c>
      <c r="W34" s="3">
        <v>26</v>
      </c>
      <c r="X34" s="7" t="str">
        <f>R9</f>
        <v>国語</v>
      </c>
      <c r="Y34" s="9"/>
      <c r="Z34" s="23" t="str">
        <f t="shared" si="6"/>
        <v>国語</v>
      </c>
      <c r="AA34">
        <f>IF($Z34=AA$8,COUNTIF($Z$9:$Z34,AA$8)+Q$22,"")</f>
        <v>6</v>
      </c>
      <c r="AB34" t="str">
        <f>IF($Z34=AB$8,COUNTIF($Z$9:$Z34,AB$8)+R$22,"")</f>
        <v/>
      </c>
      <c r="AC34" t="str">
        <f>IF($Z34=AC$8,COUNTIF($Z$9:$Z34,AC$8)+S$22,"")</f>
        <v/>
      </c>
      <c r="AD34" t="str">
        <f>IF($Z34=AD$8,COUNTIF($Z$9:$Z34,AD$8)+T$22,"")</f>
        <v/>
      </c>
      <c r="AE34" t="str">
        <f>IF($Z34=AE$8,COUNTIF($Z$9:$Z34,AE$8)+U$22,"")</f>
        <v/>
      </c>
      <c r="AF34" t="str">
        <f t="shared" si="7"/>
        <v>単元6</v>
      </c>
      <c r="AG34" t="str">
        <f t="shared" si="8"/>
        <v/>
      </c>
      <c r="AH34" t="str">
        <f t="shared" si="9"/>
        <v/>
      </c>
      <c r="AI34" t="str">
        <f t="shared" si="10"/>
        <v/>
      </c>
      <c r="AJ34" t="str">
        <f t="shared" si="11"/>
        <v/>
      </c>
      <c r="AK34" t="str">
        <f t="shared" si="12"/>
        <v>単元6</v>
      </c>
      <c r="AL34" t="str">
        <f t="shared" si="12"/>
        <v>単元6</v>
      </c>
      <c r="AM34" t="str">
        <f t="shared" si="12"/>
        <v/>
      </c>
      <c r="AN34" t="str">
        <f t="shared" si="12"/>
        <v/>
      </c>
      <c r="AO34" t="str">
        <f t="shared" si="12"/>
        <v/>
      </c>
      <c r="AT34" s="24">
        <v>26</v>
      </c>
      <c r="AU34" s="42" t="s">
        <v>237</v>
      </c>
      <c r="AV34" s="26" t="s">
        <v>339</v>
      </c>
      <c r="AW34" s="26" t="s">
        <v>339</v>
      </c>
      <c r="AX34" s="26" t="s">
        <v>339</v>
      </c>
      <c r="AY34" s="26" t="s">
        <v>339</v>
      </c>
      <c r="AZ34" s="44" t="s">
        <v>339</v>
      </c>
    </row>
    <row r="35" spans="1:52" ht="18.95" customHeight="1" x14ac:dyDescent="0.15">
      <c r="A35" s="207"/>
      <c r="B35" s="99">
        <f t="shared" si="5"/>
        <v>46325</v>
      </c>
      <c r="C35" s="98">
        <f t="shared" si="5"/>
        <v>46325</v>
      </c>
      <c r="D35" s="3" t="s">
        <v>52</v>
      </c>
      <c r="E35" s="3"/>
      <c r="F35" s="17" t="str">
        <f t="shared" si="0"/>
        <v/>
      </c>
      <c r="G35" s="17" t="str">
        <f t="shared" si="1"/>
        <v/>
      </c>
      <c r="H35" s="17" t="str">
        <f t="shared" si="2"/>
        <v/>
      </c>
      <c r="I35" s="17" t="str">
        <f t="shared" si="3"/>
        <v/>
      </c>
      <c r="J35" s="17" t="str">
        <f t="shared" si="4"/>
        <v>単元6</v>
      </c>
      <c r="K35" s="3"/>
      <c r="M35" s="207"/>
      <c r="N35" s="33">
        <v>1</v>
      </c>
      <c r="O35">
        <f>SUM($N$6:N35)</f>
        <v>30</v>
      </c>
      <c r="W35" s="3">
        <v>27</v>
      </c>
      <c r="X35" s="7" t="str">
        <f>R10</f>
        <v>社会</v>
      </c>
      <c r="Y35" s="9"/>
      <c r="Z35" s="23" t="str">
        <f t="shared" si="6"/>
        <v>社会</v>
      </c>
      <c r="AA35" t="str">
        <f>IF($Z35=AA$8,COUNTIF($Z$9:$Z35,AA$8)+Q$22,"")</f>
        <v/>
      </c>
      <c r="AB35">
        <f>IF($Z35=AB$8,COUNTIF($Z$9:$Z35,AB$8)+R$22,"")</f>
        <v>6</v>
      </c>
      <c r="AC35" t="str">
        <f>IF($Z35=AC$8,COUNTIF($Z$9:$Z35,AC$8)+S$22,"")</f>
        <v/>
      </c>
      <c r="AD35" t="str">
        <f>IF($Z35=AD$8,COUNTIF($Z$9:$Z35,AD$8)+T$22,"")</f>
        <v/>
      </c>
      <c r="AE35" t="str">
        <f>IF($Z35=AE$8,COUNTIF($Z$9:$Z35,AE$8)+U$22,"")</f>
        <v/>
      </c>
      <c r="AF35" t="str">
        <f t="shared" si="7"/>
        <v/>
      </c>
      <c r="AG35" t="str">
        <f t="shared" si="8"/>
        <v>単元6</v>
      </c>
      <c r="AH35" t="str">
        <f t="shared" si="9"/>
        <v/>
      </c>
      <c r="AI35" t="str">
        <f t="shared" si="10"/>
        <v/>
      </c>
      <c r="AJ35" t="str">
        <f t="shared" si="11"/>
        <v/>
      </c>
      <c r="AK35" t="str">
        <f t="shared" si="12"/>
        <v/>
      </c>
      <c r="AL35" t="str">
        <f t="shared" si="12"/>
        <v>単元6</v>
      </c>
      <c r="AM35" t="str">
        <f t="shared" si="12"/>
        <v>単元6</v>
      </c>
      <c r="AN35" t="str">
        <f t="shared" si="12"/>
        <v/>
      </c>
      <c r="AO35" t="str">
        <f t="shared" si="12"/>
        <v/>
      </c>
      <c r="AT35" s="24">
        <v>27</v>
      </c>
      <c r="AU35" s="42" t="s">
        <v>238</v>
      </c>
      <c r="AV35" s="26" t="s">
        <v>340</v>
      </c>
      <c r="AW35" s="26" t="s">
        <v>340</v>
      </c>
      <c r="AX35" s="26" t="s">
        <v>340</v>
      </c>
      <c r="AY35" s="26" t="s">
        <v>340</v>
      </c>
      <c r="AZ35" s="44" t="s">
        <v>340</v>
      </c>
    </row>
    <row r="36" spans="1:52" ht="18.95" customHeight="1" thickBot="1" x14ac:dyDescent="0.2">
      <c r="A36" s="207"/>
      <c r="B36" s="99">
        <f t="shared" si="5"/>
        <v>46326</v>
      </c>
      <c r="C36" s="98">
        <f t="shared" si="5"/>
        <v>46326</v>
      </c>
      <c r="D36" s="3" t="s">
        <v>53</v>
      </c>
      <c r="E36" s="3"/>
      <c r="F36" s="17" t="str">
        <f t="shared" si="0"/>
        <v>単元7</v>
      </c>
      <c r="G36" s="17" t="str">
        <f t="shared" si="1"/>
        <v/>
      </c>
      <c r="H36" s="17" t="str">
        <f t="shared" si="2"/>
        <v/>
      </c>
      <c r="I36" s="17" t="str">
        <f t="shared" si="3"/>
        <v/>
      </c>
      <c r="J36" s="17" t="str">
        <f t="shared" si="4"/>
        <v/>
      </c>
      <c r="K36" s="3"/>
      <c r="M36" s="207"/>
      <c r="N36" s="34">
        <v>1</v>
      </c>
      <c r="O36">
        <f>SUM($N$6:N36)</f>
        <v>31</v>
      </c>
      <c r="W36" s="3">
        <v>28</v>
      </c>
      <c r="X36" s="7" t="str">
        <f>R11</f>
        <v>数学</v>
      </c>
      <c r="Y36" s="9"/>
      <c r="Z36" s="23" t="str">
        <f t="shared" si="6"/>
        <v>数学</v>
      </c>
      <c r="AA36" t="str">
        <f>IF($Z36=AA$8,COUNTIF($Z$9:$Z36,AA$8)+Q$22,"")</f>
        <v/>
      </c>
      <c r="AB36" t="str">
        <f>IF($Z36=AB$8,COUNTIF($Z$9:$Z36,AB$8)+R$22,"")</f>
        <v/>
      </c>
      <c r="AC36">
        <f>IF($Z36=AC$8,COUNTIF($Z$9:$Z36,AC$8)+S$22,"")</f>
        <v>6</v>
      </c>
      <c r="AD36" t="str">
        <f>IF($Z36=AD$8,COUNTIF($Z$9:$Z36,AD$8)+T$22,"")</f>
        <v/>
      </c>
      <c r="AE36" t="str">
        <f>IF($Z36=AE$8,COUNTIF($Z$9:$Z36,AE$8)+U$22,"")</f>
        <v/>
      </c>
      <c r="AF36" t="str">
        <f t="shared" si="7"/>
        <v/>
      </c>
      <c r="AG36" t="str">
        <f t="shared" si="8"/>
        <v/>
      </c>
      <c r="AH36" t="str">
        <f t="shared" si="9"/>
        <v>単元6</v>
      </c>
      <c r="AI36" t="str">
        <f t="shared" si="10"/>
        <v/>
      </c>
      <c r="AJ36" t="str">
        <f t="shared" si="11"/>
        <v/>
      </c>
      <c r="AK36" t="str">
        <f t="shared" si="12"/>
        <v/>
      </c>
      <c r="AL36" t="str">
        <f t="shared" si="12"/>
        <v/>
      </c>
      <c r="AM36" t="str">
        <f t="shared" si="12"/>
        <v>単元6</v>
      </c>
      <c r="AN36" t="str">
        <f t="shared" si="12"/>
        <v>単元6</v>
      </c>
      <c r="AO36" t="str">
        <f t="shared" si="12"/>
        <v/>
      </c>
      <c r="AT36" s="24">
        <v>28</v>
      </c>
      <c r="AU36" s="42" t="s">
        <v>239</v>
      </c>
      <c r="AV36" s="25" t="s">
        <v>341</v>
      </c>
      <c r="AW36" s="25" t="s">
        <v>341</v>
      </c>
      <c r="AX36" s="25" t="s">
        <v>341</v>
      </c>
      <c r="AY36" s="25" t="s">
        <v>341</v>
      </c>
      <c r="AZ36" s="43" t="s">
        <v>341</v>
      </c>
    </row>
    <row r="37" spans="1:52" ht="24.95" customHeight="1" x14ac:dyDescent="0.15">
      <c r="A37" s="207"/>
      <c r="M37" s="207"/>
      <c r="W37" s="3">
        <v>29</v>
      </c>
      <c r="X37" s="7" t="str">
        <f>R12</f>
        <v>理科</v>
      </c>
      <c r="Y37" s="9"/>
      <c r="Z37" s="23" t="str">
        <f t="shared" si="6"/>
        <v>理科</v>
      </c>
      <c r="AA37" t="str">
        <f>IF($Z37=AA$8,COUNTIF($Z$9:$Z37,AA$8)+Q$22,"")</f>
        <v/>
      </c>
      <c r="AB37" t="str">
        <f>IF($Z37=AB$8,COUNTIF($Z$9:$Z37,AB$8)+R$22,"")</f>
        <v/>
      </c>
      <c r="AC37" t="str">
        <f>IF($Z37=AC$8,COUNTIF($Z$9:$Z37,AC$8)+S$22,"")</f>
        <v/>
      </c>
      <c r="AD37">
        <f>IF($Z37=AD$8,COUNTIF($Z$9:$Z37,AD$8)+T$22,"")</f>
        <v>6</v>
      </c>
      <c r="AE37" t="str">
        <f>IF($Z37=AE$8,COUNTIF($Z$9:$Z37,AE$8)+U$22,"")</f>
        <v/>
      </c>
      <c r="AF37" t="str">
        <f t="shared" si="7"/>
        <v/>
      </c>
      <c r="AG37" t="str">
        <f t="shared" si="8"/>
        <v/>
      </c>
      <c r="AH37" t="str">
        <f t="shared" si="9"/>
        <v/>
      </c>
      <c r="AI37" t="str">
        <f t="shared" si="10"/>
        <v>単元6</v>
      </c>
      <c r="AJ37" t="str">
        <f t="shared" si="11"/>
        <v/>
      </c>
      <c r="AK37" t="str">
        <f t="shared" si="12"/>
        <v/>
      </c>
      <c r="AL37" t="str">
        <f t="shared" si="12"/>
        <v/>
      </c>
      <c r="AM37" t="str">
        <f t="shared" si="12"/>
        <v/>
      </c>
      <c r="AN37" t="str">
        <f t="shared" si="12"/>
        <v>単元6</v>
      </c>
      <c r="AO37" t="str">
        <f t="shared" si="12"/>
        <v>単元6</v>
      </c>
      <c r="AT37" s="24">
        <v>29</v>
      </c>
      <c r="AU37" s="42" t="s">
        <v>240</v>
      </c>
      <c r="AV37" s="27" t="s">
        <v>342</v>
      </c>
      <c r="AW37" s="27" t="s">
        <v>342</v>
      </c>
      <c r="AX37" s="25" t="s">
        <v>342</v>
      </c>
      <c r="AY37" s="27" t="s">
        <v>342</v>
      </c>
      <c r="AZ37" s="43" t="s">
        <v>342</v>
      </c>
    </row>
    <row r="38" spans="1:52" ht="24.95" customHeight="1" x14ac:dyDescent="0.15">
      <c r="A38" s="207"/>
      <c r="M38" s="207"/>
      <c r="N38" s="6" t="s">
        <v>84</v>
      </c>
      <c r="W38" s="3">
        <v>30</v>
      </c>
      <c r="X38" s="7" t="str">
        <f>R13</f>
        <v>英語</v>
      </c>
      <c r="Y38" s="9"/>
      <c r="Z38" s="23" t="str">
        <f t="shared" si="6"/>
        <v>英語</v>
      </c>
      <c r="AA38" t="str">
        <f>IF($Z38=AA$8,COUNTIF($Z$9:$Z38,AA$8)+Q$22,"")</f>
        <v/>
      </c>
      <c r="AB38" t="str">
        <f>IF($Z38=AB$8,COUNTIF($Z$9:$Z38,AB$8)+R$22,"")</f>
        <v/>
      </c>
      <c r="AC38" t="str">
        <f>IF($Z38=AC$8,COUNTIF($Z$9:$Z38,AC$8)+S$22,"")</f>
        <v/>
      </c>
      <c r="AD38" t="str">
        <f>IF($Z38=AD$8,COUNTIF($Z$9:$Z38,AD$8)+T$22,"")</f>
        <v/>
      </c>
      <c r="AE38">
        <f>IF($Z38=AE$8,COUNTIF($Z$9:$Z38,AE$8)+U$22,"")</f>
        <v>6</v>
      </c>
      <c r="AF38" t="str">
        <f t="shared" si="7"/>
        <v/>
      </c>
      <c r="AG38" t="str">
        <f t="shared" si="8"/>
        <v/>
      </c>
      <c r="AH38" t="str">
        <f t="shared" si="9"/>
        <v/>
      </c>
      <c r="AI38" t="str">
        <f t="shared" si="10"/>
        <v/>
      </c>
      <c r="AJ38" t="str">
        <f t="shared" si="11"/>
        <v>単元6</v>
      </c>
      <c r="AK38" t="str">
        <f t="shared" si="12"/>
        <v>単元7</v>
      </c>
      <c r="AL38" t="str">
        <f t="shared" si="12"/>
        <v/>
      </c>
      <c r="AM38" t="str">
        <f t="shared" si="12"/>
        <v/>
      </c>
      <c r="AN38" t="str">
        <f t="shared" si="12"/>
        <v/>
      </c>
      <c r="AO38" t="str">
        <f t="shared" si="12"/>
        <v>単元6</v>
      </c>
      <c r="AT38" s="24">
        <v>30</v>
      </c>
      <c r="AU38" s="42" t="s">
        <v>241</v>
      </c>
      <c r="AV38" s="27" t="s">
        <v>343</v>
      </c>
      <c r="AW38" s="27" t="s">
        <v>343</v>
      </c>
      <c r="AX38" s="25" t="s">
        <v>343</v>
      </c>
      <c r="AY38" s="27" t="s">
        <v>343</v>
      </c>
      <c r="AZ38" s="43" t="s">
        <v>343</v>
      </c>
    </row>
    <row r="39" spans="1:52" ht="24.95" customHeight="1" x14ac:dyDescent="0.15">
      <c r="A39" s="207"/>
      <c r="M39" s="207"/>
      <c r="W39" s="3">
        <v>31</v>
      </c>
      <c r="X39" s="7" t="str">
        <f>R9</f>
        <v>国語</v>
      </c>
      <c r="Y39" s="9"/>
      <c r="Z39" s="23" t="str">
        <f t="shared" si="6"/>
        <v>国語</v>
      </c>
      <c r="AA39">
        <f>IF($Z39=AA$8,COUNTIF($Z$9:$Z39,AA$8)+Q$22,"")</f>
        <v>7</v>
      </c>
      <c r="AB39" t="str">
        <f>IF($Z39=AB$8,COUNTIF($Z$9:$Z39,AB$8)+R$22,"")</f>
        <v/>
      </c>
      <c r="AC39" t="str">
        <f>IF($Z39=AC$8,COUNTIF($Z$9:$Z39,AC$8)+S$22,"")</f>
        <v/>
      </c>
      <c r="AD39" t="str">
        <f>IF($Z39=AD$8,COUNTIF($Z$9:$Z39,AD$8)+T$22,"")</f>
        <v/>
      </c>
      <c r="AE39" t="str">
        <f>IF($Z39=AE$8,COUNTIF($Z$9:$Z39,AE$8)+U$22,"")</f>
        <v/>
      </c>
      <c r="AF39" t="str">
        <f t="shared" si="7"/>
        <v>単元7</v>
      </c>
      <c r="AG39" t="str">
        <f t="shared" si="8"/>
        <v/>
      </c>
      <c r="AH39" t="str">
        <f t="shared" si="9"/>
        <v/>
      </c>
      <c r="AI39" t="str">
        <f t="shared" si="10"/>
        <v/>
      </c>
      <c r="AJ39" t="str">
        <f t="shared" si="11"/>
        <v/>
      </c>
      <c r="AK39" t="str">
        <f t="shared" si="12"/>
        <v>単元7</v>
      </c>
      <c r="AL39" t="str">
        <f t="shared" si="12"/>
        <v>単元7</v>
      </c>
      <c r="AM39" t="str">
        <f t="shared" si="12"/>
        <v/>
      </c>
      <c r="AN39" t="str">
        <f t="shared" si="12"/>
        <v/>
      </c>
      <c r="AO39" t="str">
        <f t="shared" si="12"/>
        <v/>
      </c>
      <c r="AT39" s="24">
        <v>31</v>
      </c>
      <c r="AU39" s="105" t="s">
        <v>344</v>
      </c>
      <c r="AV39" s="27" t="s">
        <v>242</v>
      </c>
      <c r="AW39" s="27" t="s">
        <v>242</v>
      </c>
      <c r="AX39" s="27" t="s">
        <v>242</v>
      </c>
      <c r="AY39" s="26" t="s">
        <v>242</v>
      </c>
      <c r="AZ39" s="43" t="s">
        <v>242</v>
      </c>
    </row>
    <row r="40" spans="1:52" ht="17.25" customHeight="1" x14ac:dyDescent="0.15">
      <c r="A40" s="207"/>
      <c r="B40" s="207"/>
      <c r="C40" s="207"/>
      <c r="D40" s="207"/>
      <c r="E40" s="207"/>
      <c r="F40" s="208"/>
      <c r="G40" s="208"/>
      <c r="H40" s="208"/>
      <c r="I40" s="208"/>
      <c r="J40" s="208"/>
      <c r="K40" s="207"/>
      <c r="L40" s="207"/>
      <c r="M40" s="207"/>
      <c r="W40" s="3">
        <v>32</v>
      </c>
      <c r="X40" s="7" t="str">
        <f>R10</f>
        <v>社会</v>
      </c>
      <c r="Y40" s="9"/>
      <c r="Z40" s="23" t="str">
        <f t="shared" si="6"/>
        <v>社会</v>
      </c>
      <c r="AA40" t="str">
        <f>IF($Z40=AA$8,COUNTIF($Z$9:$Z40,AA$8)+Q$22,"")</f>
        <v/>
      </c>
      <c r="AB40">
        <f>IF($Z40=AB$8,COUNTIF($Z$9:$Z40,AB$8)+R$22,"")</f>
        <v>7</v>
      </c>
      <c r="AC40" t="str">
        <f>IF($Z40=AC$8,COUNTIF($Z$9:$Z40,AC$8)+S$22,"")</f>
        <v/>
      </c>
      <c r="AD40" t="str">
        <f>IF($Z40=AD$8,COUNTIF($Z$9:$Z40,AD$8)+T$22,"")</f>
        <v/>
      </c>
      <c r="AE40" t="str">
        <f>IF($Z40=AE$8,COUNTIF($Z$9:$Z40,AE$8)+U$22,"")</f>
        <v/>
      </c>
      <c r="AF40" t="str">
        <f t="shared" si="7"/>
        <v/>
      </c>
      <c r="AG40" t="str">
        <f t="shared" si="8"/>
        <v>単元7</v>
      </c>
      <c r="AH40" t="str">
        <f t="shared" si="9"/>
        <v/>
      </c>
      <c r="AI40" t="str">
        <f t="shared" si="10"/>
        <v/>
      </c>
      <c r="AJ40" t="str">
        <f t="shared" si="11"/>
        <v/>
      </c>
      <c r="AK40" t="str">
        <f t="shared" si="12"/>
        <v/>
      </c>
      <c r="AL40" t="str">
        <f t="shared" si="12"/>
        <v>単元7</v>
      </c>
      <c r="AM40" t="str">
        <f t="shared" si="12"/>
        <v>単元7</v>
      </c>
      <c r="AN40" t="str">
        <f t="shared" si="12"/>
        <v/>
      </c>
      <c r="AO40" t="str">
        <f t="shared" si="12"/>
        <v/>
      </c>
      <c r="AT40" s="24">
        <v>32</v>
      </c>
      <c r="AU40" s="105" t="s">
        <v>345</v>
      </c>
      <c r="AV40" s="27" t="s">
        <v>243</v>
      </c>
      <c r="AW40" s="27" t="s">
        <v>243</v>
      </c>
      <c r="AX40" s="27" t="s">
        <v>243</v>
      </c>
      <c r="AY40" s="26" t="s">
        <v>243</v>
      </c>
      <c r="AZ40" s="45" t="s">
        <v>243</v>
      </c>
    </row>
    <row r="41" spans="1:52" ht="18.95" customHeight="1" x14ac:dyDescent="0.15">
      <c r="W41" s="3">
        <v>33</v>
      </c>
      <c r="X41" s="7" t="str">
        <f>R11</f>
        <v>数学</v>
      </c>
      <c r="Y41" s="9"/>
      <c r="Z41" s="23" t="str">
        <f t="shared" si="6"/>
        <v>数学</v>
      </c>
      <c r="AA41" t="str">
        <f>IF($Z41=AA$8,COUNTIF($Z$9:$Z41,AA$8)+Q$22,"")</f>
        <v/>
      </c>
      <c r="AB41" t="str">
        <f>IF($Z41=AB$8,COUNTIF($Z$9:$Z41,AB$8)+R$22,"")</f>
        <v/>
      </c>
      <c r="AC41">
        <f>IF($Z41=AC$8,COUNTIF($Z$9:$Z41,AC$8)+S$22,"")</f>
        <v>7</v>
      </c>
      <c r="AD41" t="str">
        <f>IF($Z41=AD$8,COUNTIF($Z$9:$Z41,AD$8)+T$22,"")</f>
        <v/>
      </c>
      <c r="AE41" t="str">
        <f>IF($Z41=AE$8,COUNTIF($Z$9:$Z41,AE$8)+U$22,"")</f>
        <v/>
      </c>
      <c r="AF41" t="str">
        <f t="shared" si="7"/>
        <v/>
      </c>
      <c r="AG41" t="str">
        <f t="shared" si="8"/>
        <v/>
      </c>
      <c r="AH41" t="str">
        <f t="shared" si="9"/>
        <v>単元7</v>
      </c>
      <c r="AI41" t="str">
        <f t="shared" si="10"/>
        <v/>
      </c>
      <c r="AJ41" t="str">
        <f t="shared" si="11"/>
        <v/>
      </c>
      <c r="AK41" t="str">
        <f t="shared" ref="AK41:AO69" si="13">IF(AF41=AF42,"",IF($Z41=$Z42,AF41&amp;","&amp;AF42,AF41&amp;AF42))</f>
        <v/>
      </c>
      <c r="AL41" t="str">
        <f t="shared" si="13"/>
        <v/>
      </c>
      <c r="AM41" t="str">
        <f t="shared" si="13"/>
        <v>単元7</v>
      </c>
      <c r="AN41" t="str">
        <f t="shared" si="13"/>
        <v>単元7</v>
      </c>
      <c r="AO41" t="str">
        <f t="shared" si="13"/>
        <v/>
      </c>
      <c r="AT41" s="24">
        <v>33</v>
      </c>
      <c r="AU41" s="105" t="s">
        <v>346</v>
      </c>
      <c r="AV41" s="27" t="s">
        <v>244</v>
      </c>
      <c r="AW41" s="27" t="s">
        <v>244</v>
      </c>
      <c r="AX41" s="27" t="s">
        <v>244</v>
      </c>
      <c r="AY41" s="26" t="s">
        <v>244</v>
      </c>
      <c r="AZ41" s="45" t="s">
        <v>244</v>
      </c>
    </row>
    <row r="42" spans="1:52" ht="18.95" customHeight="1" x14ac:dyDescent="0.15">
      <c r="W42" s="3">
        <v>34</v>
      </c>
      <c r="X42" s="7" t="str">
        <f>R12</f>
        <v>理科</v>
      </c>
      <c r="Y42" s="9"/>
      <c r="Z42" s="23" t="str">
        <f t="shared" si="6"/>
        <v>理科</v>
      </c>
      <c r="AA42" t="str">
        <f>IF($Z42=AA$8,COUNTIF($Z$9:$Z42,AA$8)+Q$22,"")</f>
        <v/>
      </c>
      <c r="AB42" t="str">
        <f>IF($Z42=AB$8,COUNTIF($Z$9:$Z42,AB$8)+R$22,"")</f>
        <v/>
      </c>
      <c r="AC42" t="str">
        <f>IF($Z42=AC$8,COUNTIF($Z$9:$Z42,AC$8)+S$22,"")</f>
        <v/>
      </c>
      <c r="AD42">
        <f>IF($Z42=AD$8,COUNTIF($Z$9:$Z42,AD$8)+T$22,"")</f>
        <v>7</v>
      </c>
      <c r="AE42" t="str">
        <f>IF($Z42=AE$8,COUNTIF($Z$9:$Z42,AE$8)+U$22,"")</f>
        <v/>
      </c>
      <c r="AF42" t="str">
        <f t="shared" si="7"/>
        <v/>
      </c>
      <c r="AG42" t="str">
        <f t="shared" si="8"/>
        <v/>
      </c>
      <c r="AH42" t="str">
        <f t="shared" si="9"/>
        <v/>
      </c>
      <c r="AI42" t="str">
        <f t="shared" si="10"/>
        <v>単元7</v>
      </c>
      <c r="AJ42" t="str">
        <f t="shared" si="11"/>
        <v/>
      </c>
      <c r="AK42" t="str">
        <f t="shared" si="13"/>
        <v/>
      </c>
      <c r="AL42" t="str">
        <f t="shared" si="13"/>
        <v/>
      </c>
      <c r="AM42" t="str">
        <f t="shared" si="13"/>
        <v/>
      </c>
      <c r="AN42" t="str">
        <f t="shared" si="13"/>
        <v>単元7</v>
      </c>
      <c r="AO42" t="str">
        <f t="shared" si="13"/>
        <v>単元7</v>
      </c>
      <c r="AT42" s="24">
        <v>34</v>
      </c>
      <c r="AU42" s="105" t="s">
        <v>347</v>
      </c>
      <c r="AV42" s="26" t="s">
        <v>245</v>
      </c>
      <c r="AW42" s="26" t="s">
        <v>245</v>
      </c>
      <c r="AX42" s="26" t="s">
        <v>245</v>
      </c>
      <c r="AY42" s="26" t="s">
        <v>245</v>
      </c>
      <c r="AZ42" s="44" t="s">
        <v>245</v>
      </c>
    </row>
    <row r="43" spans="1:52" ht="18.95" customHeight="1" x14ac:dyDescent="0.15">
      <c r="W43" s="3">
        <v>35</v>
      </c>
      <c r="X43" s="7" t="str">
        <f>R13</f>
        <v>英語</v>
      </c>
      <c r="Y43" s="9"/>
      <c r="Z43" s="23" t="str">
        <f t="shared" si="6"/>
        <v>英語</v>
      </c>
      <c r="AA43" t="str">
        <f>IF($Z43=AA$8,COUNTIF($Z$9:$Z43,AA$8)+Q$22,"")</f>
        <v/>
      </c>
      <c r="AB43" t="str">
        <f>IF($Z43=AB$8,COUNTIF($Z$9:$Z43,AB$8)+R$22,"")</f>
        <v/>
      </c>
      <c r="AC43" t="str">
        <f>IF($Z43=AC$8,COUNTIF($Z$9:$Z43,AC$8)+S$22,"")</f>
        <v/>
      </c>
      <c r="AD43" t="str">
        <f>IF($Z43=AD$8,COUNTIF($Z$9:$Z43,AD$8)+T$22,"")</f>
        <v/>
      </c>
      <c r="AE43">
        <f>IF($Z43=AE$8,COUNTIF($Z$9:$Z43,AE$8)+U$22,"")</f>
        <v>7</v>
      </c>
      <c r="AF43" t="str">
        <f t="shared" si="7"/>
        <v/>
      </c>
      <c r="AG43" t="str">
        <f t="shared" si="8"/>
        <v/>
      </c>
      <c r="AH43" t="str">
        <f t="shared" si="9"/>
        <v/>
      </c>
      <c r="AI43" t="str">
        <f t="shared" si="10"/>
        <v/>
      </c>
      <c r="AJ43" t="str">
        <f t="shared" si="11"/>
        <v>単元7</v>
      </c>
      <c r="AK43" t="str">
        <f t="shared" si="13"/>
        <v>単元8</v>
      </c>
      <c r="AL43" t="str">
        <f t="shared" si="13"/>
        <v/>
      </c>
      <c r="AM43" t="str">
        <f t="shared" si="13"/>
        <v/>
      </c>
      <c r="AN43" t="str">
        <f t="shared" si="13"/>
        <v/>
      </c>
      <c r="AO43" t="str">
        <f t="shared" si="13"/>
        <v>単元7</v>
      </c>
      <c r="AT43" s="24">
        <v>35</v>
      </c>
      <c r="AU43" s="105" t="s">
        <v>348</v>
      </c>
      <c r="AV43" s="26" t="s">
        <v>246</v>
      </c>
      <c r="AW43" s="26" t="s">
        <v>246</v>
      </c>
      <c r="AX43" s="26" t="s">
        <v>246</v>
      </c>
      <c r="AY43" s="26" t="s">
        <v>246</v>
      </c>
      <c r="AZ43" s="44" t="s">
        <v>246</v>
      </c>
    </row>
    <row r="44" spans="1:52" ht="18.95" customHeight="1" x14ac:dyDescent="0.15">
      <c r="W44" s="3">
        <v>36</v>
      </c>
      <c r="X44" s="7" t="str">
        <f>R9</f>
        <v>国語</v>
      </c>
      <c r="Y44" s="9"/>
      <c r="Z44" s="23" t="str">
        <f t="shared" si="6"/>
        <v>国語</v>
      </c>
      <c r="AA44">
        <f>IF($Z44=AA$8,COUNTIF($Z$9:$Z44,AA$8)+Q$22,"")</f>
        <v>8</v>
      </c>
      <c r="AB44" t="str">
        <f>IF($Z44=AB$8,COUNTIF($Z$9:$Z44,AB$8)+R$22,"")</f>
        <v/>
      </c>
      <c r="AC44" t="str">
        <f>IF($Z44=AC$8,COUNTIF($Z$9:$Z44,AC$8)+S$22,"")</f>
        <v/>
      </c>
      <c r="AD44" t="str">
        <f>IF($Z44=AD$8,COUNTIF($Z$9:$Z44,AD$8)+T$22,"")</f>
        <v/>
      </c>
      <c r="AE44" t="str">
        <f>IF($Z44=AE$8,COUNTIF($Z$9:$Z44,AE$8)+U$22,"")</f>
        <v/>
      </c>
      <c r="AF44" t="str">
        <f t="shared" si="7"/>
        <v>単元8</v>
      </c>
      <c r="AG44" t="str">
        <f t="shared" si="8"/>
        <v/>
      </c>
      <c r="AH44" t="str">
        <f t="shared" si="9"/>
        <v/>
      </c>
      <c r="AI44" t="str">
        <f t="shared" si="10"/>
        <v/>
      </c>
      <c r="AJ44" t="str">
        <f t="shared" si="11"/>
        <v/>
      </c>
      <c r="AK44" t="str">
        <f t="shared" si="13"/>
        <v>単元8</v>
      </c>
      <c r="AL44" t="str">
        <f t="shared" si="13"/>
        <v>単元8</v>
      </c>
      <c r="AM44" t="str">
        <f t="shared" si="13"/>
        <v/>
      </c>
      <c r="AN44" t="str">
        <f t="shared" si="13"/>
        <v/>
      </c>
      <c r="AO44" t="str">
        <f t="shared" si="13"/>
        <v/>
      </c>
      <c r="AT44" s="24">
        <v>36</v>
      </c>
      <c r="AU44" s="105" t="s">
        <v>349</v>
      </c>
      <c r="AV44" s="26" t="s">
        <v>247</v>
      </c>
      <c r="AW44" s="26" t="s">
        <v>247</v>
      </c>
      <c r="AX44" s="26" t="s">
        <v>247</v>
      </c>
      <c r="AY44" s="26" t="s">
        <v>247</v>
      </c>
      <c r="AZ44" s="44" t="s">
        <v>247</v>
      </c>
    </row>
    <row r="45" spans="1:52" ht="18.95" customHeight="1" x14ac:dyDescent="0.15">
      <c r="W45" s="3">
        <v>37</v>
      </c>
      <c r="X45" s="7" t="str">
        <f>R10</f>
        <v>社会</v>
      </c>
      <c r="Y45" s="9"/>
      <c r="Z45" s="23" t="str">
        <f t="shared" si="6"/>
        <v>社会</v>
      </c>
      <c r="AA45" t="str">
        <f>IF($Z45=AA$8,COUNTIF($Z$9:$Z45,AA$8)+Q$22,"")</f>
        <v/>
      </c>
      <c r="AB45">
        <f>IF($Z45=AB$8,COUNTIF($Z$9:$Z45,AB$8)+R$22,"")</f>
        <v>8</v>
      </c>
      <c r="AC45" t="str">
        <f>IF($Z45=AC$8,COUNTIF($Z$9:$Z45,AC$8)+S$22,"")</f>
        <v/>
      </c>
      <c r="AD45" t="str">
        <f>IF($Z45=AD$8,COUNTIF($Z$9:$Z45,AD$8)+T$22,"")</f>
        <v/>
      </c>
      <c r="AE45" t="str">
        <f>IF($Z45=AE$8,COUNTIF($Z$9:$Z45,AE$8)+U$22,"")</f>
        <v/>
      </c>
      <c r="AF45" t="str">
        <f t="shared" si="7"/>
        <v/>
      </c>
      <c r="AG45" t="str">
        <f t="shared" si="8"/>
        <v>単元8</v>
      </c>
      <c r="AH45" t="str">
        <f t="shared" si="9"/>
        <v/>
      </c>
      <c r="AI45" t="str">
        <f t="shared" si="10"/>
        <v/>
      </c>
      <c r="AJ45" t="str">
        <f t="shared" si="11"/>
        <v/>
      </c>
      <c r="AK45" t="str">
        <f t="shared" si="13"/>
        <v/>
      </c>
      <c r="AL45" t="str">
        <f t="shared" si="13"/>
        <v>単元8</v>
      </c>
      <c r="AM45" t="str">
        <f t="shared" si="13"/>
        <v>単元8</v>
      </c>
      <c r="AN45" t="str">
        <f t="shared" si="13"/>
        <v/>
      </c>
      <c r="AO45" t="str">
        <f t="shared" si="13"/>
        <v/>
      </c>
      <c r="AT45" s="24">
        <v>37</v>
      </c>
      <c r="AU45" s="105" t="s">
        <v>350</v>
      </c>
      <c r="AV45" s="26" t="s">
        <v>248</v>
      </c>
      <c r="AW45" s="26" t="s">
        <v>248</v>
      </c>
      <c r="AX45" s="26" t="s">
        <v>248</v>
      </c>
      <c r="AY45" s="26" t="s">
        <v>248</v>
      </c>
      <c r="AZ45" s="44" t="s">
        <v>248</v>
      </c>
    </row>
    <row r="46" spans="1:52" ht="18.95" customHeight="1" x14ac:dyDescent="0.15">
      <c r="W46" s="3">
        <v>38</v>
      </c>
      <c r="X46" s="7" t="str">
        <f>R11</f>
        <v>数学</v>
      </c>
      <c r="Y46" s="9"/>
      <c r="Z46" s="23" t="str">
        <f t="shared" si="6"/>
        <v>数学</v>
      </c>
      <c r="AA46" t="str">
        <f>IF($Z46=AA$8,COUNTIF($Z$9:$Z46,AA$8)+Q$22,"")</f>
        <v/>
      </c>
      <c r="AB46" t="str">
        <f>IF($Z46=AB$8,COUNTIF($Z$9:$Z46,AB$8)+R$22,"")</f>
        <v/>
      </c>
      <c r="AC46">
        <f>IF($Z46=AC$8,COUNTIF($Z$9:$Z46,AC$8)+S$22,"")</f>
        <v>8</v>
      </c>
      <c r="AD46" t="str">
        <f>IF($Z46=AD$8,COUNTIF($Z$9:$Z46,AD$8)+T$22,"")</f>
        <v/>
      </c>
      <c r="AE46" t="str">
        <f>IF($Z46=AE$8,COUNTIF($Z$9:$Z46,AE$8)+U$22,"")</f>
        <v/>
      </c>
      <c r="AF46" t="str">
        <f t="shared" si="7"/>
        <v/>
      </c>
      <c r="AG46" t="str">
        <f t="shared" si="8"/>
        <v/>
      </c>
      <c r="AH46" t="str">
        <f t="shared" si="9"/>
        <v>単元8</v>
      </c>
      <c r="AI46" t="str">
        <f t="shared" si="10"/>
        <v/>
      </c>
      <c r="AJ46" t="str">
        <f t="shared" si="11"/>
        <v/>
      </c>
      <c r="AK46" t="str">
        <f t="shared" si="13"/>
        <v/>
      </c>
      <c r="AL46" t="str">
        <f t="shared" si="13"/>
        <v/>
      </c>
      <c r="AM46" t="str">
        <f t="shared" si="13"/>
        <v>単元8</v>
      </c>
      <c r="AN46" t="str">
        <f t="shared" si="13"/>
        <v>単元8</v>
      </c>
      <c r="AO46" t="str">
        <f t="shared" si="13"/>
        <v/>
      </c>
      <c r="AT46" s="24">
        <v>38</v>
      </c>
      <c r="AU46" s="105" t="s">
        <v>351</v>
      </c>
      <c r="AV46" s="26" t="s">
        <v>249</v>
      </c>
      <c r="AW46" s="26" t="s">
        <v>249</v>
      </c>
      <c r="AX46" s="26" t="s">
        <v>249</v>
      </c>
      <c r="AY46" s="26" t="s">
        <v>249</v>
      </c>
      <c r="AZ46" s="44" t="s">
        <v>249</v>
      </c>
    </row>
    <row r="47" spans="1:52" ht="18.95" customHeight="1" x14ac:dyDescent="0.15">
      <c r="W47" s="3">
        <v>39</v>
      </c>
      <c r="X47" s="7" t="str">
        <f>R12</f>
        <v>理科</v>
      </c>
      <c r="Y47" s="9"/>
      <c r="Z47" s="23" t="str">
        <f t="shared" si="6"/>
        <v>理科</v>
      </c>
      <c r="AA47" t="str">
        <f>IF($Z47=AA$8,COUNTIF($Z$9:$Z47,AA$8)+Q$22,"")</f>
        <v/>
      </c>
      <c r="AB47" t="str">
        <f>IF($Z47=AB$8,COUNTIF($Z$9:$Z47,AB$8)+R$22,"")</f>
        <v/>
      </c>
      <c r="AC47" t="str">
        <f>IF($Z47=AC$8,COUNTIF($Z$9:$Z47,AC$8)+S$22,"")</f>
        <v/>
      </c>
      <c r="AD47">
        <f>IF($Z47=AD$8,COUNTIF($Z$9:$Z47,AD$8)+T$22,"")</f>
        <v>8</v>
      </c>
      <c r="AE47" t="str">
        <f>IF($Z47=AE$8,COUNTIF($Z$9:$Z47,AE$8)+U$22,"")</f>
        <v/>
      </c>
      <c r="AF47" t="str">
        <f t="shared" si="7"/>
        <v/>
      </c>
      <c r="AG47" t="str">
        <f t="shared" si="8"/>
        <v/>
      </c>
      <c r="AH47" t="str">
        <f t="shared" si="9"/>
        <v/>
      </c>
      <c r="AI47" t="str">
        <f t="shared" si="10"/>
        <v>単元8</v>
      </c>
      <c r="AJ47" t="str">
        <f t="shared" si="11"/>
        <v/>
      </c>
      <c r="AK47" t="str">
        <f t="shared" si="13"/>
        <v/>
      </c>
      <c r="AL47" t="str">
        <f t="shared" si="13"/>
        <v/>
      </c>
      <c r="AM47" t="str">
        <f t="shared" si="13"/>
        <v/>
      </c>
      <c r="AN47" t="str">
        <f t="shared" si="13"/>
        <v>単元8</v>
      </c>
      <c r="AO47" t="str">
        <f t="shared" si="13"/>
        <v>単元8</v>
      </c>
      <c r="AT47" s="24">
        <v>39</v>
      </c>
      <c r="AU47" s="105" t="s">
        <v>352</v>
      </c>
      <c r="AV47" s="26" t="s">
        <v>250</v>
      </c>
      <c r="AW47" s="26" t="s">
        <v>250</v>
      </c>
      <c r="AX47" s="26" t="s">
        <v>250</v>
      </c>
      <c r="AY47" s="26" t="s">
        <v>250</v>
      </c>
      <c r="AZ47" s="44" t="s">
        <v>250</v>
      </c>
    </row>
    <row r="48" spans="1:52" ht="18.95" customHeight="1" x14ac:dyDescent="0.15">
      <c r="W48" s="3">
        <v>40</v>
      </c>
      <c r="X48" s="7" t="str">
        <f>R13</f>
        <v>英語</v>
      </c>
      <c r="Y48" s="9"/>
      <c r="Z48" s="23" t="str">
        <f t="shared" si="6"/>
        <v>英語</v>
      </c>
      <c r="AA48" t="str">
        <f>IF($Z48=AA$8,COUNTIF($Z$9:$Z48,AA$8)+Q$22,"")</f>
        <v/>
      </c>
      <c r="AB48" t="str">
        <f>IF($Z48=AB$8,COUNTIF($Z$9:$Z48,AB$8)+R$22,"")</f>
        <v/>
      </c>
      <c r="AC48" t="str">
        <f>IF($Z48=AC$8,COUNTIF($Z$9:$Z48,AC$8)+S$22,"")</f>
        <v/>
      </c>
      <c r="AD48" t="str">
        <f>IF($Z48=AD$8,COUNTIF($Z$9:$Z48,AD$8)+T$22,"")</f>
        <v/>
      </c>
      <c r="AE48">
        <f>IF($Z48=AE$8,COUNTIF($Z$9:$Z48,AE$8)+U$22,"")</f>
        <v>8</v>
      </c>
      <c r="AF48" t="str">
        <f t="shared" si="7"/>
        <v/>
      </c>
      <c r="AG48" t="str">
        <f t="shared" si="8"/>
        <v/>
      </c>
      <c r="AH48" t="str">
        <f t="shared" si="9"/>
        <v/>
      </c>
      <c r="AI48" t="str">
        <f t="shared" si="10"/>
        <v/>
      </c>
      <c r="AJ48" t="str">
        <f t="shared" si="11"/>
        <v>単元8</v>
      </c>
      <c r="AK48" t="str">
        <f t="shared" si="13"/>
        <v>単元9</v>
      </c>
      <c r="AL48" t="str">
        <f t="shared" si="13"/>
        <v/>
      </c>
      <c r="AM48" t="str">
        <f t="shared" si="13"/>
        <v/>
      </c>
      <c r="AN48" t="str">
        <f t="shared" si="13"/>
        <v/>
      </c>
      <c r="AO48" t="str">
        <f t="shared" si="13"/>
        <v>単元8</v>
      </c>
      <c r="AT48" s="24">
        <v>40</v>
      </c>
      <c r="AU48" s="105" t="s">
        <v>354</v>
      </c>
      <c r="AV48" s="3" t="s">
        <v>252</v>
      </c>
      <c r="AW48" s="3" t="s">
        <v>252</v>
      </c>
      <c r="AX48" s="3" t="s">
        <v>252</v>
      </c>
      <c r="AY48" s="3" t="s">
        <v>252</v>
      </c>
      <c r="AZ48" s="46" t="s">
        <v>252</v>
      </c>
    </row>
    <row r="49" spans="23:52" ht="18.95" customHeight="1" x14ac:dyDescent="0.15">
      <c r="W49" s="3">
        <v>41</v>
      </c>
      <c r="X49" s="7" t="str">
        <f>R9</f>
        <v>国語</v>
      </c>
      <c r="Y49" s="9"/>
      <c r="Z49" s="23" t="str">
        <f t="shared" si="6"/>
        <v>国語</v>
      </c>
      <c r="AA49">
        <f>IF($Z49=AA$8,COUNTIF($Z$9:$Z49,AA$8)+Q$22,"")</f>
        <v>9</v>
      </c>
      <c r="AB49" t="str">
        <f>IF($Z49=AB$8,COUNTIF($Z$9:$Z49,AB$8)+R$22,"")</f>
        <v/>
      </c>
      <c r="AC49" t="str">
        <f>IF($Z49=AC$8,COUNTIF($Z$9:$Z49,AC$8)+S$22,"")</f>
        <v/>
      </c>
      <c r="AD49" t="str">
        <f>IF($Z49=AD$8,COUNTIF($Z$9:$Z49,AD$8)+T$22,"")</f>
        <v/>
      </c>
      <c r="AE49" t="str">
        <f>IF($Z49=AE$8,COUNTIF($Z$9:$Z49,AE$8)+U$22,"")</f>
        <v/>
      </c>
      <c r="AF49" t="str">
        <f t="shared" si="7"/>
        <v>単元9</v>
      </c>
      <c r="AG49" t="str">
        <f t="shared" si="8"/>
        <v/>
      </c>
      <c r="AH49" t="str">
        <f t="shared" si="9"/>
        <v/>
      </c>
      <c r="AI49" t="str">
        <f t="shared" si="10"/>
        <v/>
      </c>
      <c r="AJ49" t="str">
        <f t="shared" si="11"/>
        <v/>
      </c>
      <c r="AK49" t="str">
        <f t="shared" si="13"/>
        <v>単元9</v>
      </c>
      <c r="AL49" t="str">
        <f t="shared" si="13"/>
        <v>単元9</v>
      </c>
      <c r="AM49" t="str">
        <f t="shared" si="13"/>
        <v/>
      </c>
      <c r="AN49" t="str">
        <f t="shared" si="13"/>
        <v/>
      </c>
      <c r="AO49" t="str">
        <f t="shared" si="13"/>
        <v/>
      </c>
      <c r="AT49" s="24">
        <v>41</v>
      </c>
      <c r="AU49" s="105"/>
      <c r="AV49" s="3"/>
      <c r="AW49" s="3"/>
      <c r="AX49" s="3"/>
      <c r="AY49" s="3"/>
      <c r="AZ49" s="46"/>
    </row>
    <row r="50" spans="23:52" ht="18.95" customHeight="1" x14ac:dyDescent="0.15">
      <c r="W50" s="3">
        <v>42</v>
      </c>
      <c r="X50" s="7" t="str">
        <f>R10</f>
        <v>社会</v>
      </c>
      <c r="Y50" s="9"/>
      <c r="Z50" s="23" t="str">
        <f t="shared" si="6"/>
        <v>社会</v>
      </c>
      <c r="AA50" t="str">
        <f>IF($Z50=AA$8,COUNTIF($Z$9:$Z50,AA$8)+Q$22,"")</f>
        <v/>
      </c>
      <c r="AB50">
        <f>IF($Z50=AB$8,COUNTIF($Z$9:$Z50,AB$8)+R$22,"")</f>
        <v>9</v>
      </c>
      <c r="AC50" t="str">
        <f>IF($Z50=AC$8,COUNTIF($Z$9:$Z50,AC$8)+S$22,"")</f>
        <v/>
      </c>
      <c r="AD50" t="str">
        <f>IF($Z50=AD$8,COUNTIF($Z$9:$Z50,AD$8)+T$22,"")</f>
        <v/>
      </c>
      <c r="AE50" t="str">
        <f>IF($Z50=AE$8,COUNTIF($Z$9:$Z50,AE$8)+U$22,"")</f>
        <v/>
      </c>
      <c r="AF50" t="str">
        <f t="shared" si="7"/>
        <v/>
      </c>
      <c r="AG50" t="str">
        <f t="shared" si="8"/>
        <v>単元9</v>
      </c>
      <c r="AH50" t="str">
        <f t="shared" si="9"/>
        <v/>
      </c>
      <c r="AI50" t="str">
        <f t="shared" si="10"/>
        <v/>
      </c>
      <c r="AJ50" t="str">
        <f t="shared" si="11"/>
        <v/>
      </c>
      <c r="AK50" t="str">
        <f t="shared" si="13"/>
        <v/>
      </c>
      <c r="AL50" t="str">
        <f t="shared" si="13"/>
        <v>単元9</v>
      </c>
      <c r="AM50" t="str">
        <f t="shared" si="13"/>
        <v>単元9</v>
      </c>
      <c r="AN50" t="str">
        <f t="shared" si="13"/>
        <v/>
      </c>
      <c r="AO50" t="str">
        <f t="shared" si="13"/>
        <v/>
      </c>
      <c r="AT50" s="24">
        <v>42</v>
      </c>
      <c r="AU50" s="42"/>
      <c r="AV50" s="3"/>
      <c r="AW50" s="3"/>
      <c r="AX50" s="3"/>
      <c r="AY50" s="3"/>
      <c r="AZ50" s="46"/>
    </row>
    <row r="51" spans="23:52" ht="18.95" customHeight="1" x14ac:dyDescent="0.15">
      <c r="W51" s="3">
        <v>43</v>
      </c>
      <c r="X51" s="7" t="str">
        <f>R11</f>
        <v>数学</v>
      </c>
      <c r="Y51" s="9"/>
      <c r="Z51" s="23" t="str">
        <f t="shared" si="6"/>
        <v>数学</v>
      </c>
      <c r="AA51" t="str">
        <f>IF($Z51=AA$8,COUNTIF($Z$9:$Z51,AA$8)+Q$22,"")</f>
        <v/>
      </c>
      <c r="AB51" t="str">
        <f>IF($Z51=AB$8,COUNTIF($Z$9:$Z51,AB$8)+R$22,"")</f>
        <v/>
      </c>
      <c r="AC51">
        <f>IF($Z51=AC$8,COUNTIF($Z$9:$Z51,AC$8)+S$22,"")</f>
        <v>9</v>
      </c>
      <c r="AD51" t="str">
        <f>IF($Z51=AD$8,COUNTIF($Z$9:$Z51,AD$8)+T$22,"")</f>
        <v/>
      </c>
      <c r="AE51" t="str">
        <f>IF($Z51=AE$8,COUNTIF($Z$9:$Z51,AE$8)+U$22,"")</f>
        <v/>
      </c>
      <c r="AF51" t="str">
        <f t="shared" si="7"/>
        <v/>
      </c>
      <c r="AG51" t="str">
        <f t="shared" si="8"/>
        <v/>
      </c>
      <c r="AH51" t="str">
        <f t="shared" si="9"/>
        <v>単元9</v>
      </c>
      <c r="AI51" t="str">
        <f t="shared" si="10"/>
        <v/>
      </c>
      <c r="AJ51" t="str">
        <f t="shared" si="11"/>
        <v/>
      </c>
      <c r="AK51" t="str">
        <f t="shared" si="13"/>
        <v/>
      </c>
      <c r="AL51" t="str">
        <f t="shared" si="13"/>
        <v/>
      </c>
      <c r="AM51" t="str">
        <f t="shared" si="13"/>
        <v>単元9</v>
      </c>
      <c r="AN51" t="str">
        <f t="shared" si="13"/>
        <v>単元9</v>
      </c>
      <c r="AO51" t="str">
        <f t="shared" si="13"/>
        <v/>
      </c>
      <c r="AT51" s="24">
        <v>43</v>
      </c>
      <c r="AU51" s="42"/>
      <c r="AV51" s="3"/>
      <c r="AW51" s="3"/>
      <c r="AX51" s="3"/>
      <c r="AY51" s="3"/>
      <c r="AZ51" s="46"/>
    </row>
    <row r="52" spans="23:52" ht="18.95" customHeight="1" x14ac:dyDescent="0.15">
      <c r="W52" s="3">
        <v>44</v>
      </c>
      <c r="X52" s="7" t="str">
        <f>R12</f>
        <v>理科</v>
      </c>
      <c r="Y52" s="9"/>
      <c r="Z52" s="23" t="str">
        <f t="shared" si="6"/>
        <v>理科</v>
      </c>
      <c r="AA52" t="str">
        <f>IF($Z52=AA$8,COUNTIF($Z$9:$Z52,AA$8)+Q$22,"")</f>
        <v/>
      </c>
      <c r="AB52" t="str">
        <f>IF($Z52=AB$8,COUNTIF($Z$9:$Z52,AB$8)+R$22,"")</f>
        <v/>
      </c>
      <c r="AC52" t="str">
        <f>IF($Z52=AC$8,COUNTIF($Z$9:$Z52,AC$8)+S$22,"")</f>
        <v/>
      </c>
      <c r="AD52">
        <f>IF($Z52=AD$8,COUNTIF($Z$9:$Z52,AD$8)+T$22,"")</f>
        <v>9</v>
      </c>
      <c r="AE52" t="str">
        <f>IF($Z52=AE$8,COUNTIF($Z$9:$Z52,AE$8)+U$22,"")</f>
        <v/>
      </c>
      <c r="AF52" t="str">
        <f t="shared" si="7"/>
        <v/>
      </c>
      <c r="AG52" t="str">
        <f t="shared" si="8"/>
        <v/>
      </c>
      <c r="AH52" t="str">
        <f t="shared" si="9"/>
        <v/>
      </c>
      <c r="AI52" t="str">
        <f t="shared" si="10"/>
        <v>単元9</v>
      </c>
      <c r="AJ52" t="str">
        <f t="shared" si="11"/>
        <v/>
      </c>
      <c r="AK52" t="str">
        <f t="shared" si="13"/>
        <v/>
      </c>
      <c r="AL52" t="str">
        <f t="shared" si="13"/>
        <v/>
      </c>
      <c r="AM52" t="str">
        <f t="shared" si="13"/>
        <v/>
      </c>
      <c r="AN52" t="str">
        <f t="shared" si="13"/>
        <v>単元9</v>
      </c>
      <c r="AO52" t="str">
        <f t="shared" si="13"/>
        <v>単元9</v>
      </c>
      <c r="AT52" s="24">
        <v>44</v>
      </c>
      <c r="AU52" s="42"/>
      <c r="AV52" s="3"/>
      <c r="AW52" s="3"/>
      <c r="AX52" s="3"/>
      <c r="AY52" s="3"/>
      <c r="AZ52" s="46"/>
    </row>
    <row r="53" spans="23:52" ht="18.95" customHeight="1" x14ac:dyDescent="0.15">
      <c r="W53" s="3">
        <v>45</v>
      </c>
      <c r="X53" s="7" t="str">
        <f>R13</f>
        <v>英語</v>
      </c>
      <c r="Y53" s="9"/>
      <c r="Z53" s="23" t="str">
        <f t="shared" si="6"/>
        <v>英語</v>
      </c>
      <c r="AA53" t="str">
        <f>IF($Z53=AA$8,COUNTIF($Z$9:$Z53,AA$8)+Q$22,"")</f>
        <v/>
      </c>
      <c r="AB53" t="str">
        <f>IF($Z53=AB$8,COUNTIF($Z$9:$Z53,AB$8)+R$22,"")</f>
        <v/>
      </c>
      <c r="AC53" t="str">
        <f>IF($Z53=AC$8,COUNTIF($Z$9:$Z53,AC$8)+S$22,"")</f>
        <v/>
      </c>
      <c r="AD53" t="str">
        <f>IF($Z53=AD$8,COUNTIF($Z$9:$Z53,AD$8)+T$22,"")</f>
        <v/>
      </c>
      <c r="AE53">
        <f>IF($Z53=AE$8,COUNTIF($Z$9:$Z53,AE$8)+U$22,"")</f>
        <v>9</v>
      </c>
      <c r="AF53" t="str">
        <f t="shared" si="7"/>
        <v/>
      </c>
      <c r="AG53" t="str">
        <f t="shared" si="8"/>
        <v/>
      </c>
      <c r="AH53" t="str">
        <f t="shared" si="9"/>
        <v/>
      </c>
      <c r="AI53" t="str">
        <f t="shared" si="10"/>
        <v/>
      </c>
      <c r="AJ53" t="str">
        <f t="shared" si="11"/>
        <v>単元9</v>
      </c>
      <c r="AK53" t="str">
        <f t="shared" si="13"/>
        <v>単元10</v>
      </c>
      <c r="AL53" t="str">
        <f t="shared" si="13"/>
        <v/>
      </c>
      <c r="AM53" t="str">
        <f t="shared" si="13"/>
        <v/>
      </c>
      <c r="AN53" t="str">
        <f t="shared" si="13"/>
        <v/>
      </c>
      <c r="AO53" t="str">
        <f t="shared" si="13"/>
        <v>単元9</v>
      </c>
      <c r="AT53" s="24">
        <v>45</v>
      </c>
      <c r="AU53" s="42"/>
      <c r="AV53" s="3"/>
      <c r="AW53" s="3"/>
      <c r="AX53" s="3"/>
      <c r="AY53" s="3"/>
      <c r="AZ53" s="46"/>
    </row>
    <row r="54" spans="23:52" ht="18.95" customHeight="1" x14ac:dyDescent="0.15">
      <c r="W54" s="3">
        <v>46</v>
      </c>
      <c r="X54" s="7" t="str">
        <f>R9</f>
        <v>国語</v>
      </c>
      <c r="Y54" s="9"/>
      <c r="Z54" s="23" t="str">
        <f t="shared" si="6"/>
        <v>国語</v>
      </c>
      <c r="AA54">
        <f>IF($Z54=AA$8,COUNTIF($Z$9:$Z54,AA$8)+Q$22,"")</f>
        <v>10</v>
      </c>
      <c r="AB54" t="str">
        <f>IF($Z54=AB$8,COUNTIF($Z$9:$Z54,AB$8)+R$22,"")</f>
        <v/>
      </c>
      <c r="AC54" t="str">
        <f>IF($Z54=AC$8,COUNTIF($Z$9:$Z54,AC$8)+S$22,"")</f>
        <v/>
      </c>
      <c r="AD54" t="str">
        <f>IF($Z54=AD$8,COUNTIF($Z$9:$Z54,AD$8)+T$22,"")</f>
        <v/>
      </c>
      <c r="AE54" t="str">
        <f>IF($Z54=AE$8,COUNTIF($Z$9:$Z54,AE$8)+U$22,"")</f>
        <v/>
      </c>
      <c r="AF54" t="str">
        <f t="shared" si="7"/>
        <v>単元10</v>
      </c>
      <c r="AG54" t="str">
        <f t="shared" si="8"/>
        <v/>
      </c>
      <c r="AH54" t="str">
        <f t="shared" si="9"/>
        <v/>
      </c>
      <c r="AI54" t="str">
        <f t="shared" si="10"/>
        <v/>
      </c>
      <c r="AJ54" t="str">
        <f t="shared" si="11"/>
        <v/>
      </c>
      <c r="AK54" t="str">
        <f t="shared" si="13"/>
        <v>単元10</v>
      </c>
      <c r="AL54" t="str">
        <f t="shared" si="13"/>
        <v>単元10</v>
      </c>
      <c r="AM54" t="str">
        <f t="shared" si="13"/>
        <v/>
      </c>
      <c r="AN54" t="str">
        <f t="shared" si="13"/>
        <v/>
      </c>
      <c r="AO54" t="str">
        <f t="shared" si="13"/>
        <v/>
      </c>
      <c r="AT54" s="24">
        <v>46</v>
      </c>
      <c r="AU54" s="42"/>
      <c r="AV54" s="3"/>
      <c r="AW54" s="3"/>
      <c r="AX54" s="3"/>
      <c r="AY54" s="3"/>
      <c r="AZ54" s="46"/>
    </row>
    <row r="55" spans="23:52" ht="18.95" customHeight="1" x14ac:dyDescent="0.15">
      <c r="W55" s="3">
        <v>47</v>
      </c>
      <c r="X55" s="7" t="str">
        <f>R10</f>
        <v>社会</v>
      </c>
      <c r="Y55" s="9"/>
      <c r="Z55" s="23" t="str">
        <f t="shared" si="6"/>
        <v>社会</v>
      </c>
      <c r="AA55" t="str">
        <f>IF($Z55=AA$8,COUNTIF($Z$9:$Z55,AA$8)+Q$22,"")</f>
        <v/>
      </c>
      <c r="AB55">
        <f>IF($Z55=AB$8,COUNTIF($Z$9:$Z55,AB$8)+R$22,"")</f>
        <v>10</v>
      </c>
      <c r="AC55" t="str">
        <f>IF($Z55=AC$8,COUNTIF($Z$9:$Z55,AC$8)+S$22,"")</f>
        <v/>
      </c>
      <c r="AD55" t="str">
        <f>IF($Z55=AD$8,COUNTIF($Z$9:$Z55,AD$8)+T$22,"")</f>
        <v/>
      </c>
      <c r="AE55" t="str">
        <f>IF($Z55=AE$8,COUNTIF($Z$9:$Z55,AE$8)+U$22,"")</f>
        <v/>
      </c>
      <c r="AF55" t="str">
        <f t="shared" si="7"/>
        <v/>
      </c>
      <c r="AG55" t="str">
        <f t="shared" si="8"/>
        <v>単元10</v>
      </c>
      <c r="AH55" t="str">
        <f t="shared" si="9"/>
        <v/>
      </c>
      <c r="AI55" t="str">
        <f t="shared" si="10"/>
        <v/>
      </c>
      <c r="AJ55" t="str">
        <f t="shared" si="11"/>
        <v/>
      </c>
      <c r="AK55" t="str">
        <f t="shared" si="13"/>
        <v/>
      </c>
      <c r="AL55" t="str">
        <f t="shared" si="13"/>
        <v>単元10</v>
      </c>
      <c r="AM55" t="str">
        <f t="shared" si="13"/>
        <v>単元10</v>
      </c>
      <c r="AN55" t="str">
        <f t="shared" si="13"/>
        <v/>
      </c>
      <c r="AO55" t="str">
        <f t="shared" si="13"/>
        <v/>
      </c>
      <c r="AT55" s="24">
        <v>47</v>
      </c>
      <c r="AU55" s="42"/>
      <c r="AV55" s="3"/>
      <c r="AW55" s="3"/>
      <c r="AX55" s="3"/>
      <c r="AY55" s="3"/>
      <c r="AZ55" s="46"/>
    </row>
    <row r="56" spans="23:52" ht="18.95" customHeight="1" x14ac:dyDescent="0.15">
      <c r="W56" s="3">
        <v>48</v>
      </c>
      <c r="X56" s="7" t="str">
        <f>R11</f>
        <v>数学</v>
      </c>
      <c r="Y56" s="9"/>
      <c r="Z56" s="23" t="str">
        <f t="shared" si="6"/>
        <v>数学</v>
      </c>
      <c r="AA56" t="str">
        <f>IF($Z56=AA$8,COUNTIF($Z$9:$Z56,AA$8)+Q$22,"")</f>
        <v/>
      </c>
      <c r="AB56" t="str">
        <f>IF($Z56=AB$8,COUNTIF($Z$9:$Z56,AB$8)+R$22,"")</f>
        <v/>
      </c>
      <c r="AC56">
        <f>IF($Z56=AC$8,COUNTIF($Z$9:$Z56,AC$8)+S$22,"")</f>
        <v>10</v>
      </c>
      <c r="AD56" t="str">
        <f>IF($Z56=AD$8,COUNTIF($Z$9:$Z56,AD$8)+T$22,"")</f>
        <v/>
      </c>
      <c r="AE56" t="str">
        <f>IF($Z56=AE$8,COUNTIF($Z$9:$Z56,AE$8)+U$22,"")</f>
        <v/>
      </c>
      <c r="AF56" t="str">
        <f t="shared" si="7"/>
        <v/>
      </c>
      <c r="AG56" t="str">
        <f t="shared" si="8"/>
        <v/>
      </c>
      <c r="AH56" t="str">
        <f t="shared" si="9"/>
        <v>単元10</v>
      </c>
      <c r="AI56" t="str">
        <f t="shared" si="10"/>
        <v/>
      </c>
      <c r="AJ56" t="str">
        <f t="shared" si="11"/>
        <v/>
      </c>
      <c r="AK56" t="str">
        <f t="shared" si="13"/>
        <v/>
      </c>
      <c r="AL56" t="str">
        <f t="shared" si="13"/>
        <v/>
      </c>
      <c r="AM56" t="str">
        <f t="shared" si="13"/>
        <v>単元10</v>
      </c>
      <c r="AN56" t="str">
        <f t="shared" si="13"/>
        <v>単元10</v>
      </c>
      <c r="AO56" t="str">
        <f t="shared" si="13"/>
        <v/>
      </c>
      <c r="AT56" s="24">
        <v>48</v>
      </c>
      <c r="AU56" s="42"/>
      <c r="AV56" s="3"/>
      <c r="AW56" s="3"/>
      <c r="AX56" s="3"/>
      <c r="AY56" s="3"/>
      <c r="AZ56" s="46"/>
    </row>
    <row r="57" spans="23:52" ht="18.95" customHeight="1" x14ac:dyDescent="0.15">
      <c r="W57" s="3">
        <v>49</v>
      </c>
      <c r="X57" s="7" t="str">
        <f>R12</f>
        <v>理科</v>
      </c>
      <c r="Y57" s="9"/>
      <c r="Z57" s="23" t="str">
        <f t="shared" si="6"/>
        <v>理科</v>
      </c>
      <c r="AA57" t="str">
        <f>IF($Z57=AA$8,COUNTIF($Z$9:$Z57,AA$8)+Q$22,"")</f>
        <v/>
      </c>
      <c r="AB57" t="str">
        <f>IF($Z57=AB$8,COUNTIF($Z$9:$Z57,AB$8)+R$22,"")</f>
        <v/>
      </c>
      <c r="AC57" t="str">
        <f>IF($Z57=AC$8,COUNTIF($Z$9:$Z57,AC$8)+S$22,"")</f>
        <v/>
      </c>
      <c r="AD57">
        <f>IF($Z57=AD$8,COUNTIF($Z$9:$Z57,AD$8)+T$22,"")</f>
        <v>10</v>
      </c>
      <c r="AE57" t="str">
        <f>IF($Z57=AE$8,COUNTIF($Z$9:$Z57,AE$8)+U$22,"")</f>
        <v/>
      </c>
      <c r="AF57" t="str">
        <f t="shared" si="7"/>
        <v/>
      </c>
      <c r="AG57" t="str">
        <f t="shared" si="8"/>
        <v/>
      </c>
      <c r="AH57" t="str">
        <f t="shared" si="9"/>
        <v/>
      </c>
      <c r="AI57" t="str">
        <f t="shared" si="10"/>
        <v>単元10</v>
      </c>
      <c r="AJ57" t="str">
        <f t="shared" si="11"/>
        <v/>
      </c>
      <c r="AK57" t="str">
        <f t="shared" si="13"/>
        <v/>
      </c>
      <c r="AL57" t="str">
        <f t="shared" si="13"/>
        <v/>
      </c>
      <c r="AM57" t="str">
        <f t="shared" si="13"/>
        <v/>
      </c>
      <c r="AN57" t="str">
        <f t="shared" si="13"/>
        <v>単元10</v>
      </c>
      <c r="AO57" t="str">
        <f t="shared" si="13"/>
        <v>単元10</v>
      </c>
      <c r="AT57" s="24">
        <v>49</v>
      </c>
      <c r="AU57" s="42"/>
      <c r="AV57" s="3"/>
      <c r="AW57" s="3"/>
      <c r="AX57" s="3"/>
      <c r="AY57" s="3"/>
      <c r="AZ57" s="46"/>
    </row>
    <row r="58" spans="23:52" ht="18.95" customHeight="1" x14ac:dyDescent="0.15">
      <c r="W58" s="3">
        <v>50</v>
      </c>
      <c r="X58" s="7" t="str">
        <f>R13</f>
        <v>英語</v>
      </c>
      <c r="Y58" s="9"/>
      <c r="Z58" s="23" t="str">
        <f t="shared" si="6"/>
        <v>英語</v>
      </c>
      <c r="AA58" t="str">
        <f>IF($Z58=AA$8,COUNTIF($Z$9:$Z58,AA$8)+Q$22,"")</f>
        <v/>
      </c>
      <c r="AB58" t="str">
        <f>IF($Z58=AB$8,COUNTIF($Z$9:$Z58,AB$8)+R$22,"")</f>
        <v/>
      </c>
      <c r="AC58" t="str">
        <f>IF($Z58=AC$8,COUNTIF($Z$9:$Z58,AC$8)+S$22,"")</f>
        <v/>
      </c>
      <c r="AD58" t="str">
        <f>IF($Z58=AD$8,COUNTIF($Z$9:$Z58,AD$8)+T$22,"")</f>
        <v/>
      </c>
      <c r="AE58">
        <f>IF($Z58=AE$8,COUNTIF($Z$9:$Z58,AE$8)+U$22,"")</f>
        <v>10</v>
      </c>
      <c r="AF58" t="str">
        <f t="shared" si="7"/>
        <v/>
      </c>
      <c r="AG58" t="str">
        <f t="shared" si="8"/>
        <v/>
      </c>
      <c r="AH58" t="str">
        <f t="shared" si="9"/>
        <v/>
      </c>
      <c r="AI58" t="str">
        <f t="shared" si="10"/>
        <v/>
      </c>
      <c r="AJ58" t="str">
        <f t="shared" si="11"/>
        <v>単元10</v>
      </c>
      <c r="AK58" t="str">
        <f t="shared" si="13"/>
        <v>単元11</v>
      </c>
      <c r="AL58" t="str">
        <f t="shared" si="13"/>
        <v/>
      </c>
      <c r="AM58" t="str">
        <f t="shared" si="13"/>
        <v/>
      </c>
      <c r="AN58" t="str">
        <f t="shared" si="13"/>
        <v/>
      </c>
      <c r="AO58" t="str">
        <f t="shared" si="13"/>
        <v>単元10</v>
      </c>
      <c r="AT58" s="24">
        <v>50</v>
      </c>
      <c r="AU58" s="42"/>
      <c r="AV58" s="3"/>
      <c r="AW58" s="3"/>
      <c r="AX58" s="3"/>
      <c r="AY58" s="3"/>
      <c r="AZ58" s="46"/>
    </row>
    <row r="59" spans="23:52" ht="18.95" customHeight="1" x14ac:dyDescent="0.15">
      <c r="W59" s="3">
        <v>51</v>
      </c>
      <c r="X59" s="7" t="str">
        <f>R9</f>
        <v>国語</v>
      </c>
      <c r="Y59" s="9"/>
      <c r="Z59" s="23" t="str">
        <f t="shared" ref="Z59:Z68" si="14">IF(Y59="",IF(X59=0,"",X59),Y59)</f>
        <v>国語</v>
      </c>
      <c r="AA59">
        <f>IF($Z59=AA$8,COUNTIF($Z$9:$Z59,AA$8)+Q$22,"")</f>
        <v>11</v>
      </c>
      <c r="AB59" t="str">
        <f>IF($Z59=AB$8,COUNTIF($Z$9:$Z59,AB$8)+R$22,"")</f>
        <v/>
      </c>
      <c r="AC59" t="str">
        <f>IF($Z59=AC$8,COUNTIF($Z$9:$Z59,AC$8)+S$22,"")</f>
        <v/>
      </c>
      <c r="AD59" t="str">
        <f>IF($Z59=AD$8,COUNTIF($Z$9:$Z59,AD$8)+T$22,"")</f>
        <v/>
      </c>
      <c r="AE59" t="str">
        <f>IF($Z59=AE$8,COUNTIF($Z$9:$Z59,AE$8)+U$22,"")</f>
        <v/>
      </c>
      <c r="AF59" t="str">
        <f t="shared" ref="AF59:AF68" si="15">IF(AA59="","",VLOOKUP(AA59,$AT$9:$AZ$58,3))</f>
        <v>単元11</v>
      </c>
      <c r="AG59" t="str">
        <f t="shared" ref="AG59:AG68" si="16">IF(AB59="","",VLOOKUP(AB59,$AT$9:$AZ$58,4))</f>
        <v/>
      </c>
      <c r="AH59" t="str">
        <f t="shared" ref="AH59:AH68" si="17">IF(AC59="","",VLOOKUP(AC59,$AT$9:$AZ$58,5))</f>
        <v/>
      </c>
      <c r="AI59" t="str">
        <f t="shared" ref="AI59:AI68" si="18">IF(AD59="","",VLOOKUP(AD59,$AT$9:$AZ$58,6))</f>
        <v/>
      </c>
      <c r="AJ59" t="str">
        <f t="shared" ref="AJ59:AJ68" si="19">IF(AE59="","",VLOOKUP(AE59,$AT$9:$AZ$58,7))</f>
        <v/>
      </c>
      <c r="AK59" t="str">
        <f t="shared" ref="AK59:AK68" si="20">IF(AF59=AF60,"",IF($Z59=$Z60,AF59&amp;","&amp;AF60,AF59&amp;AF60))</f>
        <v>単元11</v>
      </c>
      <c r="AL59" t="str">
        <f t="shared" ref="AL59:AL68" si="21">IF(AG59=AG60,"",IF($Z59=$Z60,AG59&amp;","&amp;AG60,AG59&amp;AG60))</f>
        <v>単元11</v>
      </c>
      <c r="AM59" t="str">
        <f t="shared" ref="AM59:AM68" si="22">IF(AH59=AH60,"",IF($Z59=$Z60,AH59&amp;","&amp;AH60,AH59&amp;AH60))</f>
        <v/>
      </c>
      <c r="AN59" t="str">
        <f t="shared" ref="AN59:AN68" si="23">IF(AI59=AI60,"",IF($Z59=$Z60,AI59&amp;","&amp;AI60,AI59&amp;AI60))</f>
        <v/>
      </c>
      <c r="AO59" t="str">
        <f t="shared" ref="AO59:AO68" si="24">IF(AJ59=AJ60,"",IF($Z59=$Z60,AJ59&amp;","&amp;AJ60,AJ59&amp;AJ60))</f>
        <v/>
      </c>
      <c r="AT59" s="24">
        <v>51</v>
      </c>
      <c r="AU59" s="42"/>
      <c r="AV59" s="3"/>
      <c r="AW59" s="3"/>
      <c r="AX59" s="3"/>
      <c r="AY59" s="3"/>
      <c r="AZ59" s="46"/>
    </row>
    <row r="60" spans="23:52" ht="18.95" customHeight="1" x14ac:dyDescent="0.15">
      <c r="W60" s="3">
        <v>52</v>
      </c>
      <c r="X60" s="7" t="str">
        <f>R10</f>
        <v>社会</v>
      </c>
      <c r="Y60" s="9"/>
      <c r="Z60" s="23" t="str">
        <f t="shared" si="14"/>
        <v>社会</v>
      </c>
      <c r="AA60" t="str">
        <f>IF($Z60=AA$8,COUNTIF($Z$9:$Z60,AA$8)+Q$22,"")</f>
        <v/>
      </c>
      <c r="AB60">
        <f>IF($Z60=AB$8,COUNTIF($Z$9:$Z60,AB$8)+R$22,"")</f>
        <v>11</v>
      </c>
      <c r="AC60" t="str">
        <f>IF($Z60=AC$8,COUNTIF($Z$9:$Z60,AC$8)+S$22,"")</f>
        <v/>
      </c>
      <c r="AD60" t="str">
        <f>IF($Z60=AD$8,COUNTIF($Z$9:$Z60,AD$8)+T$22,"")</f>
        <v/>
      </c>
      <c r="AE60" t="str">
        <f>IF($Z60=AE$8,COUNTIF($Z$9:$Z60,AE$8)+U$22,"")</f>
        <v/>
      </c>
      <c r="AF60" t="str">
        <f t="shared" si="15"/>
        <v/>
      </c>
      <c r="AG60" t="str">
        <f t="shared" si="16"/>
        <v>単元11</v>
      </c>
      <c r="AH60" t="str">
        <f t="shared" si="17"/>
        <v/>
      </c>
      <c r="AI60" t="str">
        <f t="shared" si="18"/>
        <v/>
      </c>
      <c r="AJ60" t="str">
        <f t="shared" si="19"/>
        <v/>
      </c>
      <c r="AK60" t="str">
        <f t="shared" si="20"/>
        <v/>
      </c>
      <c r="AL60" t="str">
        <f t="shared" si="21"/>
        <v>単元11</v>
      </c>
      <c r="AM60" t="str">
        <f t="shared" si="22"/>
        <v>単元11</v>
      </c>
      <c r="AN60" t="str">
        <f t="shared" si="23"/>
        <v/>
      </c>
      <c r="AO60" t="str">
        <f t="shared" si="24"/>
        <v/>
      </c>
      <c r="AT60" s="24">
        <v>52</v>
      </c>
      <c r="AU60" s="42"/>
      <c r="AV60" s="3"/>
      <c r="AW60" s="3"/>
      <c r="AX60" s="3"/>
      <c r="AY60" s="3"/>
      <c r="AZ60" s="46"/>
    </row>
    <row r="61" spans="23:52" ht="18.95" customHeight="1" x14ac:dyDescent="0.15">
      <c r="W61" s="3">
        <v>53</v>
      </c>
      <c r="X61" s="7" t="str">
        <f>R11</f>
        <v>数学</v>
      </c>
      <c r="Y61" s="9"/>
      <c r="Z61" s="23" t="str">
        <f t="shared" si="14"/>
        <v>数学</v>
      </c>
      <c r="AA61" t="str">
        <f>IF($Z61=AA$8,COUNTIF($Z$9:$Z61,AA$8)+Q$22,"")</f>
        <v/>
      </c>
      <c r="AB61" t="str">
        <f>IF($Z61=AB$8,COUNTIF($Z$9:$Z61,AB$8)+R$22,"")</f>
        <v/>
      </c>
      <c r="AC61">
        <f>IF($Z61=AC$8,COUNTIF($Z$9:$Z61,AC$8)+S$22,"")</f>
        <v>11</v>
      </c>
      <c r="AD61" t="str">
        <f>IF($Z61=AD$8,COUNTIF($Z$9:$Z61,AD$8)+T$22,"")</f>
        <v/>
      </c>
      <c r="AE61" t="str">
        <f>IF($Z61=AE$8,COUNTIF($Z$9:$Z61,AE$8)+U$22,"")</f>
        <v/>
      </c>
      <c r="AF61" t="str">
        <f t="shared" si="15"/>
        <v/>
      </c>
      <c r="AG61" t="str">
        <f t="shared" si="16"/>
        <v/>
      </c>
      <c r="AH61" t="str">
        <f t="shared" si="17"/>
        <v>単元11</v>
      </c>
      <c r="AI61" t="str">
        <f t="shared" si="18"/>
        <v/>
      </c>
      <c r="AJ61" t="str">
        <f t="shared" si="19"/>
        <v/>
      </c>
      <c r="AK61" t="str">
        <f t="shared" si="20"/>
        <v/>
      </c>
      <c r="AL61" t="str">
        <f t="shared" si="21"/>
        <v/>
      </c>
      <c r="AM61" t="str">
        <f t="shared" si="22"/>
        <v>単元11</v>
      </c>
      <c r="AN61" t="str">
        <f t="shared" si="23"/>
        <v>単元11</v>
      </c>
      <c r="AO61" t="str">
        <f t="shared" si="24"/>
        <v/>
      </c>
      <c r="AT61" s="24">
        <v>53</v>
      </c>
      <c r="AU61" s="42"/>
      <c r="AV61" s="3"/>
      <c r="AW61" s="3"/>
      <c r="AX61" s="3"/>
      <c r="AY61" s="3"/>
      <c r="AZ61" s="46"/>
    </row>
    <row r="62" spans="23:52" ht="18.95" customHeight="1" x14ac:dyDescent="0.15">
      <c r="W62" s="3">
        <v>54</v>
      </c>
      <c r="X62" s="7" t="str">
        <f>R12</f>
        <v>理科</v>
      </c>
      <c r="Y62" s="9"/>
      <c r="Z62" s="23" t="str">
        <f t="shared" si="14"/>
        <v>理科</v>
      </c>
      <c r="AA62" t="str">
        <f>IF($Z62=AA$8,COUNTIF($Z$9:$Z62,AA$8)+Q$22,"")</f>
        <v/>
      </c>
      <c r="AB62" t="str">
        <f>IF($Z62=AB$8,COUNTIF($Z$9:$Z62,AB$8)+R$22,"")</f>
        <v/>
      </c>
      <c r="AC62" t="str">
        <f>IF($Z62=AC$8,COUNTIF($Z$9:$Z62,AC$8)+S$22,"")</f>
        <v/>
      </c>
      <c r="AD62">
        <f>IF($Z62=AD$8,COUNTIF($Z$9:$Z62,AD$8)+T$22,"")</f>
        <v>11</v>
      </c>
      <c r="AE62" t="str">
        <f>IF($Z62=AE$8,COUNTIF($Z$9:$Z62,AE$8)+U$22,"")</f>
        <v/>
      </c>
      <c r="AF62" t="str">
        <f t="shared" si="15"/>
        <v/>
      </c>
      <c r="AG62" t="str">
        <f t="shared" si="16"/>
        <v/>
      </c>
      <c r="AH62" t="str">
        <f t="shared" si="17"/>
        <v/>
      </c>
      <c r="AI62" t="str">
        <f t="shared" si="18"/>
        <v>単元11</v>
      </c>
      <c r="AJ62" t="str">
        <f t="shared" si="19"/>
        <v/>
      </c>
      <c r="AK62" t="str">
        <f t="shared" si="20"/>
        <v/>
      </c>
      <c r="AL62" t="str">
        <f t="shared" si="21"/>
        <v/>
      </c>
      <c r="AM62" t="str">
        <f t="shared" si="22"/>
        <v/>
      </c>
      <c r="AN62" t="str">
        <f t="shared" si="23"/>
        <v>単元11</v>
      </c>
      <c r="AO62" t="str">
        <f t="shared" si="24"/>
        <v>単元11</v>
      </c>
      <c r="AT62" s="24">
        <v>54</v>
      </c>
      <c r="AU62" s="42"/>
      <c r="AV62" s="3"/>
      <c r="AW62" s="3"/>
      <c r="AX62" s="3"/>
      <c r="AY62" s="3"/>
      <c r="AZ62" s="46"/>
    </row>
    <row r="63" spans="23:52" ht="18.95" customHeight="1" x14ac:dyDescent="0.15">
      <c r="W63" s="3">
        <v>55</v>
      </c>
      <c r="X63" s="7" t="str">
        <f>R13</f>
        <v>英語</v>
      </c>
      <c r="Y63" s="9"/>
      <c r="Z63" s="23" t="str">
        <f t="shared" si="14"/>
        <v>英語</v>
      </c>
      <c r="AA63" t="str">
        <f>IF($Z63=AA$8,COUNTIF($Z$9:$Z63,AA$8)+Q$22,"")</f>
        <v/>
      </c>
      <c r="AB63" t="str">
        <f>IF($Z63=AB$8,COUNTIF($Z$9:$Z63,AB$8)+R$22,"")</f>
        <v/>
      </c>
      <c r="AC63" t="str">
        <f>IF($Z63=AC$8,COUNTIF($Z$9:$Z63,AC$8)+S$22,"")</f>
        <v/>
      </c>
      <c r="AD63" t="str">
        <f>IF($Z63=AD$8,COUNTIF($Z$9:$Z63,AD$8)+T$22,"")</f>
        <v/>
      </c>
      <c r="AE63">
        <f>IF($Z63=AE$8,COUNTIF($Z$9:$Z63,AE$8)+U$22,"")</f>
        <v>11</v>
      </c>
      <c r="AF63" t="str">
        <f t="shared" si="15"/>
        <v/>
      </c>
      <c r="AG63" t="str">
        <f t="shared" si="16"/>
        <v/>
      </c>
      <c r="AH63" t="str">
        <f t="shared" si="17"/>
        <v/>
      </c>
      <c r="AI63" t="str">
        <f t="shared" si="18"/>
        <v/>
      </c>
      <c r="AJ63" t="str">
        <f t="shared" si="19"/>
        <v>単元11</v>
      </c>
      <c r="AK63" t="str">
        <f t="shared" si="20"/>
        <v>単元12</v>
      </c>
      <c r="AL63" t="str">
        <f t="shared" si="21"/>
        <v/>
      </c>
      <c r="AM63" t="str">
        <f t="shared" si="22"/>
        <v/>
      </c>
      <c r="AN63" t="str">
        <f t="shared" si="23"/>
        <v/>
      </c>
      <c r="AO63" t="str">
        <f t="shared" si="24"/>
        <v>単元11</v>
      </c>
      <c r="AT63" s="24">
        <v>55</v>
      </c>
      <c r="AU63" s="42"/>
      <c r="AV63" s="3"/>
      <c r="AW63" s="3"/>
      <c r="AX63" s="3"/>
      <c r="AY63" s="3"/>
      <c r="AZ63" s="46"/>
    </row>
    <row r="64" spans="23:52" ht="18.95" customHeight="1" x14ac:dyDescent="0.15">
      <c r="W64" s="3">
        <v>56</v>
      </c>
      <c r="X64" s="7" t="str">
        <f>R9</f>
        <v>国語</v>
      </c>
      <c r="Y64" s="9"/>
      <c r="Z64" s="23" t="str">
        <f t="shared" si="14"/>
        <v>国語</v>
      </c>
      <c r="AA64">
        <f>IF($Z64=AA$8,COUNTIF($Z$9:$Z64,AA$8)+Q$22,"")</f>
        <v>12</v>
      </c>
      <c r="AB64" t="str">
        <f>IF($Z64=AB$8,COUNTIF($Z$9:$Z64,AB$8)+R$22,"")</f>
        <v/>
      </c>
      <c r="AC64" t="str">
        <f>IF($Z64=AC$8,COUNTIF($Z$9:$Z64,AC$8)+S$22,"")</f>
        <v/>
      </c>
      <c r="AD64" t="str">
        <f>IF($Z64=AD$8,COUNTIF($Z$9:$Z64,AD$8)+T$22,"")</f>
        <v/>
      </c>
      <c r="AE64" t="str">
        <f>IF($Z64=AE$8,COUNTIF($Z$9:$Z64,AE$8)+U$22,"")</f>
        <v/>
      </c>
      <c r="AF64" t="str">
        <f t="shared" si="15"/>
        <v>単元12</v>
      </c>
      <c r="AG64" t="str">
        <f t="shared" si="16"/>
        <v/>
      </c>
      <c r="AH64" t="str">
        <f t="shared" si="17"/>
        <v/>
      </c>
      <c r="AI64" t="str">
        <f t="shared" si="18"/>
        <v/>
      </c>
      <c r="AJ64" t="str">
        <f t="shared" si="19"/>
        <v/>
      </c>
      <c r="AK64" t="str">
        <f t="shared" si="20"/>
        <v>単元12</v>
      </c>
      <c r="AL64" t="str">
        <f t="shared" si="21"/>
        <v>単元12</v>
      </c>
      <c r="AM64" t="str">
        <f t="shared" si="22"/>
        <v/>
      </c>
      <c r="AN64" t="str">
        <f t="shared" si="23"/>
        <v/>
      </c>
      <c r="AO64" t="str">
        <f t="shared" si="24"/>
        <v/>
      </c>
      <c r="AT64" s="24">
        <v>56</v>
      </c>
      <c r="AU64" s="42"/>
      <c r="AV64" s="3"/>
      <c r="AW64" s="3"/>
      <c r="AX64" s="3"/>
      <c r="AY64" s="3"/>
      <c r="AZ64" s="46"/>
    </row>
    <row r="65" spans="23:52" ht="18.95" customHeight="1" x14ac:dyDescent="0.15">
      <c r="W65" s="3">
        <v>57</v>
      </c>
      <c r="X65" s="7" t="str">
        <f>R10</f>
        <v>社会</v>
      </c>
      <c r="Y65" s="9"/>
      <c r="Z65" s="23" t="str">
        <f t="shared" si="14"/>
        <v>社会</v>
      </c>
      <c r="AA65" t="str">
        <f>IF($Z65=AA$8,COUNTIF($Z$9:$Z65,AA$8)+Q$22,"")</f>
        <v/>
      </c>
      <c r="AB65">
        <f>IF($Z65=AB$8,COUNTIF($Z$9:$Z65,AB$8)+R$22,"")</f>
        <v>12</v>
      </c>
      <c r="AC65" t="str">
        <f>IF($Z65=AC$8,COUNTIF($Z$9:$Z65,AC$8)+S$22,"")</f>
        <v/>
      </c>
      <c r="AD65" t="str">
        <f>IF($Z65=AD$8,COUNTIF($Z$9:$Z65,AD$8)+T$22,"")</f>
        <v/>
      </c>
      <c r="AE65" t="str">
        <f>IF($Z65=AE$8,COUNTIF($Z$9:$Z65,AE$8)+U$22,"")</f>
        <v/>
      </c>
      <c r="AF65" t="str">
        <f t="shared" si="15"/>
        <v/>
      </c>
      <c r="AG65" t="str">
        <f t="shared" si="16"/>
        <v>単元12</v>
      </c>
      <c r="AH65" t="str">
        <f t="shared" si="17"/>
        <v/>
      </c>
      <c r="AI65" t="str">
        <f t="shared" si="18"/>
        <v/>
      </c>
      <c r="AJ65" t="str">
        <f t="shared" si="19"/>
        <v/>
      </c>
      <c r="AK65" t="str">
        <f t="shared" si="20"/>
        <v/>
      </c>
      <c r="AL65" t="str">
        <f t="shared" si="21"/>
        <v>単元12</v>
      </c>
      <c r="AM65" t="str">
        <f t="shared" si="22"/>
        <v>単元12</v>
      </c>
      <c r="AN65" t="str">
        <f t="shared" si="23"/>
        <v/>
      </c>
      <c r="AO65" t="str">
        <f t="shared" si="24"/>
        <v/>
      </c>
      <c r="AT65" s="24">
        <v>57</v>
      </c>
      <c r="AU65" s="42"/>
      <c r="AV65" s="3"/>
      <c r="AW65" s="3"/>
      <c r="AX65" s="3"/>
      <c r="AY65" s="3"/>
      <c r="AZ65" s="46"/>
    </row>
    <row r="66" spans="23:52" ht="18.95" customHeight="1" x14ac:dyDescent="0.15">
      <c r="W66" s="3">
        <v>58</v>
      </c>
      <c r="X66" s="7" t="str">
        <f>R11</f>
        <v>数学</v>
      </c>
      <c r="Y66" s="9"/>
      <c r="Z66" s="23" t="str">
        <f t="shared" si="14"/>
        <v>数学</v>
      </c>
      <c r="AA66" t="str">
        <f>IF($Z66=AA$8,COUNTIF($Z$9:$Z66,AA$8)+Q$22,"")</f>
        <v/>
      </c>
      <c r="AB66" t="str">
        <f>IF($Z66=AB$8,COUNTIF($Z$9:$Z66,AB$8)+R$22,"")</f>
        <v/>
      </c>
      <c r="AC66">
        <f>IF($Z66=AC$8,COUNTIF($Z$9:$Z66,AC$8)+S$22,"")</f>
        <v>12</v>
      </c>
      <c r="AD66" t="str">
        <f>IF($Z66=AD$8,COUNTIF($Z$9:$Z66,AD$8)+T$22,"")</f>
        <v/>
      </c>
      <c r="AE66" t="str">
        <f>IF($Z66=AE$8,COUNTIF($Z$9:$Z66,AE$8)+U$22,"")</f>
        <v/>
      </c>
      <c r="AF66" t="str">
        <f t="shared" si="15"/>
        <v/>
      </c>
      <c r="AG66" t="str">
        <f t="shared" si="16"/>
        <v/>
      </c>
      <c r="AH66" t="str">
        <f t="shared" si="17"/>
        <v>単元12</v>
      </c>
      <c r="AI66" t="str">
        <f t="shared" si="18"/>
        <v/>
      </c>
      <c r="AJ66" t="str">
        <f t="shared" si="19"/>
        <v/>
      </c>
      <c r="AK66" t="str">
        <f t="shared" si="20"/>
        <v/>
      </c>
      <c r="AL66" t="str">
        <f t="shared" si="21"/>
        <v/>
      </c>
      <c r="AM66" t="str">
        <f t="shared" si="22"/>
        <v>単元12</v>
      </c>
      <c r="AN66" t="str">
        <f t="shared" si="23"/>
        <v>単元12</v>
      </c>
      <c r="AO66" t="str">
        <f t="shared" si="24"/>
        <v/>
      </c>
      <c r="AT66" s="24">
        <v>58</v>
      </c>
      <c r="AU66" s="42"/>
      <c r="AV66" s="3"/>
      <c r="AW66" s="3"/>
      <c r="AX66" s="3"/>
      <c r="AY66" s="3"/>
      <c r="AZ66" s="46"/>
    </row>
    <row r="67" spans="23:52" ht="18.95" customHeight="1" x14ac:dyDescent="0.15">
      <c r="W67" s="3">
        <v>59</v>
      </c>
      <c r="X67" s="7" t="str">
        <f>R12</f>
        <v>理科</v>
      </c>
      <c r="Y67" s="9"/>
      <c r="Z67" s="23" t="str">
        <f t="shared" si="14"/>
        <v>理科</v>
      </c>
      <c r="AA67" t="str">
        <f>IF($Z67=AA$8,COUNTIF($Z$9:$Z67,AA$8)+Q$22,"")</f>
        <v/>
      </c>
      <c r="AB67" t="str">
        <f>IF($Z67=AB$8,COUNTIF($Z$9:$Z67,AB$8)+R$22,"")</f>
        <v/>
      </c>
      <c r="AC67" t="str">
        <f>IF($Z67=AC$8,COUNTIF($Z$9:$Z67,AC$8)+S$22,"")</f>
        <v/>
      </c>
      <c r="AD67">
        <f>IF($Z67=AD$8,COUNTIF($Z$9:$Z67,AD$8)+T$22,"")</f>
        <v>12</v>
      </c>
      <c r="AE67" t="str">
        <f>IF($Z67=AE$8,COUNTIF($Z$9:$Z67,AE$8)+U$22,"")</f>
        <v/>
      </c>
      <c r="AF67" t="str">
        <f t="shared" si="15"/>
        <v/>
      </c>
      <c r="AG67" t="str">
        <f t="shared" si="16"/>
        <v/>
      </c>
      <c r="AH67" t="str">
        <f t="shared" si="17"/>
        <v/>
      </c>
      <c r="AI67" t="str">
        <f t="shared" si="18"/>
        <v>単元12</v>
      </c>
      <c r="AJ67" t="str">
        <f t="shared" si="19"/>
        <v/>
      </c>
      <c r="AK67" t="str">
        <f t="shared" si="20"/>
        <v/>
      </c>
      <c r="AL67" t="str">
        <f t="shared" si="21"/>
        <v/>
      </c>
      <c r="AM67" t="str">
        <f t="shared" si="22"/>
        <v/>
      </c>
      <c r="AN67" t="str">
        <f t="shared" si="23"/>
        <v>単元12</v>
      </c>
      <c r="AO67" t="str">
        <f t="shared" si="24"/>
        <v>単元12</v>
      </c>
      <c r="AT67" s="24">
        <v>59</v>
      </c>
      <c r="AU67" s="42"/>
      <c r="AV67" s="3"/>
      <c r="AW67" s="3"/>
      <c r="AX67" s="3"/>
      <c r="AY67" s="3"/>
      <c r="AZ67" s="46"/>
    </row>
    <row r="68" spans="23:52" ht="18.95" customHeight="1" thickBot="1" x14ac:dyDescent="0.2">
      <c r="W68" s="3">
        <v>60</v>
      </c>
      <c r="X68" s="7" t="str">
        <f>R13</f>
        <v>英語</v>
      </c>
      <c r="Y68" s="10"/>
      <c r="Z68" s="23" t="str">
        <f t="shared" si="14"/>
        <v>英語</v>
      </c>
      <c r="AA68" t="str">
        <f>IF($Z68=AA$8,COUNTIF($Z$9:$Z68,AA$8)+Q$22,"")</f>
        <v/>
      </c>
      <c r="AB68" t="str">
        <f>IF($Z68=AB$8,COUNTIF($Z$9:$Z68,AB$8)+R$22,"")</f>
        <v/>
      </c>
      <c r="AC68" t="str">
        <f>IF($Z68=AC$8,COUNTIF($Z$9:$Z68,AC$8)+S$22,"")</f>
        <v/>
      </c>
      <c r="AD68" t="str">
        <f>IF($Z68=AD$8,COUNTIF($Z$9:$Z68,AD$8)+T$22,"")</f>
        <v/>
      </c>
      <c r="AE68">
        <f>IF($Z68=AE$8,COUNTIF($Z$9:$Z68,AE$8)+U$22,"")</f>
        <v>12</v>
      </c>
      <c r="AF68" t="str">
        <f t="shared" si="15"/>
        <v/>
      </c>
      <c r="AG68" t="str">
        <f t="shared" si="16"/>
        <v/>
      </c>
      <c r="AH68" t="str">
        <f t="shared" si="17"/>
        <v/>
      </c>
      <c r="AI68" t="str">
        <f t="shared" si="18"/>
        <v/>
      </c>
      <c r="AJ68" t="str">
        <f t="shared" si="19"/>
        <v>単元12</v>
      </c>
      <c r="AK68" t="str">
        <f t="shared" si="20"/>
        <v/>
      </c>
      <c r="AL68" t="str">
        <f t="shared" si="21"/>
        <v/>
      </c>
      <c r="AM68" t="str">
        <f t="shared" si="22"/>
        <v/>
      </c>
      <c r="AN68" t="str">
        <f t="shared" si="23"/>
        <v/>
      </c>
      <c r="AO68" t="str">
        <f t="shared" si="24"/>
        <v>単元12</v>
      </c>
      <c r="AT68" s="24">
        <v>60</v>
      </c>
      <c r="AU68" s="42"/>
      <c r="AV68" s="3"/>
      <c r="AW68" s="3"/>
      <c r="AX68" s="3"/>
      <c r="AY68" s="3"/>
      <c r="AZ68" s="46"/>
    </row>
    <row r="69" spans="23:52" ht="18.95" customHeight="1" x14ac:dyDescent="0.15">
      <c r="AK69" t="str">
        <f t="shared" si="13"/>
        <v/>
      </c>
      <c r="AL69" t="str">
        <f t="shared" si="13"/>
        <v/>
      </c>
      <c r="AM69" t="str">
        <f t="shared" si="13"/>
        <v/>
      </c>
      <c r="AN69" t="str">
        <f t="shared" si="13"/>
        <v/>
      </c>
      <c r="AO69" t="str">
        <f t="shared" si="13"/>
        <v/>
      </c>
      <c r="AT69" s="24">
        <v>61</v>
      </c>
      <c r="AU69" s="42"/>
      <c r="AV69" s="3"/>
      <c r="AW69" s="3"/>
      <c r="AX69" s="3"/>
      <c r="AY69" s="3"/>
      <c r="AZ69" s="46"/>
    </row>
    <row r="70" spans="23:52" ht="18.95" customHeight="1" x14ac:dyDescent="0.15">
      <c r="AT70" s="24">
        <v>62</v>
      </c>
      <c r="AU70" s="42"/>
      <c r="AV70" s="3"/>
      <c r="AW70" s="3"/>
      <c r="AX70" s="3"/>
      <c r="AY70" s="3"/>
      <c r="AZ70" s="46"/>
    </row>
    <row r="71" spans="23:52" ht="18.95" customHeight="1" x14ac:dyDescent="0.15">
      <c r="AT71" s="24">
        <v>63</v>
      </c>
      <c r="AU71" s="42"/>
      <c r="AV71" s="3"/>
      <c r="AW71" s="3"/>
      <c r="AX71" s="3"/>
      <c r="AY71" s="3"/>
      <c r="AZ71" s="46"/>
    </row>
    <row r="72" spans="23:52" ht="18.95" customHeight="1" x14ac:dyDescent="0.15">
      <c r="AT72" s="24">
        <v>64</v>
      </c>
      <c r="AU72" s="42"/>
      <c r="AV72" s="3"/>
      <c r="AW72" s="3"/>
      <c r="AX72" s="3"/>
      <c r="AY72" s="3"/>
      <c r="AZ72" s="46"/>
    </row>
    <row r="73" spans="23:52" ht="18.95" customHeight="1" x14ac:dyDescent="0.15">
      <c r="AT73" s="24">
        <v>65</v>
      </c>
      <c r="AU73" s="42"/>
      <c r="AV73" s="3"/>
      <c r="AW73" s="3"/>
      <c r="AX73" s="3"/>
      <c r="AY73" s="3"/>
      <c r="AZ73" s="46"/>
    </row>
    <row r="74" spans="23:52" ht="18.95" customHeight="1" x14ac:dyDescent="0.15">
      <c r="AT74" s="24">
        <v>66</v>
      </c>
      <c r="AU74" s="42"/>
      <c r="AV74" s="3"/>
      <c r="AW74" s="3"/>
      <c r="AX74" s="3"/>
      <c r="AY74" s="3"/>
      <c r="AZ74" s="46"/>
    </row>
    <row r="75" spans="23:52" ht="18.95" customHeight="1" x14ac:dyDescent="0.15">
      <c r="AT75" s="24">
        <v>67</v>
      </c>
      <c r="AU75" s="42"/>
      <c r="AV75" s="3"/>
      <c r="AW75" s="3"/>
      <c r="AX75" s="3"/>
      <c r="AY75" s="3"/>
      <c r="AZ75" s="46"/>
    </row>
    <row r="76" spans="23:52" ht="18.95" customHeight="1" x14ac:dyDescent="0.15">
      <c r="AT76" s="24">
        <v>68</v>
      </c>
      <c r="AU76" s="42"/>
      <c r="AV76" s="3"/>
      <c r="AW76" s="3"/>
      <c r="AX76" s="3"/>
      <c r="AY76" s="3"/>
      <c r="AZ76" s="46"/>
    </row>
    <row r="77" spans="23:52" ht="18.95" customHeight="1" x14ac:dyDescent="0.15">
      <c r="AT77" s="24">
        <v>69</v>
      </c>
      <c r="AU77" s="42"/>
      <c r="AV77" s="3"/>
      <c r="AW77" s="3"/>
      <c r="AX77" s="3"/>
      <c r="AY77" s="3"/>
      <c r="AZ77" s="46"/>
    </row>
    <row r="78" spans="23:52" ht="18.95" customHeight="1" x14ac:dyDescent="0.15">
      <c r="AT78" s="24">
        <v>70</v>
      </c>
      <c r="AU78" s="42"/>
      <c r="AV78" s="3"/>
      <c r="AW78" s="3"/>
      <c r="AX78" s="3"/>
      <c r="AY78" s="3"/>
      <c r="AZ78" s="46"/>
    </row>
    <row r="79" spans="23:52" ht="18.95" customHeight="1" x14ac:dyDescent="0.15">
      <c r="AT79" s="24">
        <v>71</v>
      </c>
      <c r="AU79" s="42"/>
      <c r="AV79" s="3"/>
      <c r="AW79" s="3"/>
      <c r="AX79" s="3"/>
      <c r="AY79" s="3"/>
      <c r="AZ79" s="46"/>
    </row>
    <row r="80" spans="23:52" ht="18.95" customHeight="1" x14ac:dyDescent="0.15">
      <c r="AT80" s="24">
        <v>72</v>
      </c>
      <c r="AU80" s="42"/>
      <c r="AV80" s="3"/>
      <c r="AW80" s="3"/>
      <c r="AX80" s="3"/>
      <c r="AY80" s="3"/>
      <c r="AZ80" s="46"/>
    </row>
    <row r="81" spans="46:52" ht="18.95" customHeight="1" x14ac:dyDescent="0.15">
      <c r="AT81" s="24">
        <v>73</v>
      </c>
      <c r="AU81" s="42"/>
      <c r="AV81" s="3"/>
      <c r="AW81" s="3"/>
      <c r="AX81" s="3"/>
      <c r="AY81" s="3"/>
      <c r="AZ81" s="46"/>
    </row>
    <row r="82" spans="46:52" ht="18.95" customHeight="1" x14ac:dyDescent="0.15">
      <c r="AT82" s="24">
        <v>74</v>
      </c>
      <c r="AU82" s="42"/>
      <c r="AV82" s="3"/>
      <c r="AW82" s="3"/>
      <c r="AX82" s="3"/>
      <c r="AY82" s="3"/>
      <c r="AZ82" s="46"/>
    </row>
    <row r="83" spans="46:52" ht="18.95" customHeight="1" x14ac:dyDescent="0.15">
      <c r="AT83" s="24">
        <v>75</v>
      </c>
      <c r="AU83" s="42"/>
      <c r="AV83" s="3"/>
      <c r="AW83" s="3"/>
      <c r="AX83" s="3"/>
      <c r="AY83" s="3"/>
      <c r="AZ83" s="46"/>
    </row>
    <row r="84" spans="46:52" ht="18.95" customHeight="1" x14ac:dyDescent="0.15">
      <c r="AT84" s="24">
        <v>76</v>
      </c>
      <c r="AU84" s="42"/>
      <c r="AV84" s="3"/>
      <c r="AW84" s="3"/>
      <c r="AX84" s="3"/>
      <c r="AY84" s="3"/>
      <c r="AZ84" s="46"/>
    </row>
    <row r="85" spans="46:52" ht="18.95" customHeight="1" x14ac:dyDescent="0.15">
      <c r="AT85" s="24">
        <v>77</v>
      </c>
      <c r="AU85" s="42"/>
      <c r="AV85" s="3"/>
      <c r="AW85" s="3"/>
      <c r="AX85" s="3"/>
      <c r="AY85" s="3"/>
      <c r="AZ85" s="46"/>
    </row>
    <row r="86" spans="46:52" ht="18.95" customHeight="1" x14ac:dyDescent="0.15">
      <c r="AT86" s="24">
        <v>78</v>
      </c>
      <c r="AU86" s="42"/>
      <c r="AV86" s="3"/>
      <c r="AW86" s="3"/>
      <c r="AX86" s="3"/>
      <c r="AY86" s="3"/>
      <c r="AZ86" s="46"/>
    </row>
    <row r="87" spans="46:52" ht="18.95" customHeight="1" x14ac:dyDescent="0.15">
      <c r="AT87" s="24">
        <v>79</v>
      </c>
      <c r="AU87" s="42"/>
      <c r="AV87" s="3"/>
      <c r="AW87" s="3"/>
      <c r="AX87" s="3"/>
      <c r="AY87" s="3"/>
      <c r="AZ87" s="46"/>
    </row>
    <row r="88" spans="46:52" ht="18.95" customHeight="1" x14ac:dyDescent="0.15">
      <c r="AT88" s="24">
        <v>80</v>
      </c>
      <c r="AU88" s="42"/>
      <c r="AV88" s="3"/>
      <c r="AW88" s="3"/>
      <c r="AX88" s="3"/>
      <c r="AY88" s="3"/>
      <c r="AZ88" s="46"/>
    </row>
    <row r="89" spans="46:52" ht="18.95" customHeight="1" x14ac:dyDescent="0.15">
      <c r="AT89" s="24">
        <v>81</v>
      </c>
      <c r="AU89" s="42"/>
      <c r="AV89" s="3"/>
      <c r="AW89" s="3"/>
      <c r="AX89" s="3"/>
      <c r="AY89" s="3"/>
      <c r="AZ89" s="46"/>
    </row>
    <row r="90" spans="46:52" ht="18.95" customHeight="1" x14ac:dyDescent="0.15">
      <c r="AT90" s="24">
        <v>82</v>
      </c>
      <c r="AU90" s="42"/>
      <c r="AV90" s="3"/>
      <c r="AW90" s="3"/>
      <c r="AX90" s="3"/>
      <c r="AY90" s="3"/>
      <c r="AZ90" s="46"/>
    </row>
    <row r="91" spans="46:52" ht="18.95" customHeight="1" x14ac:dyDescent="0.15">
      <c r="AT91" s="24">
        <v>83</v>
      </c>
      <c r="AU91" s="42"/>
      <c r="AV91" s="3"/>
      <c r="AW91" s="3"/>
      <c r="AX91" s="3"/>
      <c r="AY91" s="3"/>
      <c r="AZ91" s="46"/>
    </row>
    <row r="92" spans="46:52" ht="18.95" customHeight="1" x14ac:dyDescent="0.15">
      <c r="AT92" s="24">
        <v>84</v>
      </c>
      <c r="AU92" s="42"/>
      <c r="AV92" s="3"/>
      <c r="AW92" s="3"/>
      <c r="AX92" s="3"/>
      <c r="AY92" s="3"/>
      <c r="AZ92" s="46"/>
    </row>
    <row r="93" spans="46:52" ht="18.95" customHeight="1" x14ac:dyDescent="0.15">
      <c r="AT93" s="24">
        <v>85</v>
      </c>
      <c r="AU93" s="42"/>
      <c r="AV93" s="3"/>
      <c r="AW93" s="3"/>
      <c r="AX93" s="3"/>
      <c r="AY93" s="3"/>
      <c r="AZ93" s="46"/>
    </row>
    <row r="94" spans="46:52" ht="18.95" customHeight="1" x14ac:dyDescent="0.15">
      <c r="AT94" s="24">
        <v>86</v>
      </c>
      <c r="AU94" s="42"/>
      <c r="AV94" s="3"/>
      <c r="AW94" s="3"/>
      <c r="AX94" s="3"/>
      <c r="AY94" s="3"/>
      <c r="AZ94" s="46"/>
    </row>
    <row r="95" spans="46:52" ht="18.95" customHeight="1" x14ac:dyDescent="0.15">
      <c r="AT95" s="24">
        <v>87</v>
      </c>
      <c r="AU95" s="42"/>
      <c r="AV95" s="3"/>
      <c r="AW95" s="3"/>
      <c r="AX95" s="3"/>
      <c r="AY95" s="3"/>
      <c r="AZ95" s="46"/>
    </row>
    <row r="96" spans="46:52" ht="18.95" customHeight="1" x14ac:dyDescent="0.15">
      <c r="AT96" s="24">
        <v>88</v>
      </c>
      <c r="AU96" s="42"/>
      <c r="AV96" s="3"/>
      <c r="AW96" s="3"/>
      <c r="AX96" s="3"/>
      <c r="AY96" s="3"/>
      <c r="AZ96" s="46"/>
    </row>
    <row r="97" spans="46:52" ht="18.95" customHeight="1" x14ac:dyDescent="0.15">
      <c r="AT97" s="24">
        <v>89</v>
      </c>
      <c r="AU97" s="42"/>
      <c r="AV97" s="3"/>
      <c r="AW97" s="3"/>
      <c r="AX97" s="3"/>
      <c r="AY97" s="3"/>
      <c r="AZ97" s="46"/>
    </row>
    <row r="98" spans="46:52" ht="18.95" customHeight="1" x14ac:dyDescent="0.15">
      <c r="AT98" s="24">
        <v>90</v>
      </c>
      <c r="AU98" s="42"/>
      <c r="AV98" s="3"/>
      <c r="AW98" s="3"/>
      <c r="AX98" s="3"/>
      <c r="AY98" s="3"/>
      <c r="AZ98" s="46"/>
    </row>
    <row r="99" spans="46:52" ht="18.95" customHeight="1" x14ac:dyDescent="0.15">
      <c r="AT99" s="24">
        <v>91</v>
      </c>
      <c r="AU99" s="42"/>
      <c r="AV99" s="3"/>
      <c r="AW99" s="3"/>
      <c r="AX99" s="3"/>
      <c r="AY99" s="3"/>
      <c r="AZ99" s="46"/>
    </row>
    <row r="100" spans="46:52" ht="18.95" customHeight="1" x14ac:dyDescent="0.15">
      <c r="AT100" s="24">
        <v>92</v>
      </c>
      <c r="AU100" s="42"/>
      <c r="AV100" s="3"/>
      <c r="AW100" s="3"/>
      <c r="AX100" s="3"/>
      <c r="AY100" s="3"/>
      <c r="AZ100" s="46"/>
    </row>
    <row r="101" spans="46:52" ht="18.95" customHeight="1" x14ac:dyDescent="0.15">
      <c r="AT101" s="24">
        <v>93</v>
      </c>
      <c r="AU101" s="42"/>
      <c r="AV101" s="3"/>
      <c r="AW101" s="3"/>
      <c r="AX101" s="3"/>
      <c r="AY101" s="3"/>
      <c r="AZ101" s="46"/>
    </row>
    <row r="102" spans="46:52" ht="18.95" customHeight="1" x14ac:dyDescent="0.15">
      <c r="AT102" s="24">
        <v>94</v>
      </c>
      <c r="AU102" s="42"/>
      <c r="AV102" s="3"/>
      <c r="AW102" s="3"/>
      <c r="AX102" s="3"/>
      <c r="AY102" s="3"/>
      <c r="AZ102" s="46"/>
    </row>
    <row r="103" spans="46:52" ht="18.95" customHeight="1" x14ac:dyDescent="0.15">
      <c r="AT103" s="24">
        <v>95</v>
      </c>
      <c r="AU103" s="42"/>
      <c r="AV103" s="3"/>
      <c r="AW103" s="3"/>
      <c r="AX103" s="3"/>
      <c r="AY103" s="3"/>
      <c r="AZ103" s="46"/>
    </row>
    <row r="104" spans="46:52" ht="18.95" customHeight="1" x14ac:dyDescent="0.15">
      <c r="AT104" s="24">
        <v>96</v>
      </c>
      <c r="AU104" s="42"/>
      <c r="AV104" s="3"/>
      <c r="AW104" s="3"/>
      <c r="AX104" s="3"/>
      <c r="AY104" s="3"/>
      <c r="AZ104" s="46"/>
    </row>
    <row r="105" spans="46:52" ht="18.95" customHeight="1" x14ac:dyDescent="0.15">
      <c r="AT105" s="24">
        <v>97</v>
      </c>
      <c r="AU105" s="42"/>
      <c r="AV105" s="3"/>
      <c r="AW105" s="3"/>
      <c r="AX105" s="3"/>
      <c r="AY105" s="3"/>
      <c r="AZ105" s="46"/>
    </row>
    <row r="106" spans="46:52" ht="18.95" customHeight="1" x14ac:dyDescent="0.15">
      <c r="AT106" s="24">
        <v>98</v>
      </c>
      <c r="AU106" s="42"/>
      <c r="AV106" s="3"/>
      <c r="AW106" s="3"/>
      <c r="AX106" s="3"/>
      <c r="AY106" s="3"/>
      <c r="AZ106" s="46"/>
    </row>
    <row r="107" spans="46:52" ht="18.95" customHeight="1" x14ac:dyDescent="0.15">
      <c r="AT107" s="24">
        <v>99</v>
      </c>
      <c r="AU107" s="42"/>
      <c r="AV107" s="3"/>
      <c r="AW107" s="3"/>
      <c r="AX107" s="3"/>
      <c r="AY107" s="3"/>
      <c r="AZ107" s="46"/>
    </row>
    <row r="108" spans="46:52" ht="18.95" customHeight="1" thickBot="1" x14ac:dyDescent="0.2">
      <c r="AT108" s="24">
        <v>100</v>
      </c>
      <c r="AU108" s="47"/>
      <c r="AV108" s="48"/>
      <c r="AW108" s="48"/>
      <c r="AX108" s="48"/>
      <c r="AY108" s="48"/>
      <c r="AZ108" s="49"/>
    </row>
  </sheetData>
  <mergeCells count="5">
    <mergeCell ref="Q1:V1"/>
    <mergeCell ref="B2:C2"/>
    <mergeCell ref="B5:C5"/>
    <mergeCell ref="B4:C4"/>
    <mergeCell ref="E4:K4"/>
  </mergeCells>
  <phoneticPr fontId="3"/>
  <conditionalFormatting sqref="B6:C36">
    <cfRule type="expression" dxfId="22" priority="2" stopIfTrue="1">
      <formula>OR(WEEKDAY(B6)=1,WEEKDAY(B6)=7)</formula>
    </cfRule>
  </conditionalFormatting>
  <conditionalFormatting sqref="C4:C5">
    <cfRule type="cellIs" dxfId="21" priority="5" stopIfTrue="1" operator="equal">
      <formula>"土"</formula>
    </cfRule>
    <cfRule type="cellIs" dxfId="20" priority="6" stopIfTrue="1" operator="equal">
      <formula>"日"</formula>
    </cfRule>
  </conditionalFormatting>
  <dataValidations count="1">
    <dataValidation type="list" allowBlank="1" showInputMessage="1" showErrorMessage="1" sqref="R9:R13 Y9:Y68" xr:uid="{00000000-0002-0000-1200-000000000000}">
      <formula1>"国語,社会,数学,理科,英語"</formula1>
    </dataValidation>
  </dataValidations>
  <pageMargins left="0.55118110236220474" right="0.55118110236220474" top="0.27559055118110237" bottom="0.31496062992125984" header="0.51181102362204722" footer="0.51181102362204722"/>
  <pageSetup paperSize="13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stopIfTrue="1" id="{39CAB70D-46A7-47B0-8FDC-1EE144913F33}">
            <xm:f>VLOOKUP(B6,祝日一覧!$A:$A,1,FALSE)</xm:f>
            <x14:dxf>
              <fill>
                <patternFill>
                  <bgColor theme="0" tint="-0.24994659260841701"/>
                </patternFill>
              </fill>
            </x14:dxf>
          </x14:cfRule>
          <xm:sqref>B6:C36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I107"/>
  <sheetViews>
    <sheetView showGridLines="0" showRowColHeaders="0" zoomScaleNormal="100" workbookViewId="0">
      <selection activeCell="R31" sqref="R31"/>
    </sheetView>
  </sheetViews>
  <sheetFormatPr defaultRowHeight="13.5" x14ac:dyDescent="0.15"/>
  <cols>
    <col min="1" max="1" width="3.5" customWidth="1"/>
    <col min="2" max="2" width="3.375" bestFit="1" customWidth="1"/>
    <col min="3" max="3" width="3.375" hidden="1" customWidth="1"/>
    <col min="4" max="4" width="24.375" customWidth="1"/>
    <col min="5" max="9" width="7.625" style="18" customWidth="1"/>
    <col min="11" max="11" width="2" hidden="1" customWidth="1"/>
    <col min="12" max="12" width="8.75" style="20" customWidth="1"/>
    <col min="13" max="13" width="3.25" hidden="1" customWidth="1"/>
    <col min="14" max="14" width="5.375" customWidth="1"/>
    <col min="15" max="15" width="6" customWidth="1"/>
    <col min="16" max="16" width="6.625" customWidth="1"/>
    <col min="17" max="17" width="5.375" customWidth="1"/>
    <col min="18" max="19" width="6.375" customWidth="1"/>
    <col min="20" max="20" width="5.375" customWidth="1"/>
    <col min="21" max="39" width="5.375" hidden="1" customWidth="1"/>
    <col min="40" max="40" width="9.375" hidden="1" customWidth="1"/>
    <col min="41" max="42" width="5.375" hidden="1" customWidth="1"/>
    <col min="43" max="43" width="9.25" hidden="1" customWidth="1"/>
    <col min="44" max="44" width="7.5" style="21" hidden="1" customWidth="1"/>
    <col min="45" max="45" width="12.75" style="21" hidden="1" customWidth="1"/>
    <col min="46" max="50" width="9.375" style="6" hidden="1" customWidth="1"/>
    <col min="51" max="52" width="9" hidden="1" customWidth="1"/>
    <col min="56" max="56" width="2.375" customWidth="1"/>
    <col min="61" max="61" width="5" customWidth="1"/>
  </cols>
  <sheetData>
    <row r="1" spans="1:61" s="35" customFormat="1" ht="26.25" customHeight="1" x14ac:dyDescent="0.15">
      <c r="A1" s="57" t="s">
        <v>14</v>
      </c>
      <c r="B1" s="38"/>
      <c r="C1" s="38"/>
      <c r="D1" s="38"/>
      <c r="E1" s="38"/>
      <c r="L1" s="106"/>
      <c r="N1" s="210"/>
      <c r="O1" s="210"/>
      <c r="P1" s="210"/>
      <c r="Q1" s="210"/>
      <c r="R1" s="210"/>
      <c r="S1" s="210"/>
      <c r="T1" s="210"/>
      <c r="U1" s="210"/>
      <c r="V1" s="210"/>
      <c r="W1" s="210"/>
      <c r="X1" s="210"/>
      <c r="Y1" s="210"/>
      <c r="Z1" s="210"/>
      <c r="AA1" s="210"/>
      <c r="AB1" s="210"/>
      <c r="AC1" s="210"/>
      <c r="AD1" s="210"/>
      <c r="AE1" s="210"/>
      <c r="AF1" s="210"/>
      <c r="AG1" s="210"/>
      <c r="AH1" s="210"/>
      <c r="AI1" s="210"/>
      <c r="AJ1" s="210"/>
      <c r="AK1" s="210"/>
      <c r="AL1" s="210"/>
      <c r="AM1" s="210"/>
      <c r="AN1" s="210"/>
      <c r="AO1" s="210"/>
      <c r="AP1" s="210"/>
      <c r="AQ1" s="210"/>
      <c r="AR1" s="210"/>
      <c r="AS1" s="210"/>
      <c r="AT1" s="210"/>
      <c r="AU1" s="210"/>
      <c r="AV1" s="210"/>
      <c r="AW1" s="210"/>
      <c r="AX1" s="210"/>
      <c r="AY1" s="210"/>
      <c r="AZ1" s="210"/>
      <c r="BA1" s="210"/>
      <c r="BB1" s="210"/>
      <c r="BC1" s="210"/>
      <c r="BD1" s="210"/>
    </row>
    <row r="2" spans="1:61" s="1" customFormat="1" ht="24.75" customHeight="1" x14ac:dyDescent="0.15">
      <c r="A2" s="225"/>
      <c r="B2" s="225"/>
      <c r="C2" s="2"/>
      <c r="E2" s="53" t="s">
        <v>114</v>
      </c>
      <c r="F2" s="54"/>
      <c r="G2" s="54"/>
      <c r="H2" s="54"/>
      <c r="I2" s="54"/>
      <c r="K2" s="29"/>
      <c r="L2" s="107"/>
      <c r="N2" s="227"/>
      <c r="O2" s="228"/>
      <c r="P2" s="228"/>
      <c r="Q2" s="228"/>
      <c r="R2" s="228"/>
      <c r="S2" s="228"/>
      <c r="T2" s="228"/>
      <c r="U2" s="228"/>
      <c r="V2" s="228"/>
      <c r="W2" s="228"/>
      <c r="X2" s="228"/>
      <c r="Y2" s="228"/>
      <c r="Z2" s="228"/>
      <c r="AA2" s="228"/>
      <c r="AB2" s="228"/>
      <c r="AC2" s="228"/>
      <c r="AD2" s="228"/>
      <c r="AE2" s="228"/>
      <c r="AF2" s="228"/>
      <c r="AG2" s="228"/>
      <c r="AH2" s="228"/>
      <c r="AI2" s="228"/>
      <c r="AJ2" s="228"/>
      <c r="AK2" s="228"/>
      <c r="AL2" s="228"/>
      <c r="AM2" s="228"/>
      <c r="AN2" s="228"/>
      <c r="AO2" s="228"/>
      <c r="AP2" s="228"/>
      <c r="AQ2" s="228"/>
      <c r="AR2" s="228"/>
      <c r="AS2" s="228"/>
      <c r="AT2" s="228"/>
      <c r="AU2" s="228"/>
      <c r="AV2" s="228"/>
      <c r="AW2" s="228"/>
      <c r="AX2" s="228"/>
      <c r="AY2" s="228"/>
      <c r="AZ2" s="228"/>
      <c r="BA2" s="228"/>
      <c r="BB2" s="228"/>
      <c r="BC2" s="228"/>
      <c r="BD2" s="228"/>
    </row>
    <row r="3" spans="1:61" s="1" customFormat="1" ht="33" customHeight="1" thickBot="1" x14ac:dyDescent="0.2">
      <c r="A3" s="230">
        <v>2025</v>
      </c>
      <c r="B3" s="230"/>
      <c r="C3" s="109"/>
      <c r="D3" s="229" t="s">
        <v>110</v>
      </c>
      <c r="E3" s="229"/>
      <c r="F3" s="229"/>
      <c r="G3" s="229"/>
      <c r="H3" s="229"/>
      <c r="I3" s="229"/>
      <c r="J3" s="229"/>
      <c r="K3" s="31"/>
      <c r="N3" s="211"/>
      <c r="O3" s="212"/>
      <c r="P3" s="212"/>
      <c r="Q3" s="212"/>
      <c r="R3" s="212"/>
      <c r="S3" s="212"/>
      <c r="T3" s="212"/>
      <c r="U3" s="212"/>
      <c r="V3" s="212"/>
      <c r="W3" s="212"/>
      <c r="X3" s="212"/>
      <c r="Y3" s="212"/>
      <c r="Z3" s="212"/>
      <c r="AA3" s="212"/>
      <c r="AB3" s="212"/>
      <c r="AC3" s="212"/>
      <c r="AD3" s="212"/>
      <c r="AE3" s="212"/>
      <c r="AF3" s="212"/>
      <c r="AG3" s="212"/>
      <c r="AH3" s="212"/>
      <c r="AI3" s="212"/>
      <c r="AJ3" s="212"/>
      <c r="AK3" s="212"/>
      <c r="AL3" s="212"/>
      <c r="AM3" s="212"/>
      <c r="AN3" s="212"/>
      <c r="AO3" s="212"/>
      <c r="AP3" s="212"/>
      <c r="AQ3" s="212"/>
      <c r="AR3" s="213"/>
      <c r="AS3" s="214"/>
      <c r="AT3" s="215"/>
      <c r="AU3" s="215"/>
      <c r="AV3" s="215"/>
      <c r="AW3" s="215"/>
      <c r="AX3" s="215"/>
      <c r="AY3" s="216"/>
      <c r="AZ3" s="216"/>
      <c r="BA3" s="216"/>
      <c r="BB3" s="216"/>
      <c r="BC3" s="216"/>
      <c r="BD3" s="216"/>
    </row>
    <row r="4" spans="1:61" ht="30.75" customHeight="1" thickBot="1" x14ac:dyDescent="0.2">
      <c r="A4" s="226">
        <v>10</v>
      </c>
      <c r="B4" s="226"/>
      <c r="C4" s="2"/>
      <c r="D4" s="56" t="s">
        <v>40</v>
      </c>
      <c r="E4" s="30" t="s">
        <v>65</v>
      </c>
      <c r="F4" s="30" t="s">
        <v>50</v>
      </c>
      <c r="G4" s="30" t="s">
        <v>47</v>
      </c>
      <c r="H4" s="30" t="s">
        <v>48</v>
      </c>
      <c r="I4" s="30" t="s">
        <v>49</v>
      </c>
      <c r="J4" s="28" t="s">
        <v>68</v>
      </c>
      <c r="L4" s="32" t="s">
        <v>66</v>
      </c>
      <c r="AR4" s="22"/>
      <c r="BA4" s="59" t="s">
        <v>28</v>
      </c>
      <c r="BB4" s="60"/>
      <c r="BC4" s="60"/>
      <c r="BD4" s="60"/>
      <c r="BE4" s="60"/>
      <c r="BF4" s="60"/>
      <c r="BG4" s="60"/>
      <c r="BH4" s="60"/>
      <c r="BI4" s="61"/>
    </row>
    <row r="5" spans="1:61" ht="18.95" customHeight="1" x14ac:dyDescent="0.15">
      <c r="A5" s="99">
        <f>DATE($A$3,$A$4,1)</f>
        <v>45931</v>
      </c>
      <c r="B5" s="98">
        <f>DATE($A$3,$A$4,1)</f>
        <v>45931</v>
      </c>
      <c r="C5" s="7" t="s">
        <v>51</v>
      </c>
      <c r="D5" s="8"/>
      <c r="E5" s="55" t="str">
        <f>IF($L5=1,VLOOKUP($M5,$U$8:$AM$67,10),IF($L5=2,VLOOKUP($M4+1,$U$8:$AM$67,15),IF($L5="予備","予備","")))</f>
        <v>単元1</v>
      </c>
      <c r="F5" s="17" t="str">
        <f>IF($L5=1,VLOOKUP($M5,$U$8:$AM$67,11),IF($L5=2,VLOOKUP($M4+1,$U$8:$AM$67,16),IF($L5="予備","予備","")))</f>
        <v/>
      </c>
      <c r="G5" s="17" t="str">
        <f>IF($L5=1,VLOOKUP($M5,$U$8:$AM$67,12),IF($L5=2,VLOOKUP($M4+1,$U$8:$AM$67,17),IF($L5="予備","予備","")))</f>
        <v/>
      </c>
      <c r="H5" s="17" t="str">
        <f>IF($L5=1,VLOOKUP($M5,$U$8:$AM$67,13),IF($L5=2,VLOOKUP($M4+1,$U$8:$AM$67,18),IF($L5="予備","予備","")))</f>
        <v/>
      </c>
      <c r="I5" s="17" t="str">
        <f>IF($L5=1,VLOOKUP($M5,$U$8:$AM$67,14),IF($L5=2,VLOOKUP($M4+1,$U$8:$AM$67,19),IF($L5="予備","予備","")))</f>
        <v/>
      </c>
      <c r="J5" s="3"/>
      <c r="L5" s="33">
        <v>1</v>
      </c>
      <c r="M5">
        <f>SUM($L$5:L5)</f>
        <v>1</v>
      </c>
      <c r="AR5" s="6"/>
      <c r="BA5" s="62" t="s">
        <v>27</v>
      </c>
      <c r="BB5" s="51"/>
      <c r="BC5" s="51"/>
      <c r="BD5" s="51"/>
      <c r="BE5" s="51"/>
      <c r="BF5" s="51"/>
      <c r="BG5" s="51"/>
      <c r="BH5" s="51"/>
      <c r="BI5" s="63"/>
    </row>
    <row r="6" spans="1:61" ht="18.95" customHeight="1" thickBot="1" x14ac:dyDescent="0.2">
      <c r="A6" s="99">
        <f>A5+1</f>
        <v>45932</v>
      </c>
      <c r="B6" s="98">
        <f>B5+1</f>
        <v>45932</v>
      </c>
      <c r="C6" s="7" t="s">
        <v>52</v>
      </c>
      <c r="D6" s="9"/>
      <c r="E6" s="55" t="str">
        <f t="shared" ref="E6:E35" si="0">IF($L6=1,VLOOKUP($M6,$U$8:$AM$67,10),IF($L6=2,VLOOKUP($M5+1,$U$8:$AM$67,15),IF($L6="予備","予備","")))</f>
        <v/>
      </c>
      <c r="F6" s="17" t="str">
        <f t="shared" ref="F6:F35" si="1">IF($L6=1,VLOOKUP($M6,$U$8:$AM$67,11),IF($L6=2,VLOOKUP($M5+1,$U$8:$AM$67,16),IF($L6="予備","予備","")))</f>
        <v>単元1</v>
      </c>
      <c r="G6" s="17" t="str">
        <f t="shared" ref="G6:G35" si="2">IF($L6=1,VLOOKUP($M6,$U$8:$AM$67,12),IF($L6=2,VLOOKUP($M5+1,$U$8:$AM$67,17),IF($L6="予備","予備","")))</f>
        <v/>
      </c>
      <c r="H6" s="17" t="str">
        <f t="shared" ref="H6:H35" si="3">IF($L6=1,VLOOKUP($M6,$U$8:$AM$67,13),IF($L6=2,VLOOKUP($M5+1,$U$8:$AM$67,18),IF($L6="予備","予備","")))</f>
        <v/>
      </c>
      <c r="I6" s="17" t="str">
        <f t="shared" ref="I6:I35" si="4">IF($L6=1,VLOOKUP($M6,$U$8:$AM$67,14),IF($L6=2,VLOOKUP($M5+1,$U$8:$AM$67,19),IF($L6="予備","予備","")))</f>
        <v/>
      </c>
      <c r="J6" s="3"/>
      <c r="L6" s="33">
        <v>1</v>
      </c>
      <c r="M6">
        <f>SUM($L$5:L6)</f>
        <v>2</v>
      </c>
      <c r="O6" s="38" t="s">
        <v>73</v>
      </c>
      <c r="P6" s="51"/>
      <c r="Q6" s="51"/>
      <c r="U6" s="52" t="s">
        <v>72</v>
      </c>
      <c r="V6" s="51" t="s">
        <v>69</v>
      </c>
      <c r="W6" s="51"/>
      <c r="X6" s="51"/>
      <c r="Y6" s="51" t="s">
        <v>77</v>
      </c>
      <c r="Z6" s="51"/>
      <c r="AA6" s="51"/>
      <c r="AB6" s="51"/>
      <c r="AC6" s="51"/>
      <c r="AD6" s="51" t="s">
        <v>70</v>
      </c>
      <c r="AE6" s="51"/>
      <c r="AF6" s="51"/>
      <c r="AG6" s="51"/>
      <c r="AH6" s="51"/>
      <c r="AI6" s="51" t="s">
        <v>71</v>
      </c>
      <c r="AJ6" s="51"/>
      <c r="AK6" s="51"/>
      <c r="AL6" s="51"/>
      <c r="AM6" s="51"/>
      <c r="AN6" s="51"/>
      <c r="AO6" s="51"/>
      <c r="AP6" s="51"/>
      <c r="AQ6" s="51"/>
      <c r="AR6" s="36" t="s">
        <v>111</v>
      </c>
      <c r="BA6" s="62" t="s">
        <v>30</v>
      </c>
      <c r="BB6" s="51"/>
      <c r="BC6" s="51"/>
      <c r="BD6" s="51"/>
      <c r="BE6" s="51"/>
      <c r="BF6" s="51"/>
      <c r="BG6" s="51"/>
      <c r="BH6" s="51"/>
      <c r="BI6" s="63"/>
    </row>
    <row r="7" spans="1:61" ht="18.95" customHeight="1" thickBot="1" x14ac:dyDescent="0.2">
      <c r="A7" s="99">
        <f t="shared" ref="A7:B35" si="5">A6+1</f>
        <v>45933</v>
      </c>
      <c r="B7" s="98">
        <f t="shared" si="5"/>
        <v>45933</v>
      </c>
      <c r="C7" s="7" t="s">
        <v>53</v>
      </c>
      <c r="D7" s="9"/>
      <c r="E7" s="55" t="str">
        <f t="shared" si="0"/>
        <v/>
      </c>
      <c r="F7" s="17" t="str">
        <f t="shared" si="1"/>
        <v/>
      </c>
      <c r="G7" s="17" t="str">
        <f t="shared" si="2"/>
        <v>単元1</v>
      </c>
      <c r="H7" s="17" t="str">
        <f t="shared" si="3"/>
        <v/>
      </c>
      <c r="I7" s="17" t="str">
        <f t="shared" si="4"/>
        <v/>
      </c>
      <c r="J7" s="3"/>
      <c r="L7" s="33">
        <v>1</v>
      </c>
      <c r="M7">
        <f>SUM($L$5:L7)</f>
        <v>3</v>
      </c>
      <c r="O7" s="4" t="s">
        <v>67</v>
      </c>
      <c r="P7" s="5" t="s">
        <v>46</v>
      </c>
      <c r="U7" s="5" t="s">
        <v>67</v>
      </c>
      <c r="V7" s="5" t="s">
        <v>46</v>
      </c>
      <c r="W7" s="5" t="s">
        <v>46</v>
      </c>
      <c r="X7" s="5" t="s">
        <v>46</v>
      </c>
      <c r="Y7" s="15" t="s">
        <v>41</v>
      </c>
      <c r="Z7" s="15" t="s">
        <v>42</v>
      </c>
      <c r="AA7" s="15" t="s">
        <v>43</v>
      </c>
      <c r="AB7" s="15" t="s">
        <v>44</v>
      </c>
      <c r="AC7" s="15" t="s">
        <v>45</v>
      </c>
      <c r="AD7" s="14" t="s">
        <v>41</v>
      </c>
      <c r="AE7" s="15" t="s">
        <v>42</v>
      </c>
      <c r="AF7" s="15" t="s">
        <v>43</v>
      </c>
      <c r="AG7" s="15" t="s">
        <v>44</v>
      </c>
      <c r="AH7" s="16" t="s">
        <v>45</v>
      </c>
      <c r="AI7" s="14" t="s">
        <v>41</v>
      </c>
      <c r="AJ7" s="15" t="s">
        <v>42</v>
      </c>
      <c r="AK7" s="15" t="s">
        <v>43</v>
      </c>
      <c r="AL7" s="15" t="s">
        <v>44</v>
      </c>
      <c r="AM7" s="16" t="s">
        <v>45</v>
      </c>
      <c r="AR7" s="5" t="s">
        <v>77</v>
      </c>
      <c r="AS7" s="5" t="s">
        <v>81</v>
      </c>
      <c r="AT7" s="5" t="s">
        <v>41</v>
      </c>
      <c r="AU7" s="5" t="s">
        <v>50</v>
      </c>
      <c r="AV7" s="5" t="s">
        <v>47</v>
      </c>
      <c r="AW7" s="5" t="s">
        <v>48</v>
      </c>
      <c r="AX7" s="5" t="s">
        <v>49</v>
      </c>
      <c r="BA7" s="62" t="s">
        <v>29</v>
      </c>
      <c r="BB7" s="51"/>
      <c r="BC7" s="51"/>
      <c r="BD7" s="51"/>
      <c r="BE7" s="51"/>
      <c r="BF7" s="51"/>
      <c r="BG7" s="51"/>
      <c r="BH7" s="51"/>
      <c r="BI7" s="63"/>
    </row>
    <row r="8" spans="1:61" ht="18.95" customHeight="1" x14ac:dyDescent="0.15">
      <c r="A8" s="99">
        <f t="shared" si="5"/>
        <v>45934</v>
      </c>
      <c r="B8" s="98">
        <f t="shared" si="5"/>
        <v>45934</v>
      </c>
      <c r="C8" s="7" t="s">
        <v>54</v>
      </c>
      <c r="D8" s="9"/>
      <c r="E8" s="55" t="str">
        <f t="shared" si="0"/>
        <v>予備</v>
      </c>
      <c r="F8" s="17" t="str">
        <f t="shared" si="1"/>
        <v>予備</v>
      </c>
      <c r="G8" s="17" t="str">
        <f t="shared" si="2"/>
        <v>予備</v>
      </c>
      <c r="H8" s="17" t="str">
        <f t="shared" si="3"/>
        <v>予備</v>
      </c>
      <c r="I8" s="17" t="str">
        <f t="shared" si="4"/>
        <v>予備</v>
      </c>
      <c r="J8" s="3"/>
      <c r="L8" s="33" t="s">
        <v>797</v>
      </c>
      <c r="M8">
        <f>SUM($L$5:L8)</f>
        <v>3</v>
      </c>
      <c r="O8" s="7">
        <v>1</v>
      </c>
      <c r="P8" s="8" t="s">
        <v>41</v>
      </c>
      <c r="U8" s="3">
        <v>1</v>
      </c>
      <c r="V8" s="7" t="str">
        <f>P8</f>
        <v>国語</v>
      </c>
      <c r="W8" s="8"/>
      <c r="X8" s="23" t="str">
        <f>IF(W8="",IF(V8=0,"",V8),W8)</f>
        <v>国語</v>
      </c>
      <c r="Y8">
        <f>IF($X8=Y$7,COUNTIF($X$8:$X8,Y$7)+O$21,"")</f>
        <v>1</v>
      </c>
      <c r="Z8" t="str">
        <f>IF($X8=Z$7,COUNTIF($X$8:$X8,Z$7)+P$21,"")</f>
        <v/>
      </c>
      <c r="AA8" t="str">
        <f>IF($X8=AA$7,COUNTIF($X$8:$X8,AA$7)+Q$21,"")</f>
        <v/>
      </c>
      <c r="AB8" t="str">
        <f>IF($X8=AB$7,COUNTIF($X$8:$X8,AB$7)+R$21,"")</f>
        <v/>
      </c>
      <c r="AC8" t="str">
        <f>IF($X8=AC$7,COUNTIF($X$8:$X8,AC$7)+S$21,"")</f>
        <v/>
      </c>
      <c r="AD8" t="str">
        <f>IF(Y8="","",VLOOKUP(Y8,$AR$8:$AX$57,3))</f>
        <v>単元1</v>
      </c>
      <c r="AE8" t="str">
        <f>IF(Z8="","",VLOOKUP(Z8,$AR$8:$AX$57,4))</f>
        <v/>
      </c>
      <c r="AF8" t="str">
        <f>IF(AA8="","",VLOOKUP(AA8,$AR$8:$AX$57,5))</f>
        <v/>
      </c>
      <c r="AG8" t="str">
        <f>IF(AB8="","",VLOOKUP(AB8,$AR$8:$AX$57,6))</f>
        <v/>
      </c>
      <c r="AH8" t="str">
        <f>IF(AC8="","",VLOOKUP(AC8,$AR$8:$AX$57,7))</f>
        <v/>
      </c>
      <c r="AI8" t="str">
        <f>IF(AD8=AD9,"",IF($X8=$X9,AD8&amp;","&amp;AD9,AD8&amp;AD9))</f>
        <v>単元1</v>
      </c>
      <c r="AJ8" t="str">
        <f>IF(AE8=AE9,"",IF($X8=$X9,AE8&amp;","&amp;AE9,AE8&amp;AE9))</f>
        <v>単元1</v>
      </c>
      <c r="AK8" t="str">
        <f>IF(AF8=AF9,"",IF($X8=$X9,AF8&amp;","&amp;AF9,AF8&amp;AF9))</f>
        <v/>
      </c>
      <c r="AL8" t="str">
        <f>IF(AG8=AG9,"",IF($X8=$X9,AG8&amp;","&amp;AG9,AG8&amp;AG9))</f>
        <v/>
      </c>
      <c r="AM8" t="str">
        <f>IF(AH8=AH9,"",IF($X8=$X9,AH8&amp;","&amp;AH9,AH8&amp;AH9))</f>
        <v/>
      </c>
      <c r="AR8" s="24">
        <v>1</v>
      </c>
      <c r="AS8" s="39" t="s">
        <v>212</v>
      </c>
      <c r="AT8" s="104" t="s">
        <v>314</v>
      </c>
      <c r="AU8" s="40" t="s">
        <v>314</v>
      </c>
      <c r="AV8" s="40" t="s">
        <v>314</v>
      </c>
      <c r="AW8" s="40" t="s">
        <v>314</v>
      </c>
      <c r="AX8" s="41" t="s">
        <v>314</v>
      </c>
      <c r="BA8" s="62" t="s">
        <v>31</v>
      </c>
      <c r="BB8" s="51"/>
      <c r="BC8" s="51"/>
      <c r="BD8" s="51"/>
      <c r="BE8" s="51"/>
      <c r="BF8" s="51"/>
      <c r="BG8" s="51"/>
      <c r="BH8" s="51"/>
      <c r="BI8" s="63"/>
    </row>
    <row r="9" spans="1:61" ht="18.95" customHeight="1" thickBot="1" x14ac:dyDescent="0.2">
      <c r="A9" s="99">
        <f t="shared" si="5"/>
        <v>45935</v>
      </c>
      <c r="B9" s="98">
        <f t="shared" si="5"/>
        <v>45935</v>
      </c>
      <c r="C9" s="7" t="s">
        <v>55</v>
      </c>
      <c r="D9" s="9"/>
      <c r="E9" s="55" t="str">
        <f t="shared" si="0"/>
        <v>予備</v>
      </c>
      <c r="F9" s="17" t="str">
        <f t="shared" si="1"/>
        <v>予備</v>
      </c>
      <c r="G9" s="17" t="str">
        <f t="shared" si="2"/>
        <v>予備</v>
      </c>
      <c r="H9" s="17" t="str">
        <f t="shared" si="3"/>
        <v>予備</v>
      </c>
      <c r="I9" s="17" t="str">
        <f t="shared" si="4"/>
        <v>予備</v>
      </c>
      <c r="J9" s="3"/>
      <c r="L9" s="33" t="s">
        <v>797</v>
      </c>
      <c r="M9">
        <f>SUM($L$5:L9)</f>
        <v>3</v>
      </c>
      <c r="O9" s="7">
        <v>2</v>
      </c>
      <c r="P9" s="9" t="s">
        <v>50</v>
      </c>
      <c r="U9" s="3">
        <v>2</v>
      </c>
      <c r="V9" s="7" t="str">
        <f>P9</f>
        <v>社会</v>
      </c>
      <c r="W9" s="9"/>
      <c r="X9" s="23" t="str">
        <f t="shared" ref="X9:X57" si="6">IF(W9="",IF(V9=0,"",V9),W9)</f>
        <v>社会</v>
      </c>
      <c r="Y9" t="str">
        <f>IF($X9=Y$7,COUNTIF($X$8:$X9,Y$7)+O$21,"")</f>
        <v/>
      </c>
      <c r="Z9">
        <f>IF($X9=Z$7,COUNTIF($X$8:$X9,Z$7)+P$21,"")</f>
        <v>1</v>
      </c>
      <c r="AA9" t="str">
        <f>IF($X9=AA$7,COUNTIF($X$8:$X9,AA$7)+Q$21,"")</f>
        <v/>
      </c>
      <c r="AB9" t="str">
        <f>IF($X9=AB$7,COUNTIF($X$8:$X9,AB$7)+R$21,"")</f>
        <v/>
      </c>
      <c r="AC9" t="str">
        <f>IF($X9=AC$7,COUNTIF($X$8:$X9,AC$7)+S$21,"")</f>
        <v/>
      </c>
      <c r="AD9" t="str">
        <f t="shared" ref="AD9:AD57" si="7">IF(Y9="","",VLOOKUP(Y9,$AR$8:$AX$57,3))</f>
        <v/>
      </c>
      <c r="AE9" t="str">
        <f t="shared" ref="AE9:AE57" si="8">IF(Z9="","",VLOOKUP(Z9,$AR$8:$AX$57,4))</f>
        <v>単元1</v>
      </c>
      <c r="AF9" t="str">
        <f t="shared" ref="AF9:AF57" si="9">IF(AA9="","",VLOOKUP(AA9,$AR$8:$AX$57,5))</f>
        <v/>
      </c>
      <c r="AG9" t="str">
        <f t="shared" ref="AG9:AG57" si="10">IF(AB9="","",VLOOKUP(AB9,$AR$8:$AX$57,6))</f>
        <v/>
      </c>
      <c r="AH9" t="str">
        <f t="shared" ref="AH9:AH57" si="11">IF(AC9="","",VLOOKUP(AC9,$AR$8:$AX$57,7))</f>
        <v/>
      </c>
      <c r="AI9" t="str">
        <f t="shared" ref="AI9:AI68" si="12">IF(AD9=AD10,"",IF($X9=$X10,AD9&amp;","&amp;AD10,AD9&amp;AD10))</f>
        <v/>
      </c>
      <c r="AJ9" t="str">
        <f t="shared" ref="AJ9:AJ68" si="13">IF(AE9=AE10,"",IF($X9=$X10,AE9&amp;","&amp;AE10,AE9&amp;AE10))</f>
        <v>単元1</v>
      </c>
      <c r="AK9" t="str">
        <f t="shared" ref="AK9:AK68" si="14">IF(AF9=AF10,"",IF($X9=$X10,AF9&amp;","&amp;AF10,AF9&amp;AF10))</f>
        <v>単元1</v>
      </c>
      <c r="AL9" t="str">
        <f t="shared" ref="AL9:AL68" si="15">IF(AG9=AG10,"",IF($X9=$X10,AG9&amp;","&amp;AG10,AG9&amp;AG10))</f>
        <v/>
      </c>
      <c r="AM9" t="str">
        <f t="shared" ref="AM9:AM68" si="16">IF(AH9=AH10,"",IF($X9=$X10,AH9&amp;","&amp;AH10,AH9&amp;AH10))</f>
        <v/>
      </c>
      <c r="AR9" s="24">
        <v>2</v>
      </c>
      <c r="AS9" s="42" t="s">
        <v>213</v>
      </c>
      <c r="AT9" s="25" t="s">
        <v>315</v>
      </c>
      <c r="AU9" s="25" t="s">
        <v>315</v>
      </c>
      <c r="AV9" s="25" t="s">
        <v>315</v>
      </c>
      <c r="AW9" s="25" t="s">
        <v>315</v>
      </c>
      <c r="AX9" s="43" t="s">
        <v>315</v>
      </c>
      <c r="BA9" s="64" t="s">
        <v>117</v>
      </c>
      <c r="BB9" s="65"/>
      <c r="BC9" s="65"/>
      <c r="BD9" s="65"/>
      <c r="BE9" s="65"/>
      <c r="BF9" s="65"/>
      <c r="BG9" s="65"/>
      <c r="BH9" s="65"/>
      <c r="BI9" s="66"/>
    </row>
    <row r="10" spans="1:61" ht="18.95" customHeight="1" thickBot="1" x14ac:dyDescent="0.2">
      <c r="A10" s="99">
        <f t="shared" si="5"/>
        <v>45936</v>
      </c>
      <c r="B10" s="98">
        <f t="shared" si="5"/>
        <v>45936</v>
      </c>
      <c r="C10" s="7" t="s">
        <v>56</v>
      </c>
      <c r="D10" s="9"/>
      <c r="E10" s="55" t="str">
        <f t="shared" si="0"/>
        <v/>
      </c>
      <c r="F10" s="17" t="str">
        <f t="shared" si="1"/>
        <v/>
      </c>
      <c r="G10" s="17" t="str">
        <f t="shared" si="2"/>
        <v/>
      </c>
      <c r="H10" s="17" t="str">
        <f t="shared" si="3"/>
        <v>単元1</v>
      </c>
      <c r="I10" s="17" t="str">
        <f t="shared" si="4"/>
        <v/>
      </c>
      <c r="J10" s="3"/>
      <c r="L10" s="33">
        <v>1</v>
      </c>
      <c r="M10">
        <f>SUM($L$5:L10)</f>
        <v>4</v>
      </c>
      <c r="O10" s="7">
        <v>3</v>
      </c>
      <c r="P10" s="9" t="s">
        <v>47</v>
      </c>
      <c r="U10" s="3">
        <v>3</v>
      </c>
      <c r="V10" s="7" t="str">
        <f>P10</f>
        <v>数学</v>
      </c>
      <c r="W10" s="9"/>
      <c r="X10" s="23" t="str">
        <f t="shared" si="6"/>
        <v>数学</v>
      </c>
      <c r="Y10" t="str">
        <f>IF($X10=Y$7,COUNTIF($X$8:$X10,Y$7)+O$21,"")</f>
        <v/>
      </c>
      <c r="Z10" t="str">
        <f>IF($X10=Z$7,COUNTIF($X$8:$X10,Z$7)+P$21,"")</f>
        <v/>
      </c>
      <c r="AA10">
        <f>IF($X10=AA$7,COUNTIF($X$8:$X10,AA$7)+Q$21,"")</f>
        <v>1</v>
      </c>
      <c r="AB10" t="str">
        <f>IF($X10=AB$7,COUNTIF($X$8:$X10,AB$7)+R$21,"")</f>
        <v/>
      </c>
      <c r="AC10" t="str">
        <f>IF($X10=AC$7,COUNTIF($X$8:$X10,AC$7)+S$21,"")</f>
        <v/>
      </c>
      <c r="AD10" t="str">
        <f t="shared" si="7"/>
        <v/>
      </c>
      <c r="AE10" t="str">
        <f t="shared" si="8"/>
        <v/>
      </c>
      <c r="AF10" t="str">
        <f t="shared" si="9"/>
        <v>単元1</v>
      </c>
      <c r="AG10" t="str">
        <f t="shared" si="10"/>
        <v/>
      </c>
      <c r="AH10" t="str">
        <f t="shared" si="11"/>
        <v/>
      </c>
      <c r="AI10" t="str">
        <f t="shared" si="12"/>
        <v/>
      </c>
      <c r="AJ10" t="str">
        <f t="shared" si="13"/>
        <v/>
      </c>
      <c r="AK10" t="str">
        <f t="shared" si="14"/>
        <v>単元1</v>
      </c>
      <c r="AL10" t="str">
        <f t="shared" si="15"/>
        <v>単元1</v>
      </c>
      <c r="AM10" t="str">
        <f t="shared" si="16"/>
        <v/>
      </c>
      <c r="AR10" s="24">
        <v>3</v>
      </c>
      <c r="AS10" s="42" t="s">
        <v>214</v>
      </c>
      <c r="AT10" s="25" t="s">
        <v>316</v>
      </c>
      <c r="AU10" s="25" t="s">
        <v>316</v>
      </c>
      <c r="AV10" s="25" t="s">
        <v>316</v>
      </c>
      <c r="AW10" s="25" t="s">
        <v>316</v>
      </c>
      <c r="AX10" s="43" t="s">
        <v>316</v>
      </c>
    </row>
    <row r="11" spans="1:61" ht="18.95" customHeight="1" thickBot="1" x14ac:dyDescent="0.2">
      <c r="A11" s="99">
        <f t="shared" si="5"/>
        <v>45937</v>
      </c>
      <c r="B11" s="98">
        <f t="shared" si="5"/>
        <v>45937</v>
      </c>
      <c r="C11" s="7" t="s">
        <v>57</v>
      </c>
      <c r="D11" s="9" t="s">
        <v>82</v>
      </c>
      <c r="E11" s="55" t="str">
        <f t="shared" si="0"/>
        <v/>
      </c>
      <c r="F11" s="17" t="str">
        <f t="shared" si="1"/>
        <v/>
      </c>
      <c r="G11" s="17" t="str">
        <f t="shared" si="2"/>
        <v/>
      </c>
      <c r="H11" s="17" t="str">
        <f t="shared" si="3"/>
        <v/>
      </c>
      <c r="I11" s="17" t="str">
        <f t="shared" si="4"/>
        <v/>
      </c>
      <c r="J11" s="3"/>
      <c r="L11" s="33">
        <v>0</v>
      </c>
      <c r="M11">
        <f>SUM($L$5:L11)</f>
        <v>4</v>
      </c>
      <c r="O11" s="7">
        <v>4</v>
      </c>
      <c r="P11" s="9" t="s">
        <v>48</v>
      </c>
      <c r="U11" s="3">
        <v>4</v>
      </c>
      <c r="V11" s="7" t="str">
        <f>P11</f>
        <v>理科</v>
      </c>
      <c r="W11" s="9"/>
      <c r="X11" s="23" t="str">
        <f t="shared" si="6"/>
        <v>理科</v>
      </c>
      <c r="Y11" t="str">
        <f>IF($X11=Y$7,COUNTIF($X$8:$X11,Y$7)+O$21,"")</f>
        <v/>
      </c>
      <c r="Z11" t="str">
        <f>IF($X11=Z$7,COUNTIF($X$8:$X11,Z$7)+P$21,"")</f>
        <v/>
      </c>
      <c r="AA11" t="str">
        <f>IF($X11=AA$7,COUNTIF($X$8:$X11,AA$7)+Q$21,"")</f>
        <v/>
      </c>
      <c r="AB11">
        <f>IF($X11=AB$7,COUNTIF($X$8:$X11,AB$7)+R$21,"")</f>
        <v>1</v>
      </c>
      <c r="AC11" t="str">
        <f>IF($X11=AC$7,COUNTIF($X$8:$X11,AC$7)+S$21,"")</f>
        <v/>
      </c>
      <c r="AD11" t="str">
        <f t="shared" si="7"/>
        <v/>
      </c>
      <c r="AE11" t="str">
        <f t="shared" si="8"/>
        <v/>
      </c>
      <c r="AF11" t="str">
        <f t="shared" si="9"/>
        <v/>
      </c>
      <c r="AG11" t="str">
        <f t="shared" si="10"/>
        <v>単元1</v>
      </c>
      <c r="AH11" t="str">
        <f t="shared" si="11"/>
        <v/>
      </c>
      <c r="AI11" t="str">
        <f t="shared" si="12"/>
        <v/>
      </c>
      <c r="AJ11" t="str">
        <f t="shared" si="13"/>
        <v/>
      </c>
      <c r="AK11" t="str">
        <f t="shared" si="14"/>
        <v/>
      </c>
      <c r="AL11" t="str">
        <f t="shared" si="15"/>
        <v>単元1</v>
      </c>
      <c r="AM11" t="str">
        <f t="shared" si="16"/>
        <v>単元1</v>
      </c>
      <c r="AR11" s="24">
        <v>4</v>
      </c>
      <c r="AS11" s="42" t="s">
        <v>215</v>
      </c>
      <c r="AT11" s="25" t="s">
        <v>317</v>
      </c>
      <c r="AU11" s="25" t="s">
        <v>317</v>
      </c>
      <c r="AV11" s="25" t="s">
        <v>317</v>
      </c>
      <c r="AW11" s="25" t="s">
        <v>317</v>
      </c>
      <c r="AX11" s="43" t="s">
        <v>317</v>
      </c>
      <c r="BA11" s="67" t="s">
        <v>116</v>
      </c>
      <c r="BB11" s="68"/>
      <c r="BC11" s="68"/>
      <c r="BD11" s="68"/>
      <c r="BE11" s="68"/>
      <c r="BF11" s="68"/>
      <c r="BG11" s="69"/>
    </row>
    <row r="12" spans="1:61" ht="18.95" customHeight="1" thickBot="1" x14ac:dyDescent="0.2">
      <c r="A12" s="99">
        <f t="shared" si="5"/>
        <v>45938</v>
      </c>
      <c r="B12" s="98">
        <f t="shared" si="5"/>
        <v>45938</v>
      </c>
      <c r="C12" s="7" t="s">
        <v>58</v>
      </c>
      <c r="D12" s="9"/>
      <c r="E12" s="55" t="str">
        <f t="shared" si="0"/>
        <v/>
      </c>
      <c r="F12" s="17" t="str">
        <f t="shared" si="1"/>
        <v/>
      </c>
      <c r="G12" s="17" t="str">
        <f t="shared" si="2"/>
        <v/>
      </c>
      <c r="H12" s="17" t="str">
        <f t="shared" si="3"/>
        <v/>
      </c>
      <c r="I12" s="17" t="str">
        <f t="shared" si="4"/>
        <v>単元1</v>
      </c>
      <c r="J12" s="3"/>
      <c r="L12" s="33">
        <v>1</v>
      </c>
      <c r="M12">
        <f>SUM($L$5:L12)</f>
        <v>5</v>
      </c>
      <c r="O12" s="7">
        <v>5</v>
      </c>
      <c r="P12" s="10" t="s">
        <v>49</v>
      </c>
      <c r="U12" s="3">
        <v>5</v>
      </c>
      <c r="V12" s="7" t="str">
        <f>P12</f>
        <v>英語</v>
      </c>
      <c r="W12" s="9"/>
      <c r="X12" s="23" t="str">
        <f t="shared" si="6"/>
        <v>英語</v>
      </c>
      <c r="Y12" t="str">
        <f>IF($X12=Y$7,COUNTIF($X$8:$X12,Y$7)+O$21,"")</f>
        <v/>
      </c>
      <c r="Z12" t="str">
        <f>IF($X12=Z$7,COUNTIF($X$8:$X12,Z$7)+P$21,"")</f>
        <v/>
      </c>
      <c r="AA12" t="str">
        <f>IF($X12=AA$7,COUNTIF($X$8:$X12,AA$7)+Q$21,"")</f>
        <v/>
      </c>
      <c r="AB12" t="str">
        <f>IF($X12=AB$7,COUNTIF($X$8:$X12,AB$7)+R$21,"")</f>
        <v/>
      </c>
      <c r="AC12">
        <f>IF($X12=AC$7,COUNTIF($X$8:$X12,AC$7)+S$21,"")</f>
        <v>1</v>
      </c>
      <c r="AD12" t="str">
        <f t="shared" si="7"/>
        <v/>
      </c>
      <c r="AE12" t="str">
        <f t="shared" si="8"/>
        <v/>
      </c>
      <c r="AF12" t="str">
        <f t="shared" si="9"/>
        <v/>
      </c>
      <c r="AG12" t="str">
        <f t="shared" si="10"/>
        <v/>
      </c>
      <c r="AH12" t="str">
        <f t="shared" si="11"/>
        <v>単元1</v>
      </c>
      <c r="AI12" t="str">
        <f t="shared" si="12"/>
        <v>単元2</v>
      </c>
      <c r="AJ12" t="str">
        <f t="shared" si="13"/>
        <v/>
      </c>
      <c r="AK12" t="str">
        <f t="shared" si="14"/>
        <v/>
      </c>
      <c r="AL12" t="str">
        <f t="shared" si="15"/>
        <v/>
      </c>
      <c r="AM12" t="str">
        <f t="shared" si="16"/>
        <v>単元1</v>
      </c>
      <c r="AR12" s="24">
        <v>5</v>
      </c>
      <c r="AS12" s="42" t="s">
        <v>216</v>
      </c>
      <c r="AT12" s="25" t="s">
        <v>318</v>
      </c>
      <c r="AU12" s="25" t="s">
        <v>318</v>
      </c>
      <c r="AV12" s="25" t="s">
        <v>318</v>
      </c>
      <c r="AW12" s="25" t="s">
        <v>318</v>
      </c>
      <c r="AX12" s="43" t="s">
        <v>318</v>
      </c>
    </row>
    <row r="13" spans="1:61" ht="18.95" customHeight="1" x14ac:dyDescent="0.15">
      <c r="A13" s="99">
        <f t="shared" si="5"/>
        <v>45939</v>
      </c>
      <c r="B13" s="98">
        <f t="shared" si="5"/>
        <v>45939</v>
      </c>
      <c r="C13" s="7" t="s">
        <v>59</v>
      </c>
      <c r="D13" s="9"/>
      <c r="E13" s="55" t="str">
        <f t="shared" si="0"/>
        <v>単元2</v>
      </c>
      <c r="F13" s="17" t="str">
        <f t="shared" si="1"/>
        <v/>
      </c>
      <c r="G13" s="17" t="str">
        <f t="shared" si="2"/>
        <v/>
      </c>
      <c r="H13" s="17" t="str">
        <f t="shared" si="3"/>
        <v/>
      </c>
      <c r="I13" s="17" t="str">
        <f t="shared" si="4"/>
        <v/>
      </c>
      <c r="J13" s="3"/>
      <c r="L13" s="33">
        <v>1</v>
      </c>
      <c r="M13">
        <f>SUM($L$5:L13)</f>
        <v>6</v>
      </c>
      <c r="O13" t="s">
        <v>74</v>
      </c>
      <c r="U13" s="3">
        <v>6</v>
      </c>
      <c r="V13" s="7" t="str">
        <f>P8</f>
        <v>国語</v>
      </c>
      <c r="W13" s="9"/>
      <c r="X13" s="23" t="str">
        <f t="shared" si="6"/>
        <v>国語</v>
      </c>
      <c r="Y13">
        <f>IF($X13=Y$7,COUNTIF($X$8:$X13,Y$7)+O$21,"")</f>
        <v>2</v>
      </c>
      <c r="Z13" t="str">
        <f>IF($X13=Z$7,COUNTIF($X$8:$X13,Z$7)+P$21,"")</f>
        <v/>
      </c>
      <c r="AA13" t="str">
        <f>IF($X13=AA$7,COUNTIF($X$8:$X13,AA$7)+Q$21,"")</f>
        <v/>
      </c>
      <c r="AB13" t="str">
        <f>IF($X13=AB$7,COUNTIF($X$8:$X13,AB$7)+R$21,"")</f>
        <v/>
      </c>
      <c r="AC13" t="str">
        <f>IF($X13=AC$7,COUNTIF($X$8:$X13,AC$7)+S$21,"")</f>
        <v/>
      </c>
      <c r="AD13" t="str">
        <f t="shared" si="7"/>
        <v>単元2</v>
      </c>
      <c r="AE13" t="str">
        <f t="shared" si="8"/>
        <v/>
      </c>
      <c r="AF13" t="str">
        <f t="shared" si="9"/>
        <v/>
      </c>
      <c r="AG13" t="str">
        <f t="shared" si="10"/>
        <v/>
      </c>
      <c r="AH13" t="str">
        <f t="shared" si="11"/>
        <v/>
      </c>
      <c r="AI13" t="str">
        <f t="shared" si="12"/>
        <v>単元2</v>
      </c>
      <c r="AJ13" t="str">
        <f t="shared" si="13"/>
        <v>単元2</v>
      </c>
      <c r="AK13" t="str">
        <f t="shared" si="14"/>
        <v/>
      </c>
      <c r="AL13" t="str">
        <f t="shared" si="15"/>
        <v/>
      </c>
      <c r="AM13" t="str">
        <f t="shared" si="16"/>
        <v/>
      </c>
      <c r="AR13" s="24">
        <v>6</v>
      </c>
      <c r="AS13" s="42" t="s">
        <v>217</v>
      </c>
      <c r="AT13" s="25" t="s">
        <v>319</v>
      </c>
      <c r="AU13" s="25" t="s">
        <v>319</v>
      </c>
      <c r="AV13" s="25" t="s">
        <v>319</v>
      </c>
      <c r="AW13" s="25" t="s">
        <v>319</v>
      </c>
      <c r="AX13" s="43" t="s">
        <v>319</v>
      </c>
      <c r="BA13" s="223"/>
      <c r="BB13" s="223"/>
      <c r="BC13" s="223"/>
      <c r="BD13" s="223"/>
      <c r="BE13" s="223"/>
      <c r="BF13" s="223"/>
      <c r="BG13" s="223"/>
    </row>
    <row r="14" spans="1:61" ht="18.95" customHeight="1" x14ac:dyDescent="0.15">
      <c r="A14" s="99">
        <f t="shared" si="5"/>
        <v>45940</v>
      </c>
      <c r="B14" s="98">
        <f t="shared" si="5"/>
        <v>45940</v>
      </c>
      <c r="C14" s="7" t="s">
        <v>60</v>
      </c>
      <c r="D14" s="9"/>
      <c r="E14" s="55" t="str">
        <f t="shared" si="0"/>
        <v/>
      </c>
      <c r="F14" s="17" t="str">
        <f t="shared" si="1"/>
        <v>単元2</v>
      </c>
      <c r="G14" s="17" t="str">
        <f t="shared" si="2"/>
        <v/>
      </c>
      <c r="H14" s="17" t="str">
        <f t="shared" si="3"/>
        <v/>
      </c>
      <c r="I14" s="17" t="str">
        <f t="shared" si="4"/>
        <v/>
      </c>
      <c r="J14" s="3"/>
      <c r="L14" s="33">
        <v>1</v>
      </c>
      <c r="M14">
        <f>SUM($L$5:L14)</f>
        <v>7</v>
      </c>
      <c r="O14" t="s">
        <v>106</v>
      </c>
      <c r="U14" s="3">
        <v>7</v>
      </c>
      <c r="V14" s="7" t="str">
        <f>P9</f>
        <v>社会</v>
      </c>
      <c r="W14" s="9"/>
      <c r="X14" s="23" t="str">
        <f t="shared" si="6"/>
        <v>社会</v>
      </c>
      <c r="Y14" t="str">
        <f>IF($X14=Y$7,COUNTIF($X$8:$X14,Y$7)+O$21,"")</f>
        <v/>
      </c>
      <c r="Z14">
        <f>IF($X14=Z$7,COUNTIF($X$8:$X14,Z$7)+P$21,"")</f>
        <v>2</v>
      </c>
      <c r="AA14" t="str">
        <f>IF($X14=AA$7,COUNTIF($X$8:$X14,AA$7)+Q$21,"")</f>
        <v/>
      </c>
      <c r="AB14" t="str">
        <f>IF($X14=AB$7,COUNTIF($X$8:$X14,AB$7)+R$21,"")</f>
        <v/>
      </c>
      <c r="AC14" t="str">
        <f>IF($X14=AC$7,COUNTIF($X$8:$X14,AC$7)+S$21,"")</f>
        <v/>
      </c>
      <c r="AD14" t="str">
        <f t="shared" si="7"/>
        <v/>
      </c>
      <c r="AE14" t="str">
        <f t="shared" si="8"/>
        <v>単元2</v>
      </c>
      <c r="AF14" t="str">
        <f t="shared" si="9"/>
        <v/>
      </c>
      <c r="AG14" t="str">
        <f t="shared" si="10"/>
        <v/>
      </c>
      <c r="AH14" t="str">
        <f t="shared" si="11"/>
        <v/>
      </c>
      <c r="AI14" t="str">
        <f t="shared" si="12"/>
        <v/>
      </c>
      <c r="AJ14" t="str">
        <f t="shared" si="13"/>
        <v>単元2</v>
      </c>
      <c r="AK14" t="str">
        <f t="shared" si="14"/>
        <v>単元2</v>
      </c>
      <c r="AL14" t="str">
        <f t="shared" si="15"/>
        <v/>
      </c>
      <c r="AM14" t="str">
        <f t="shared" si="16"/>
        <v/>
      </c>
      <c r="AR14" s="24">
        <v>7</v>
      </c>
      <c r="AS14" s="42" t="s">
        <v>218</v>
      </c>
      <c r="AT14" s="25" t="s">
        <v>320</v>
      </c>
      <c r="AU14" s="25" t="s">
        <v>320</v>
      </c>
      <c r="AV14" s="25" t="s">
        <v>320</v>
      </c>
      <c r="AW14" s="25" t="s">
        <v>320</v>
      </c>
      <c r="AX14" s="43" t="s">
        <v>320</v>
      </c>
      <c r="BA14" s="58" t="s">
        <v>118</v>
      </c>
    </row>
    <row r="15" spans="1:61" ht="18.95" customHeight="1" x14ac:dyDescent="0.15">
      <c r="A15" s="99">
        <f t="shared" si="5"/>
        <v>45941</v>
      </c>
      <c r="B15" s="98">
        <f t="shared" si="5"/>
        <v>45941</v>
      </c>
      <c r="C15" s="7" t="s">
        <v>61</v>
      </c>
      <c r="D15" s="9"/>
      <c r="E15" s="55" t="str">
        <f t="shared" si="0"/>
        <v>予備</v>
      </c>
      <c r="F15" s="17" t="str">
        <f t="shared" si="1"/>
        <v>予備</v>
      </c>
      <c r="G15" s="17" t="str">
        <f t="shared" si="2"/>
        <v>予備</v>
      </c>
      <c r="H15" s="17" t="str">
        <f t="shared" si="3"/>
        <v>予備</v>
      </c>
      <c r="I15" s="17" t="str">
        <f t="shared" si="4"/>
        <v>予備</v>
      </c>
      <c r="J15" s="3"/>
      <c r="L15" s="33" t="s">
        <v>797</v>
      </c>
      <c r="M15">
        <f>SUM($L$5:L15)</f>
        <v>7</v>
      </c>
      <c r="O15" t="s">
        <v>107</v>
      </c>
      <c r="U15" s="3">
        <v>8</v>
      </c>
      <c r="V15" s="7" t="str">
        <f>P10</f>
        <v>数学</v>
      </c>
      <c r="W15" s="9"/>
      <c r="X15" s="23" t="str">
        <f t="shared" si="6"/>
        <v>数学</v>
      </c>
      <c r="Y15" t="str">
        <f>IF($X15=Y$7,COUNTIF($X$8:$X15,Y$7)+O$21,"")</f>
        <v/>
      </c>
      <c r="Z15" t="str">
        <f>IF($X15=Z$7,COUNTIF($X$8:$X15,Z$7)+P$21,"")</f>
        <v/>
      </c>
      <c r="AA15">
        <f>IF($X15=AA$7,COUNTIF($X$8:$X15,AA$7)+Q$21,"")</f>
        <v>2</v>
      </c>
      <c r="AB15" t="str">
        <f>IF($X15=AB$7,COUNTIF($X$8:$X15,AB$7)+R$21,"")</f>
        <v/>
      </c>
      <c r="AC15" t="str">
        <f>IF($X15=AC$7,COUNTIF($X$8:$X15,AC$7)+S$21,"")</f>
        <v/>
      </c>
      <c r="AD15" t="str">
        <f t="shared" si="7"/>
        <v/>
      </c>
      <c r="AE15" t="str">
        <f t="shared" si="8"/>
        <v/>
      </c>
      <c r="AF15" t="str">
        <f t="shared" si="9"/>
        <v>単元2</v>
      </c>
      <c r="AG15" t="str">
        <f t="shared" si="10"/>
        <v/>
      </c>
      <c r="AH15" t="str">
        <f t="shared" si="11"/>
        <v/>
      </c>
      <c r="AI15" t="str">
        <f t="shared" si="12"/>
        <v/>
      </c>
      <c r="AJ15" t="str">
        <f t="shared" si="13"/>
        <v/>
      </c>
      <c r="AK15" t="str">
        <f t="shared" si="14"/>
        <v>単元2</v>
      </c>
      <c r="AL15" t="str">
        <f t="shared" si="15"/>
        <v>単元2</v>
      </c>
      <c r="AM15" t="str">
        <f t="shared" si="16"/>
        <v/>
      </c>
      <c r="AR15" s="24">
        <v>8</v>
      </c>
      <c r="AS15" s="42" t="s">
        <v>219</v>
      </c>
      <c r="AT15" s="25" t="s">
        <v>321</v>
      </c>
      <c r="AU15" s="25" t="s">
        <v>321</v>
      </c>
      <c r="AV15" s="25" t="s">
        <v>321</v>
      </c>
      <c r="AW15" s="25" t="s">
        <v>321</v>
      </c>
      <c r="AX15" s="43" t="s">
        <v>321</v>
      </c>
    </row>
    <row r="16" spans="1:61" ht="18.95" customHeight="1" x14ac:dyDescent="0.15">
      <c r="A16" s="99">
        <f t="shared" si="5"/>
        <v>45942</v>
      </c>
      <c r="B16" s="98">
        <f t="shared" si="5"/>
        <v>45942</v>
      </c>
      <c r="C16" s="7" t="s">
        <v>62</v>
      </c>
      <c r="D16" s="9"/>
      <c r="E16" s="55" t="str">
        <f t="shared" si="0"/>
        <v>予備</v>
      </c>
      <c r="F16" s="17" t="str">
        <f t="shared" si="1"/>
        <v>予備</v>
      </c>
      <c r="G16" s="17" t="str">
        <f t="shared" si="2"/>
        <v>予備</v>
      </c>
      <c r="H16" s="17" t="str">
        <f t="shared" si="3"/>
        <v>予備</v>
      </c>
      <c r="I16" s="17" t="str">
        <f t="shared" si="4"/>
        <v>予備</v>
      </c>
      <c r="J16" s="3"/>
      <c r="L16" s="33" t="s">
        <v>797</v>
      </c>
      <c r="M16">
        <f>SUM($L$5:L16)</f>
        <v>7</v>
      </c>
      <c r="O16" t="s">
        <v>108</v>
      </c>
      <c r="U16" s="3">
        <v>9</v>
      </c>
      <c r="V16" s="7" t="str">
        <f>P11</f>
        <v>理科</v>
      </c>
      <c r="W16" s="9"/>
      <c r="X16" s="23" t="str">
        <f t="shared" si="6"/>
        <v>理科</v>
      </c>
      <c r="Y16" t="str">
        <f>IF($X16=Y$7,COUNTIF($X$8:$X16,Y$7)+O$21,"")</f>
        <v/>
      </c>
      <c r="Z16" t="str">
        <f>IF($X16=Z$7,COUNTIF($X$8:$X16,Z$7)+P$21,"")</f>
        <v/>
      </c>
      <c r="AA16" t="str">
        <f>IF($X16=AA$7,COUNTIF($X$8:$X16,AA$7)+Q$21,"")</f>
        <v/>
      </c>
      <c r="AB16">
        <f>IF($X16=AB$7,COUNTIF($X$8:$X16,AB$7)+R$21,"")</f>
        <v>2</v>
      </c>
      <c r="AC16" t="str">
        <f>IF($X16=AC$7,COUNTIF($X$8:$X16,AC$7)+S$21,"")</f>
        <v/>
      </c>
      <c r="AD16" t="str">
        <f t="shared" si="7"/>
        <v/>
      </c>
      <c r="AE16" t="str">
        <f t="shared" si="8"/>
        <v/>
      </c>
      <c r="AF16" t="str">
        <f t="shared" si="9"/>
        <v/>
      </c>
      <c r="AG16" t="str">
        <f t="shared" si="10"/>
        <v>単元2</v>
      </c>
      <c r="AH16" t="str">
        <f t="shared" si="11"/>
        <v/>
      </c>
      <c r="AI16" t="str">
        <f t="shared" si="12"/>
        <v/>
      </c>
      <c r="AJ16" t="str">
        <f t="shared" si="13"/>
        <v/>
      </c>
      <c r="AK16" t="str">
        <f t="shared" si="14"/>
        <v/>
      </c>
      <c r="AL16" t="str">
        <f t="shared" si="15"/>
        <v>単元2</v>
      </c>
      <c r="AM16" t="str">
        <f t="shared" si="16"/>
        <v>単元2</v>
      </c>
      <c r="AR16" s="24">
        <v>9</v>
      </c>
      <c r="AS16" s="42" t="s">
        <v>220</v>
      </c>
      <c r="AT16" s="25" t="s">
        <v>322</v>
      </c>
      <c r="AU16" s="25" t="s">
        <v>322</v>
      </c>
      <c r="AV16" s="25" t="s">
        <v>322</v>
      </c>
      <c r="AW16" s="25" t="s">
        <v>322</v>
      </c>
      <c r="AX16" s="43" t="s">
        <v>322</v>
      </c>
      <c r="BA16" s="224"/>
      <c r="BB16" s="224"/>
      <c r="BC16" s="224"/>
      <c r="BD16" s="224"/>
      <c r="BE16" s="224"/>
      <c r="BF16" s="224"/>
      <c r="BG16" s="224"/>
    </row>
    <row r="17" spans="1:60" ht="18.95" customHeight="1" x14ac:dyDescent="0.15">
      <c r="A17" s="99">
        <f t="shared" si="5"/>
        <v>45943</v>
      </c>
      <c r="B17" s="98">
        <f t="shared" si="5"/>
        <v>45943</v>
      </c>
      <c r="C17" s="7" t="s">
        <v>63</v>
      </c>
      <c r="D17" s="9"/>
      <c r="E17" s="55" t="str">
        <f t="shared" si="0"/>
        <v>予備</v>
      </c>
      <c r="F17" s="17" t="str">
        <f t="shared" si="1"/>
        <v>予備</v>
      </c>
      <c r="G17" s="17" t="str">
        <f t="shared" si="2"/>
        <v>予備</v>
      </c>
      <c r="H17" s="17" t="str">
        <f t="shared" si="3"/>
        <v>予備</v>
      </c>
      <c r="I17" s="17" t="str">
        <f t="shared" si="4"/>
        <v>予備</v>
      </c>
      <c r="J17" s="3"/>
      <c r="L17" s="33" t="s">
        <v>797</v>
      </c>
      <c r="M17">
        <f>SUM($L$5:L17)</f>
        <v>7</v>
      </c>
      <c r="U17" s="3">
        <v>10</v>
      </c>
      <c r="V17" s="7" t="str">
        <f>P12</f>
        <v>英語</v>
      </c>
      <c r="W17" s="9"/>
      <c r="X17" s="23" t="str">
        <f t="shared" si="6"/>
        <v>英語</v>
      </c>
      <c r="Y17" t="str">
        <f>IF($X17=Y$7,COUNTIF($X$8:$X17,Y$7)+O$21,"")</f>
        <v/>
      </c>
      <c r="Z17" t="str">
        <f>IF($X17=Z$7,COUNTIF($X$8:$X17,Z$7)+P$21,"")</f>
        <v/>
      </c>
      <c r="AA17" t="str">
        <f>IF($X17=AA$7,COUNTIF($X$8:$X17,AA$7)+Q$21,"")</f>
        <v/>
      </c>
      <c r="AB17" t="str">
        <f>IF($X17=AB$7,COUNTIF($X$8:$X17,AB$7)+R$21,"")</f>
        <v/>
      </c>
      <c r="AC17">
        <f>IF($X17=AC$7,COUNTIF($X$8:$X17,AC$7)+S$21,"")</f>
        <v>2</v>
      </c>
      <c r="AD17" t="str">
        <f t="shared" si="7"/>
        <v/>
      </c>
      <c r="AE17" t="str">
        <f t="shared" si="8"/>
        <v/>
      </c>
      <c r="AF17" t="str">
        <f t="shared" si="9"/>
        <v/>
      </c>
      <c r="AG17" t="str">
        <f t="shared" si="10"/>
        <v/>
      </c>
      <c r="AH17" t="str">
        <f t="shared" si="11"/>
        <v>単元2</v>
      </c>
      <c r="AI17" t="str">
        <f t="shared" si="12"/>
        <v>単元3</v>
      </c>
      <c r="AJ17" t="str">
        <f t="shared" si="13"/>
        <v/>
      </c>
      <c r="AK17" t="str">
        <f t="shared" si="14"/>
        <v/>
      </c>
      <c r="AL17" t="str">
        <f t="shared" si="15"/>
        <v/>
      </c>
      <c r="AM17" t="str">
        <f t="shared" si="16"/>
        <v>単元2</v>
      </c>
      <c r="AR17" s="24">
        <v>10</v>
      </c>
      <c r="AS17" s="42" t="s">
        <v>221</v>
      </c>
      <c r="AT17" s="25" t="s">
        <v>323</v>
      </c>
      <c r="AU17" s="25" t="s">
        <v>323</v>
      </c>
      <c r="AV17" s="25" t="s">
        <v>323</v>
      </c>
      <c r="AW17" s="25" t="s">
        <v>323</v>
      </c>
      <c r="AX17" s="43" t="s">
        <v>323</v>
      </c>
      <c r="BA17" s="58" t="s">
        <v>119</v>
      </c>
    </row>
    <row r="18" spans="1:60" ht="18.95" customHeight="1" x14ac:dyDescent="0.15">
      <c r="A18" s="99">
        <f t="shared" si="5"/>
        <v>45944</v>
      </c>
      <c r="B18" s="98">
        <f t="shared" si="5"/>
        <v>45944</v>
      </c>
      <c r="C18" s="7" t="s">
        <v>64</v>
      </c>
      <c r="D18" s="9"/>
      <c r="E18" s="55" t="str">
        <f t="shared" si="0"/>
        <v/>
      </c>
      <c r="F18" s="17" t="str">
        <f t="shared" si="1"/>
        <v/>
      </c>
      <c r="G18" s="17" t="str">
        <f t="shared" si="2"/>
        <v>単元2</v>
      </c>
      <c r="H18" s="17" t="str">
        <f t="shared" si="3"/>
        <v/>
      </c>
      <c r="I18" s="17" t="str">
        <f t="shared" si="4"/>
        <v/>
      </c>
      <c r="J18" s="3"/>
      <c r="L18" s="33">
        <v>1</v>
      </c>
      <c r="M18">
        <f>SUM($L$5:L18)</f>
        <v>8</v>
      </c>
      <c r="U18" s="3">
        <v>11</v>
      </c>
      <c r="V18" s="7" t="str">
        <f>P8</f>
        <v>国語</v>
      </c>
      <c r="W18" s="9"/>
      <c r="X18" s="23" t="str">
        <f t="shared" si="6"/>
        <v>国語</v>
      </c>
      <c r="Y18">
        <f>IF($X18=Y$7,COUNTIF($X$8:$X18,Y$7)+O$21,"")</f>
        <v>3</v>
      </c>
      <c r="Z18" t="str">
        <f>IF($X18=Z$7,COUNTIF($X$8:$X18,Z$7)+P$21,"")</f>
        <v/>
      </c>
      <c r="AA18" t="str">
        <f>IF($X18=AA$7,COUNTIF($X$8:$X18,AA$7)+Q$21,"")</f>
        <v/>
      </c>
      <c r="AB18" t="str">
        <f>IF($X18=AB$7,COUNTIF($X$8:$X18,AB$7)+R$21,"")</f>
        <v/>
      </c>
      <c r="AC18" t="str">
        <f>IF($X18=AC$7,COUNTIF($X$8:$X18,AC$7)+S$21,"")</f>
        <v/>
      </c>
      <c r="AD18" t="str">
        <f t="shared" si="7"/>
        <v>単元3</v>
      </c>
      <c r="AE18" t="str">
        <f t="shared" si="8"/>
        <v/>
      </c>
      <c r="AF18" t="str">
        <f t="shared" si="9"/>
        <v/>
      </c>
      <c r="AG18" t="str">
        <f t="shared" si="10"/>
        <v/>
      </c>
      <c r="AH18" t="str">
        <f t="shared" si="11"/>
        <v/>
      </c>
      <c r="AI18" t="str">
        <f t="shared" si="12"/>
        <v>単元3</v>
      </c>
      <c r="AJ18" t="str">
        <f t="shared" si="13"/>
        <v>単元3</v>
      </c>
      <c r="AK18" t="str">
        <f t="shared" si="14"/>
        <v/>
      </c>
      <c r="AL18" t="str">
        <f t="shared" si="15"/>
        <v/>
      </c>
      <c r="AM18" t="str">
        <f t="shared" si="16"/>
        <v/>
      </c>
      <c r="AR18" s="24">
        <v>11</v>
      </c>
      <c r="AS18" s="42" t="s">
        <v>222</v>
      </c>
      <c r="AT18" s="25" t="s">
        <v>324</v>
      </c>
      <c r="AU18" s="25" t="s">
        <v>324</v>
      </c>
      <c r="AV18" s="25" t="s">
        <v>324</v>
      </c>
      <c r="AW18" s="25" t="s">
        <v>324</v>
      </c>
      <c r="AX18" s="43" t="s">
        <v>324</v>
      </c>
    </row>
    <row r="19" spans="1:60" ht="18.95" customHeight="1" x14ac:dyDescent="0.15">
      <c r="A19" s="99">
        <f t="shared" si="5"/>
        <v>45945</v>
      </c>
      <c r="B19" s="98">
        <f t="shared" si="5"/>
        <v>45945</v>
      </c>
      <c r="C19" s="7" t="s">
        <v>51</v>
      </c>
      <c r="D19" s="9"/>
      <c r="E19" s="55" t="str">
        <f t="shared" si="0"/>
        <v/>
      </c>
      <c r="F19" s="17" t="str">
        <f t="shared" si="1"/>
        <v/>
      </c>
      <c r="G19" s="17" t="str">
        <f t="shared" si="2"/>
        <v/>
      </c>
      <c r="H19" s="17" t="str">
        <f t="shared" si="3"/>
        <v>単元2</v>
      </c>
      <c r="I19" s="17" t="str">
        <f t="shared" si="4"/>
        <v/>
      </c>
      <c r="J19" s="3"/>
      <c r="L19" s="33">
        <v>1</v>
      </c>
      <c r="M19">
        <f>SUM($L$5:L19)</f>
        <v>9</v>
      </c>
      <c r="O19" s="52" t="s">
        <v>76</v>
      </c>
      <c r="P19" s="51"/>
      <c r="Q19" s="51"/>
      <c r="U19" s="3">
        <v>12</v>
      </c>
      <c r="V19" s="7" t="str">
        <f>P9</f>
        <v>社会</v>
      </c>
      <c r="W19" s="9"/>
      <c r="X19" s="23" t="str">
        <f t="shared" si="6"/>
        <v>社会</v>
      </c>
      <c r="Y19" t="str">
        <f>IF($X19=Y$7,COUNTIF($X$8:$X19,Y$7)+O$21,"")</f>
        <v/>
      </c>
      <c r="Z19">
        <f>IF($X19=Z$7,COUNTIF($X$8:$X19,Z$7)+P$21,"")</f>
        <v>3</v>
      </c>
      <c r="AA19" t="str">
        <f>IF($X19=AA$7,COUNTIF($X$8:$X19,AA$7)+Q$21,"")</f>
        <v/>
      </c>
      <c r="AB19" t="str">
        <f>IF($X19=AB$7,COUNTIF($X$8:$X19,AB$7)+R$21,"")</f>
        <v/>
      </c>
      <c r="AC19" t="str">
        <f>IF($X19=AC$7,COUNTIF($X$8:$X19,AC$7)+S$21,"")</f>
        <v/>
      </c>
      <c r="AD19" t="str">
        <f t="shared" si="7"/>
        <v/>
      </c>
      <c r="AE19" t="str">
        <f t="shared" si="8"/>
        <v>単元3</v>
      </c>
      <c r="AF19" t="str">
        <f t="shared" si="9"/>
        <v/>
      </c>
      <c r="AG19" t="str">
        <f t="shared" si="10"/>
        <v/>
      </c>
      <c r="AH19" t="str">
        <f t="shared" si="11"/>
        <v/>
      </c>
      <c r="AI19" t="str">
        <f t="shared" si="12"/>
        <v/>
      </c>
      <c r="AJ19" t="str">
        <f t="shared" si="13"/>
        <v>単元3</v>
      </c>
      <c r="AK19" t="str">
        <f t="shared" si="14"/>
        <v>単元3</v>
      </c>
      <c r="AL19" t="str">
        <f t="shared" si="15"/>
        <v/>
      </c>
      <c r="AM19" t="str">
        <f t="shared" si="16"/>
        <v/>
      </c>
      <c r="AR19" s="24">
        <v>12</v>
      </c>
      <c r="AS19" s="42" t="s">
        <v>223</v>
      </c>
      <c r="AT19" s="25" t="s">
        <v>325</v>
      </c>
      <c r="AU19" s="25" t="s">
        <v>325</v>
      </c>
      <c r="AV19" s="25" t="s">
        <v>325</v>
      </c>
      <c r="AW19" s="25" t="s">
        <v>325</v>
      </c>
      <c r="AX19" s="43" t="s">
        <v>325</v>
      </c>
      <c r="BA19" s="224"/>
      <c r="BB19" s="224"/>
      <c r="BC19" s="224"/>
      <c r="BD19" s="224"/>
      <c r="BE19" s="224"/>
      <c r="BF19" s="224"/>
      <c r="BG19" s="224"/>
      <c r="BH19" s="224"/>
    </row>
    <row r="20" spans="1:60" ht="18.95" customHeight="1" thickBot="1" x14ac:dyDescent="0.2">
      <c r="A20" s="99">
        <f t="shared" si="5"/>
        <v>45946</v>
      </c>
      <c r="B20" s="98">
        <f t="shared" si="5"/>
        <v>45946</v>
      </c>
      <c r="C20" s="7" t="s">
        <v>52</v>
      </c>
      <c r="D20" s="9"/>
      <c r="E20" s="55" t="str">
        <f t="shared" si="0"/>
        <v/>
      </c>
      <c r="F20" s="17" t="str">
        <f t="shared" si="1"/>
        <v/>
      </c>
      <c r="G20" s="17" t="str">
        <f t="shared" si="2"/>
        <v/>
      </c>
      <c r="H20" s="17" t="str">
        <f t="shared" si="3"/>
        <v/>
      </c>
      <c r="I20" s="17" t="str">
        <f t="shared" si="4"/>
        <v>単元2</v>
      </c>
      <c r="J20" s="3"/>
      <c r="L20" s="33">
        <v>1</v>
      </c>
      <c r="M20">
        <f>SUM($L$5:L20)</f>
        <v>10</v>
      </c>
      <c r="O20" s="218" t="s">
        <v>41</v>
      </c>
      <c r="P20" s="218" t="s">
        <v>104</v>
      </c>
      <c r="Q20" s="218" t="s">
        <v>105</v>
      </c>
      <c r="R20" s="218" t="s">
        <v>48</v>
      </c>
      <c r="S20" s="218" t="s">
        <v>49</v>
      </c>
      <c r="U20" s="3">
        <v>13</v>
      </c>
      <c r="V20" s="7" t="str">
        <f>P10</f>
        <v>数学</v>
      </c>
      <c r="W20" s="9"/>
      <c r="X20" s="23" t="str">
        <f t="shared" si="6"/>
        <v>数学</v>
      </c>
      <c r="Y20" t="str">
        <f>IF($X20=Y$7,COUNTIF($X$8:$X20,Y$7)+O$21,"")</f>
        <v/>
      </c>
      <c r="Z20" t="str">
        <f>IF($X20=Z$7,COUNTIF($X$8:$X20,Z$7)+P$21,"")</f>
        <v/>
      </c>
      <c r="AA20">
        <f>IF($X20=AA$7,COUNTIF($X$8:$X20,AA$7)+Q$21,"")</f>
        <v>3</v>
      </c>
      <c r="AB20" t="str">
        <f>IF($X20=AB$7,COUNTIF($X$8:$X20,AB$7)+R$21,"")</f>
        <v/>
      </c>
      <c r="AC20" t="str">
        <f>IF($X20=AC$7,COUNTIF($X$8:$X20,AC$7)+S$21,"")</f>
        <v/>
      </c>
      <c r="AD20" t="str">
        <f t="shared" si="7"/>
        <v/>
      </c>
      <c r="AE20" t="str">
        <f t="shared" si="8"/>
        <v/>
      </c>
      <c r="AF20" t="str">
        <f t="shared" si="9"/>
        <v>単元3</v>
      </c>
      <c r="AG20" t="str">
        <f t="shared" si="10"/>
        <v/>
      </c>
      <c r="AH20" t="str">
        <f t="shared" si="11"/>
        <v/>
      </c>
      <c r="AI20" t="str">
        <f t="shared" si="12"/>
        <v/>
      </c>
      <c r="AJ20" t="str">
        <f t="shared" si="13"/>
        <v/>
      </c>
      <c r="AK20" t="str">
        <f t="shared" si="14"/>
        <v>単元3</v>
      </c>
      <c r="AL20" t="str">
        <f t="shared" si="15"/>
        <v>単元3</v>
      </c>
      <c r="AM20" t="str">
        <f t="shared" si="16"/>
        <v/>
      </c>
      <c r="AR20" s="24">
        <v>13</v>
      </c>
      <c r="AS20" s="42" t="s">
        <v>224</v>
      </c>
      <c r="AT20" s="25" t="s">
        <v>326</v>
      </c>
      <c r="AU20" s="25" t="s">
        <v>326</v>
      </c>
      <c r="AV20" s="25" t="s">
        <v>326</v>
      </c>
      <c r="AW20" s="25" t="s">
        <v>326</v>
      </c>
      <c r="AX20" s="43" t="s">
        <v>326</v>
      </c>
      <c r="BA20" s="58" t="s">
        <v>120</v>
      </c>
    </row>
    <row r="21" spans="1:60" ht="18.95" customHeight="1" thickBot="1" x14ac:dyDescent="0.2">
      <c r="A21" s="99">
        <f t="shared" si="5"/>
        <v>45947</v>
      </c>
      <c r="B21" s="98">
        <f t="shared" si="5"/>
        <v>45947</v>
      </c>
      <c r="C21" s="7" t="s">
        <v>53</v>
      </c>
      <c r="D21" s="9"/>
      <c r="E21" s="55" t="str">
        <f t="shared" si="0"/>
        <v>単元3</v>
      </c>
      <c r="F21" s="17" t="str">
        <f t="shared" si="1"/>
        <v/>
      </c>
      <c r="G21" s="17" t="str">
        <f t="shared" si="2"/>
        <v/>
      </c>
      <c r="H21" s="17" t="str">
        <f t="shared" si="3"/>
        <v/>
      </c>
      <c r="I21" s="17" t="str">
        <f t="shared" si="4"/>
        <v/>
      </c>
      <c r="J21" s="3"/>
      <c r="L21" s="33">
        <v>1</v>
      </c>
      <c r="M21">
        <f>SUM($L$5:L21)</f>
        <v>11</v>
      </c>
      <c r="N21" s="217"/>
      <c r="O21" s="219"/>
      <c r="P21" s="219"/>
      <c r="Q21" s="219"/>
      <c r="R21" s="219"/>
      <c r="S21" s="219"/>
      <c r="U21" s="3">
        <v>14</v>
      </c>
      <c r="V21" s="7" t="str">
        <f>P11</f>
        <v>理科</v>
      </c>
      <c r="W21" s="9"/>
      <c r="X21" s="23" t="str">
        <f t="shared" si="6"/>
        <v>理科</v>
      </c>
      <c r="Y21" t="str">
        <f>IF($X21=Y$7,COUNTIF($X$8:$X21,Y$7)+O$21,"")</f>
        <v/>
      </c>
      <c r="Z21" t="str">
        <f>IF($X21=Z$7,COUNTIF($X$8:$X21,Z$7)+P$21,"")</f>
        <v/>
      </c>
      <c r="AA21" t="str">
        <f>IF($X21=AA$7,COUNTIF($X$8:$X21,AA$7)+Q$21,"")</f>
        <v/>
      </c>
      <c r="AB21">
        <f>IF($X21=AB$7,COUNTIF($X$8:$X21,AB$7)+R$21,"")</f>
        <v>3</v>
      </c>
      <c r="AC21" t="str">
        <f>IF($X21=AC$7,COUNTIF($X$8:$X21,AC$7)+S$21,"")</f>
        <v/>
      </c>
      <c r="AD21" t="str">
        <f t="shared" si="7"/>
        <v/>
      </c>
      <c r="AE21" t="str">
        <f t="shared" si="8"/>
        <v/>
      </c>
      <c r="AF21" t="str">
        <f t="shared" si="9"/>
        <v/>
      </c>
      <c r="AG21" t="str">
        <f t="shared" si="10"/>
        <v>単元3</v>
      </c>
      <c r="AH21" t="str">
        <f t="shared" si="11"/>
        <v/>
      </c>
      <c r="AI21" t="str">
        <f t="shared" si="12"/>
        <v/>
      </c>
      <c r="AJ21" t="str">
        <f t="shared" si="13"/>
        <v/>
      </c>
      <c r="AK21" t="str">
        <f t="shared" si="14"/>
        <v/>
      </c>
      <c r="AL21" t="str">
        <f t="shared" si="15"/>
        <v>単元3</v>
      </c>
      <c r="AM21" t="str">
        <f t="shared" si="16"/>
        <v>単元3</v>
      </c>
      <c r="AR21" s="24">
        <v>14</v>
      </c>
      <c r="AS21" s="42" t="s">
        <v>225</v>
      </c>
      <c r="AT21" s="26" t="s">
        <v>327</v>
      </c>
      <c r="AU21" s="26" t="s">
        <v>327</v>
      </c>
      <c r="AV21" s="26" t="s">
        <v>327</v>
      </c>
      <c r="AW21" s="26" t="s">
        <v>327</v>
      </c>
      <c r="AX21" s="44" t="s">
        <v>327</v>
      </c>
    </row>
    <row r="22" spans="1:60" ht="18.95" customHeight="1" x14ac:dyDescent="0.15">
      <c r="A22" s="99">
        <f t="shared" si="5"/>
        <v>45948</v>
      </c>
      <c r="B22" s="98">
        <f t="shared" si="5"/>
        <v>45948</v>
      </c>
      <c r="C22" s="7" t="s">
        <v>54</v>
      </c>
      <c r="D22" s="9"/>
      <c r="E22" s="55" t="str">
        <f t="shared" si="0"/>
        <v>予備</v>
      </c>
      <c r="F22" s="17" t="str">
        <f t="shared" si="1"/>
        <v>予備</v>
      </c>
      <c r="G22" s="17" t="str">
        <f t="shared" si="2"/>
        <v>予備</v>
      </c>
      <c r="H22" s="17" t="str">
        <f t="shared" si="3"/>
        <v>予備</v>
      </c>
      <c r="I22" s="17" t="str">
        <f t="shared" si="4"/>
        <v>予備</v>
      </c>
      <c r="J22" s="3"/>
      <c r="L22" s="33" t="s">
        <v>797</v>
      </c>
      <c r="M22">
        <f>SUM($L$5:L22)</f>
        <v>11</v>
      </c>
      <c r="O22" t="s">
        <v>78</v>
      </c>
      <c r="P22" s="217"/>
      <c r="U22" s="3">
        <v>15</v>
      </c>
      <c r="V22" s="7" t="str">
        <f>P12</f>
        <v>英語</v>
      </c>
      <c r="W22" s="9"/>
      <c r="X22" s="23" t="str">
        <f t="shared" si="6"/>
        <v>英語</v>
      </c>
      <c r="Y22" t="str">
        <f>IF($X22=Y$7,COUNTIF($X$8:$X22,Y$7)+O$21,"")</f>
        <v/>
      </c>
      <c r="Z22" t="str">
        <f>IF($X22=Z$7,COUNTIF($X$8:$X22,Z$7)+P$21,"")</f>
        <v/>
      </c>
      <c r="AA22" t="str">
        <f>IF($X22=AA$7,COUNTIF($X$8:$X22,AA$7)+Q$21,"")</f>
        <v/>
      </c>
      <c r="AB22" t="str">
        <f>IF($X22=AB$7,COUNTIF($X$8:$X22,AB$7)+R$21,"")</f>
        <v/>
      </c>
      <c r="AC22">
        <f>IF($X22=AC$7,COUNTIF($X$8:$X22,AC$7)+S$21,"")</f>
        <v>3</v>
      </c>
      <c r="AD22" t="str">
        <f t="shared" si="7"/>
        <v/>
      </c>
      <c r="AE22" t="str">
        <f t="shared" si="8"/>
        <v/>
      </c>
      <c r="AF22" t="str">
        <f t="shared" si="9"/>
        <v/>
      </c>
      <c r="AG22" t="str">
        <f t="shared" si="10"/>
        <v/>
      </c>
      <c r="AH22" t="str">
        <f t="shared" si="11"/>
        <v>単元3</v>
      </c>
      <c r="AI22" t="str">
        <f t="shared" si="12"/>
        <v>単元4</v>
      </c>
      <c r="AJ22" t="str">
        <f t="shared" si="13"/>
        <v/>
      </c>
      <c r="AK22" t="str">
        <f t="shared" si="14"/>
        <v/>
      </c>
      <c r="AL22" t="str">
        <f t="shared" si="15"/>
        <v/>
      </c>
      <c r="AM22" t="str">
        <f t="shared" si="16"/>
        <v>単元3</v>
      </c>
      <c r="AR22" s="24">
        <v>15</v>
      </c>
      <c r="AS22" s="42" t="s">
        <v>226</v>
      </c>
      <c r="AT22" s="25" t="s">
        <v>328</v>
      </c>
      <c r="AU22" s="25" t="s">
        <v>328</v>
      </c>
      <c r="AV22" s="25" t="s">
        <v>328</v>
      </c>
      <c r="AW22" s="25" t="s">
        <v>328</v>
      </c>
      <c r="AX22" s="43" t="s">
        <v>328</v>
      </c>
    </row>
    <row r="23" spans="1:60" ht="18.95" customHeight="1" x14ac:dyDescent="0.15">
      <c r="A23" s="99">
        <f t="shared" si="5"/>
        <v>45949</v>
      </c>
      <c r="B23" s="98">
        <f t="shared" si="5"/>
        <v>45949</v>
      </c>
      <c r="C23" s="7" t="s">
        <v>55</v>
      </c>
      <c r="D23" s="9"/>
      <c r="E23" s="55" t="str">
        <f t="shared" si="0"/>
        <v>予備</v>
      </c>
      <c r="F23" s="17" t="str">
        <f t="shared" si="1"/>
        <v>予備</v>
      </c>
      <c r="G23" s="17" t="str">
        <f t="shared" si="2"/>
        <v>予備</v>
      </c>
      <c r="H23" s="17" t="str">
        <f t="shared" si="3"/>
        <v>予備</v>
      </c>
      <c r="I23" s="17" t="str">
        <f t="shared" si="4"/>
        <v>予備</v>
      </c>
      <c r="J23" s="3"/>
      <c r="L23" s="33" t="s">
        <v>817</v>
      </c>
      <c r="M23">
        <f>SUM($L$5:L23)</f>
        <v>11</v>
      </c>
      <c r="O23" t="s">
        <v>79</v>
      </c>
      <c r="U23" s="3">
        <v>16</v>
      </c>
      <c r="V23" s="7" t="str">
        <f>P8</f>
        <v>国語</v>
      </c>
      <c r="W23" s="9"/>
      <c r="X23" s="23" t="str">
        <f t="shared" si="6"/>
        <v>国語</v>
      </c>
      <c r="Y23">
        <f>IF($X23=Y$7,COUNTIF($X$8:$X23,Y$7)+O$21,"")</f>
        <v>4</v>
      </c>
      <c r="Z23" t="str">
        <f>IF($X23=Z$7,COUNTIF($X$8:$X23,Z$7)+P$21,"")</f>
        <v/>
      </c>
      <c r="AA23" t="str">
        <f>IF($X23=AA$7,COUNTIF($X$8:$X23,AA$7)+Q$21,"")</f>
        <v/>
      </c>
      <c r="AB23" t="str">
        <f>IF($X23=AB$7,COUNTIF($X$8:$X23,AB$7)+R$21,"")</f>
        <v/>
      </c>
      <c r="AC23" t="str">
        <f>IF($X23=AC$7,COUNTIF($X$8:$X23,AC$7)+S$21,"")</f>
        <v/>
      </c>
      <c r="AD23" t="str">
        <f t="shared" si="7"/>
        <v>単元4</v>
      </c>
      <c r="AE23" t="str">
        <f t="shared" si="8"/>
        <v/>
      </c>
      <c r="AF23" t="str">
        <f t="shared" si="9"/>
        <v/>
      </c>
      <c r="AG23" t="str">
        <f t="shared" si="10"/>
        <v/>
      </c>
      <c r="AH23" t="str">
        <f t="shared" si="11"/>
        <v/>
      </c>
      <c r="AI23" t="str">
        <f t="shared" si="12"/>
        <v>単元4</v>
      </c>
      <c r="AJ23" t="str">
        <f t="shared" si="13"/>
        <v>単元4</v>
      </c>
      <c r="AK23" t="str">
        <f t="shared" si="14"/>
        <v/>
      </c>
      <c r="AL23" t="str">
        <f t="shared" si="15"/>
        <v/>
      </c>
      <c r="AM23" t="str">
        <f t="shared" si="16"/>
        <v/>
      </c>
      <c r="AR23" s="24">
        <v>16</v>
      </c>
      <c r="AS23" s="42" t="s">
        <v>227</v>
      </c>
      <c r="AT23" s="25" t="s">
        <v>329</v>
      </c>
      <c r="AU23" s="25" t="s">
        <v>329</v>
      </c>
      <c r="AV23" s="25" t="s">
        <v>329</v>
      </c>
      <c r="AW23" s="25" t="s">
        <v>329</v>
      </c>
      <c r="AX23" s="43" t="s">
        <v>329</v>
      </c>
    </row>
    <row r="24" spans="1:60" ht="18.95" customHeight="1" x14ac:dyDescent="0.15">
      <c r="A24" s="99">
        <f t="shared" si="5"/>
        <v>45950</v>
      </c>
      <c r="B24" s="98">
        <f t="shared" si="5"/>
        <v>45950</v>
      </c>
      <c r="C24" s="7" t="s">
        <v>56</v>
      </c>
      <c r="D24" s="9"/>
      <c r="E24" s="55" t="str">
        <f t="shared" si="0"/>
        <v/>
      </c>
      <c r="F24" s="17" t="str">
        <f t="shared" si="1"/>
        <v>単元3</v>
      </c>
      <c r="G24" s="17" t="str">
        <f t="shared" si="2"/>
        <v/>
      </c>
      <c r="H24" s="17" t="str">
        <f t="shared" si="3"/>
        <v/>
      </c>
      <c r="I24" s="17" t="str">
        <f t="shared" si="4"/>
        <v/>
      </c>
      <c r="J24" s="3"/>
      <c r="L24" s="33">
        <v>1</v>
      </c>
      <c r="M24">
        <f>SUM($L$5:L24)</f>
        <v>12</v>
      </c>
      <c r="O24" t="s">
        <v>109</v>
      </c>
      <c r="U24" s="3">
        <v>17</v>
      </c>
      <c r="V24" s="7" t="str">
        <f>P9</f>
        <v>社会</v>
      </c>
      <c r="W24" s="9"/>
      <c r="X24" s="23" t="str">
        <f t="shared" si="6"/>
        <v>社会</v>
      </c>
      <c r="Y24" t="str">
        <f>IF($X24=Y$7,COUNTIF($X$8:$X24,Y$7)+O$21,"")</f>
        <v/>
      </c>
      <c r="Z24">
        <f>IF($X24=Z$7,COUNTIF($X$8:$X24,Z$7)+P$21,"")</f>
        <v>4</v>
      </c>
      <c r="AA24" t="str">
        <f>IF($X24=AA$7,COUNTIF($X$8:$X24,AA$7)+Q$21,"")</f>
        <v/>
      </c>
      <c r="AB24" t="str">
        <f>IF($X24=AB$7,COUNTIF($X$8:$X24,AB$7)+R$21,"")</f>
        <v/>
      </c>
      <c r="AC24" t="str">
        <f>IF($X24=AC$7,COUNTIF($X$8:$X24,AC$7)+S$21,"")</f>
        <v/>
      </c>
      <c r="AD24" t="str">
        <f t="shared" si="7"/>
        <v/>
      </c>
      <c r="AE24" t="str">
        <f t="shared" si="8"/>
        <v>単元4</v>
      </c>
      <c r="AF24" t="str">
        <f t="shared" si="9"/>
        <v/>
      </c>
      <c r="AG24" t="str">
        <f t="shared" si="10"/>
        <v/>
      </c>
      <c r="AH24" t="str">
        <f t="shared" si="11"/>
        <v/>
      </c>
      <c r="AI24" t="str">
        <f t="shared" si="12"/>
        <v/>
      </c>
      <c r="AJ24" t="str">
        <f t="shared" si="13"/>
        <v>単元4</v>
      </c>
      <c r="AK24" t="str">
        <f t="shared" si="14"/>
        <v>単元4</v>
      </c>
      <c r="AL24" t="str">
        <f t="shared" si="15"/>
        <v/>
      </c>
      <c r="AM24" t="str">
        <f t="shared" si="16"/>
        <v/>
      </c>
      <c r="AR24" s="24">
        <v>17</v>
      </c>
      <c r="AS24" s="42" t="s">
        <v>228</v>
      </c>
      <c r="AT24" s="25" t="s">
        <v>330</v>
      </c>
      <c r="AU24" s="25" t="s">
        <v>330</v>
      </c>
      <c r="AV24" s="25" t="s">
        <v>330</v>
      </c>
      <c r="AW24" s="25" t="s">
        <v>330</v>
      </c>
      <c r="AX24" s="43" t="s">
        <v>330</v>
      </c>
    </row>
    <row r="25" spans="1:60" ht="18.95" customHeight="1" x14ac:dyDescent="0.15">
      <c r="A25" s="99">
        <f t="shared" si="5"/>
        <v>45951</v>
      </c>
      <c r="B25" s="98">
        <f t="shared" si="5"/>
        <v>45951</v>
      </c>
      <c r="C25" s="7" t="s">
        <v>57</v>
      </c>
      <c r="D25" s="9"/>
      <c r="E25" s="55" t="str">
        <f t="shared" si="0"/>
        <v/>
      </c>
      <c r="F25" s="17" t="str">
        <f t="shared" si="1"/>
        <v/>
      </c>
      <c r="G25" s="17" t="str">
        <f t="shared" si="2"/>
        <v>単元3</v>
      </c>
      <c r="H25" s="17" t="str">
        <f t="shared" si="3"/>
        <v/>
      </c>
      <c r="I25" s="17" t="str">
        <f t="shared" si="4"/>
        <v/>
      </c>
      <c r="J25" s="3"/>
      <c r="L25" s="33">
        <v>1</v>
      </c>
      <c r="M25">
        <f>SUM($L$5:L25)</f>
        <v>13</v>
      </c>
      <c r="O25" t="s">
        <v>80</v>
      </c>
      <c r="U25" s="3">
        <v>18</v>
      </c>
      <c r="V25" s="7" t="str">
        <f>P10</f>
        <v>数学</v>
      </c>
      <c r="W25" s="9"/>
      <c r="X25" s="23" t="str">
        <f t="shared" si="6"/>
        <v>数学</v>
      </c>
      <c r="Y25" t="str">
        <f>IF($X25=Y$7,COUNTIF($X$8:$X25,Y$7)+O$21,"")</f>
        <v/>
      </c>
      <c r="Z25" t="str">
        <f>IF($X25=Z$7,COUNTIF($X$8:$X25,Z$7)+P$21,"")</f>
        <v/>
      </c>
      <c r="AA25">
        <f>IF($X25=AA$7,COUNTIF($X$8:$X25,AA$7)+Q$21,"")</f>
        <v>4</v>
      </c>
      <c r="AB25" t="str">
        <f>IF($X25=AB$7,COUNTIF($X$8:$X25,AB$7)+R$21,"")</f>
        <v/>
      </c>
      <c r="AC25" t="str">
        <f>IF($X25=AC$7,COUNTIF($X$8:$X25,AC$7)+S$21,"")</f>
        <v/>
      </c>
      <c r="AD25" t="str">
        <f t="shared" si="7"/>
        <v/>
      </c>
      <c r="AE25" t="str">
        <f t="shared" si="8"/>
        <v/>
      </c>
      <c r="AF25" t="str">
        <f t="shared" si="9"/>
        <v>単元4</v>
      </c>
      <c r="AG25" t="str">
        <f t="shared" si="10"/>
        <v/>
      </c>
      <c r="AH25" t="str">
        <f t="shared" si="11"/>
        <v/>
      </c>
      <c r="AI25" t="str">
        <f t="shared" si="12"/>
        <v/>
      </c>
      <c r="AJ25" t="str">
        <f t="shared" si="13"/>
        <v/>
      </c>
      <c r="AK25" t="str">
        <f t="shared" si="14"/>
        <v>単元4</v>
      </c>
      <c r="AL25" t="str">
        <f t="shared" si="15"/>
        <v>単元4</v>
      </c>
      <c r="AM25" t="str">
        <f t="shared" si="16"/>
        <v/>
      </c>
      <c r="AR25" s="24">
        <v>18</v>
      </c>
      <c r="AS25" s="42" t="s">
        <v>229</v>
      </c>
      <c r="AT25" s="25" t="s">
        <v>331</v>
      </c>
      <c r="AU25" s="25" t="s">
        <v>331</v>
      </c>
      <c r="AV25" s="25" t="s">
        <v>331</v>
      </c>
      <c r="AW25" s="25" t="s">
        <v>331</v>
      </c>
      <c r="AX25" s="43" t="s">
        <v>331</v>
      </c>
    </row>
    <row r="26" spans="1:60" ht="18.95" customHeight="1" x14ac:dyDescent="0.15">
      <c r="A26" s="99">
        <f t="shared" si="5"/>
        <v>45952</v>
      </c>
      <c r="B26" s="98">
        <f t="shared" si="5"/>
        <v>45952</v>
      </c>
      <c r="C26" s="7" t="s">
        <v>58</v>
      </c>
      <c r="D26" s="9"/>
      <c r="E26" s="55" t="str">
        <f t="shared" si="0"/>
        <v/>
      </c>
      <c r="F26" s="17" t="str">
        <f t="shared" si="1"/>
        <v/>
      </c>
      <c r="G26" s="17" t="str">
        <f t="shared" si="2"/>
        <v/>
      </c>
      <c r="H26" s="17" t="str">
        <f t="shared" si="3"/>
        <v>単元3</v>
      </c>
      <c r="I26" s="17" t="str">
        <f t="shared" si="4"/>
        <v/>
      </c>
      <c r="J26" s="3"/>
      <c r="L26" s="33">
        <v>1</v>
      </c>
      <c r="M26">
        <f>SUM($L$5:L26)</f>
        <v>14</v>
      </c>
      <c r="U26" s="3">
        <v>19</v>
      </c>
      <c r="V26" s="7" t="str">
        <f>P11</f>
        <v>理科</v>
      </c>
      <c r="W26" s="9"/>
      <c r="X26" s="23" t="str">
        <f t="shared" si="6"/>
        <v>理科</v>
      </c>
      <c r="Y26" t="str">
        <f>IF($X26=Y$7,COUNTIF($X$8:$X26,Y$7)+O$21,"")</f>
        <v/>
      </c>
      <c r="Z26" t="str">
        <f>IF($X26=Z$7,COUNTIF($X$8:$X26,Z$7)+P$21,"")</f>
        <v/>
      </c>
      <c r="AA26" t="str">
        <f>IF($X26=AA$7,COUNTIF($X$8:$X26,AA$7)+Q$21,"")</f>
        <v/>
      </c>
      <c r="AB26">
        <f>IF($X26=AB$7,COUNTIF($X$8:$X26,AB$7)+R$21,"")</f>
        <v>4</v>
      </c>
      <c r="AC26" t="str">
        <f>IF($X26=AC$7,COUNTIF($X$8:$X26,AC$7)+S$21,"")</f>
        <v/>
      </c>
      <c r="AD26" t="str">
        <f t="shared" si="7"/>
        <v/>
      </c>
      <c r="AE26" t="str">
        <f t="shared" si="8"/>
        <v/>
      </c>
      <c r="AF26" t="str">
        <f t="shared" si="9"/>
        <v/>
      </c>
      <c r="AG26" t="str">
        <f t="shared" si="10"/>
        <v>単元4</v>
      </c>
      <c r="AH26" t="str">
        <f t="shared" si="11"/>
        <v/>
      </c>
      <c r="AI26" t="str">
        <f t="shared" si="12"/>
        <v/>
      </c>
      <c r="AJ26" t="str">
        <f t="shared" si="13"/>
        <v/>
      </c>
      <c r="AK26" t="str">
        <f t="shared" si="14"/>
        <v/>
      </c>
      <c r="AL26" t="str">
        <f t="shared" si="15"/>
        <v>単元4</v>
      </c>
      <c r="AM26" t="str">
        <f t="shared" si="16"/>
        <v>単元4</v>
      </c>
      <c r="AR26" s="24">
        <v>19</v>
      </c>
      <c r="AS26" s="42" t="s">
        <v>230</v>
      </c>
      <c r="AT26" s="25" t="s">
        <v>332</v>
      </c>
      <c r="AU26" s="25" t="s">
        <v>332</v>
      </c>
      <c r="AV26" s="25" t="s">
        <v>332</v>
      </c>
      <c r="AW26" s="25" t="s">
        <v>332</v>
      </c>
      <c r="AX26" s="43" t="s">
        <v>332</v>
      </c>
    </row>
    <row r="27" spans="1:60" ht="18.95" customHeight="1" x14ac:dyDescent="0.15">
      <c r="A27" s="99">
        <f t="shared" si="5"/>
        <v>45953</v>
      </c>
      <c r="B27" s="98">
        <f t="shared" si="5"/>
        <v>45953</v>
      </c>
      <c r="C27" s="7" t="s">
        <v>59</v>
      </c>
      <c r="D27" s="9" t="s">
        <v>83</v>
      </c>
      <c r="E27" s="55" t="str">
        <f t="shared" si="0"/>
        <v/>
      </c>
      <c r="F27" s="17" t="str">
        <f t="shared" si="1"/>
        <v/>
      </c>
      <c r="G27" s="17" t="str">
        <f t="shared" si="2"/>
        <v/>
      </c>
      <c r="H27" s="17" t="str">
        <f t="shared" si="3"/>
        <v/>
      </c>
      <c r="I27" s="17" t="str">
        <f t="shared" si="4"/>
        <v/>
      </c>
      <c r="J27" s="3"/>
      <c r="L27" s="33">
        <v>0</v>
      </c>
      <c r="M27">
        <f>SUM($L$5:L27)</f>
        <v>14</v>
      </c>
      <c r="U27" s="3">
        <v>20</v>
      </c>
      <c r="V27" s="7" t="str">
        <f>P12</f>
        <v>英語</v>
      </c>
      <c r="W27" s="9"/>
      <c r="X27" s="23" t="str">
        <f t="shared" si="6"/>
        <v>英語</v>
      </c>
      <c r="Y27" t="str">
        <f>IF($X27=Y$7,COUNTIF($X$8:$X27,Y$7)+O$21,"")</f>
        <v/>
      </c>
      <c r="Z27" t="str">
        <f>IF($X27=Z$7,COUNTIF($X$8:$X27,Z$7)+P$21,"")</f>
        <v/>
      </c>
      <c r="AA27" t="str">
        <f>IF($X27=AA$7,COUNTIF($X$8:$X27,AA$7)+Q$21,"")</f>
        <v/>
      </c>
      <c r="AB27" t="str">
        <f>IF($X27=AB$7,COUNTIF($X$8:$X27,AB$7)+R$21,"")</f>
        <v/>
      </c>
      <c r="AC27">
        <f>IF($X27=AC$7,COUNTIF($X$8:$X27,AC$7)+S$21,"")</f>
        <v>4</v>
      </c>
      <c r="AD27" t="str">
        <f t="shared" si="7"/>
        <v/>
      </c>
      <c r="AE27" t="str">
        <f t="shared" si="8"/>
        <v/>
      </c>
      <c r="AF27" t="str">
        <f t="shared" si="9"/>
        <v/>
      </c>
      <c r="AG27" t="str">
        <f t="shared" si="10"/>
        <v/>
      </c>
      <c r="AH27" t="str">
        <f t="shared" si="11"/>
        <v>単元4</v>
      </c>
      <c r="AI27" t="str">
        <f t="shared" si="12"/>
        <v>単元5</v>
      </c>
      <c r="AJ27" t="str">
        <f t="shared" si="13"/>
        <v/>
      </c>
      <c r="AK27" t="str">
        <f t="shared" si="14"/>
        <v/>
      </c>
      <c r="AL27" t="str">
        <f t="shared" si="15"/>
        <v/>
      </c>
      <c r="AM27" t="str">
        <f t="shared" si="16"/>
        <v>単元4</v>
      </c>
      <c r="AR27" s="24">
        <v>20</v>
      </c>
      <c r="AS27" s="42" t="s">
        <v>231</v>
      </c>
      <c r="AT27" s="26" t="s">
        <v>333</v>
      </c>
      <c r="AU27" s="26" t="s">
        <v>333</v>
      </c>
      <c r="AV27" s="26" t="s">
        <v>333</v>
      </c>
      <c r="AW27" s="26" t="s">
        <v>333</v>
      </c>
      <c r="AX27" s="44" t="s">
        <v>333</v>
      </c>
    </row>
    <row r="28" spans="1:60" ht="18.95" customHeight="1" x14ac:dyDescent="0.15">
      <c r="A28" s="99">
        <f t="shared" si="5"/>
        <v>45954</v>
      </c>
      <c r="B28" s="98">
        <f t="shared" si="5"/>
        <v>45954</v>
      </c>
      <c r="C28" s="7" t="s">
        <v>60</v>
      </c>
      <c r="D28" s="9" t="s">
        <v>83</v>
      </c>
      <c r="E28" s="55" t="str">
        <f t="shared" si="0"/>
        <v/>
      </c>
      <c r="F28" s="17" t="str">
        <f t="shared" si="1"/>
        <v/>
      </c>
      <c r="G28" s="17" t="str">
        <f t="shared" si="2"/>
        <v/>
      </c>
      <c r="H28" s="17" t="str">
        <f t="shared" si="3"/>
        <v/>
      </c>
      <c r="I28" s="17" t="str">
        <f t="shared" si="4"/>
        <v/>
      </c>
      <c r="J28" s="3"/>
      <c r="L28" s="33">
        <v>0</v>
      </c>
      <c r="M28">
        <f>SUM($L$5:L28)</f>
        <v>14</v>
      </c>
      <c r="U28" s="3">
        <v>21</v>
      </c>
      <c r="V28" s="7" t="str">
        <f>P8</f>
        <v>国語</v>
      </c>
      <c r="W28" s="9"/>
      <c r="X28" s="23" t="str">
        <f t="shared" si="6"/>
        <v>国語</v>
      </c>
      <c r="Y28">
        <f>IF($X28=Y$7,COUNTIF($X$8:$X28,Y$7)+O$21,"")</f>
        <v>5</v>
      </c>
      <c r="Z28" t="str">
        <f>IF($X28=Z$7,COUNTIF($X$8:$X28,Z$7)+P$21,"")</f>
        <v/>
      </c>
      <c r="AA28" t="str">
        <f>IF($X28=AA$7,COUNTIF($X$8:$X28,AA$7)+Q$21,"")</f>
        <v/>
      </c>
      <c r="AB28" t="str">
        <f>IF($X28=AB$7,COUNTIF($X$8:$X28,AB$7)+R$21,"")</f>
        <v/>
      </c>
      <c r="AC28" t="str">
        <f>IF($X28=AC$7,COUNTIF($X$8:$X28,AC$7)+S$21,"")</f>
        <v/>
      </c>
      <c r="AD28" t="str">
        <f t="shared" si="7"/>
        <v>単元5</v>
      </c>
      <c r="AE28" t="str">
        <f t="shared" si="8"/>
        <v/>
      </c>
      <c r="AF28" t="str">
        <f t="shared" si="9"/>
        <v/>
      </c>
      <c r="AG28" t="str">
        <f t="shared" si="10"/>
        <v/>
      </c>
      <c r="AH28" t="str">
        <f t="shared" si="11"/>
        <v/>
      </c>
      <c r="AI28" t="str">
        <f t="shared" si="12"/>
        <v>単元5</v>
      </c>
      <c r="AJ28" t="str">
        <f t="shared" si="13"/>
        <v>単元5</v>
      </c>
      <c r="AK28" t="str">
        <f t="shared" si="14"/>
        <v/>
      </c>
      <c r="AL28" t="str">
        <f t="shared" si="15"/>
        <v/>
      </c>
      <c r="AM28" t="str">
        <f t="shared" si="16"/>
        <v/>
      </c>
      <c r="AR28" s="24">
        <v>21</v>
      </c>
      <c r="AS28" s="42" t="s">
        <v>232</v>
      </c>
      <c r="AT28" s="25" t="s">
        <v>334</v>
      </c>
      <c r="AU28" s="25" t="s">
        <v>334</v>
      </c>
      <c r="AV28" s="25" t="s">
        <v>334</v>
      </c>
      <c r="AW28" s="25" t="s">
        <v>334</v>
      </c>
      <c r="AX28" s="43" t="s">
        <v>334</v>
      </c>
    </row>
    <row r="29" spans="1:60" ht="18.95" customHeight="1" x14ac:dyDescent="0.15">
      <c r="A29" s="99">
        <f t="shared" si="5"/>
        <v>45955</v>
      </c>
      <c r="B29" s="98">
        <f t="shared" si="5"/>
        <v>45955</v>
      </c>
      <c r="C29" s="7" t="s">
        <v>61</v>
      </c>
      <c r="D29" s="9"/>
      <c r="E29" s="55" t="str">
        <f t="shared" si="0"/>
        <v/>
      </c>
      <c r="F29" s="17" t="str">
        <f t="shared" si="1"/>
        <v/>
      </c>
      <c r="G29" s="17" t="str">
        <f t="shared" si="2"/>
        <v/>
      </c>
      <c r="H29" s="17" t="str">
        <f t="shared" si="3"/>
        <v/>
      </c>
      <c r="I29" s="17" t="str">
        <f t="shared" si="4"/>
        <v/>
      </c>
      <c r="J29" s="3"/>
      <c r="L29" s="33">
        <v>0</v>
      </c>
      <c r="M29">
        <f>SUM($L$5:L29)</f>
        <v>14</v>
      </c>
      <c r="U29" s="3">
        <v>22</v>
      </c>
      <c r="V29" s="7" t="str">
        <f>P9</f>
        <v>社会</v>
      </c>
      <c r="W29" s="9"/>
      <c r="X29" s="23" t="str">
        <f t="shared" si="6"/>
        <v>社会</v>
      </c>
      <c r="Y29" t="str">
        <f>IF($X29=Y$7,COUNTIF($X$8:$X29,Y$7)+O$21,"")</f>
        <v/>
      </c>
      <c r="Z29">
        <f>IF($X29=Z$7,COUNTIF($X$8:$X29,Z$7)+P$21,"")</f>
        <v>5</v>
      </c>
      <c r="AA29" t="str">
        <f>IF($X29=AA$7,COUNTIF($X$8:$X29,AA$7)+Q$21,"")</f>
        <v/>
      </c>
      <c r="AB29" t="str">
        <f>IF($X29=AB$7,COUNTIF($X$8:$X29,AB$7)+R$21,"")</f>
        <v/>
      </c>
      <c r="AC29" t="str">
        <f>IF($X29=AC$7,COUNTIF($X$8:$X29,AC$7)+S$21,"")</f>
        <v/>
      </c>
      <c r="AD29" t="str">
        <f t="shared" si="7"/>
        <v/>
      </c>
      <c r="AE29" t="str">
        <f t="shared" si="8"/>
        <v>単元5</v>
      </c>
      <c r="AF29" t="str">
        <f t="shared" si="9"/>
        <v/>
      </c>
      <c r="AG29" t="str">
        <f t="shared" si="10"/>
        <v/>
      </c>
      <c r="AH29" t="str">
        <f t="shared" si="11"/>
        <v/>
      </c>
      <c r="AI29" t="str">
        <f t="shared" si="12"/>
        <v/>
      </c>
      <c r="AJ29" t="str">
        <f t="shared" si="13"/>
        <v>単元5</v>
      </c>
      <c r="AK29" t="str">
        <f t="shared" si="14"/>
        <v>単元5</v>
      </c>
      <c r="AL29" t="str">
        <f t="shared" si="15"/>
        <v/>
      </c>
      <c r="AM29" t="str">
        <f t="shared" si="16"/>
        <v/>
      </c>
      <c r="AR29" s="24">
        <v>22</v>
      </c>
      <c r="AS29" s="42" t="s">
        <v>233</v>
      </c>
      <c r="AT29" s="25" t="s">
        <v>335</v>
      </c>
      <c r="AU29" s="25" t="s">
        <v>335</v>
      </c>
      <c r="AV29" s="25" t="s">
        <v>335</v>
      </c>
      <c r="AW29" s="25" t="s">
        <v>335</v>
      </c>
      <c r="AX29" s="43" t="s">
        <v>335</v>
      </c>
    </row>
    <row r="30" spans="1:60" ht="18.95" customHeight="1" x14ac:dyDescent="0.15">
      <c r="A30" s="99">
        <f t="shared" si="5"/>
        <v>45956</v>
      </c>
      <c r="B30" s="98">
        <f t="shared" si="5"/>
        <v>45956</v>
      </c>
      <c r="C30" s="7" t="s">
        <v>62</v>
      </c>
      <c r="D30" s="9"/>
      <c r="E30" s="55" t="str">
        <f t="shared" si="0"/>
        <v/>
      </c>
      <c r="F30" s="17" t="str">
        <f t="shared" si="1"/>
        <v/>
      </c>
      <c r="G30" s="17" t="str">
        <f t="shared" si="2"/>
        <v/>
      </c>
      <c r="H30" s="17" t="str">
        <f t="shared" si="3"/>
        <v/>
      </c>
      <c r="I30" s="17" t="str">
        <f t="shared" si="4"/>
        <v/>
      </c>
      <c r="J30" s="3"/>
      <c r="L30" s="33">
        <v>0</v>
      </c>
      <c r="M30">
        <f>SUM($L$5:L30)</f>
        <v>14</v>
      </c>
      <c r="U30" s="3">
        <v>23</v>
      </c>
      <c r="V30" s="7" t="str">
        <f>P10</f>
        <v>数学</v>
      </c>
      <c r="W30" s="9"/>
      <c r="X30" s="23" t="str">
        <f t="shared" si="6"/>
        <v>数学</v>
      </c>
      <c r="Y30" t="str">
        <f>IF($X30=Y$7,COUNTIF($X$8:$X30,Y$7)+O$21,"")</f>
        <v/>
      </c>
      <c r="Z30" t="str">
        <f>IF($X30=Z$7,COUNTIF($X$8:$X30,Z$7)+P$21,"")</f>
        <v/>
      </c>
      <c r="AA30">
        <f>IF($X30=AA$7,COUNTIF($X$8:$X30,AA$7)+Q$21,"")</f>
        <v>5</v>
      </c>
      <c r="AB30" t="str">
        <f>IF($X30=AB$7,COUNTIF($X$8:$X30,AB$7)+R$21,"")</f>
        <v/>
      </c>
      <c r="AC30" t="str">
        <f>IF($X30=AC$7,COUNTIF($X$8:$X30,AC$7)+S$21,"")</f>
        <v/>
      </c>
      <c r="AD30" t="str">
        <f t="shared" si="7"/>
        <v/>
      </c>
      <c r="AE30" t="str">
        <f t="shared" si="8"/>
        <v/>
      </c>
      <c r="AF30" t="str">
        <f t="shared" si="9"/>
        <v>単元5</v>
      </c>
      <c r="AG30" t="str">
        <f t="shared" si="10"/>
        <v/>
      </c>
      <c r="AH30" t="str">
        <f t="shared" si="11"/>
        <v/>
      </c>
      <c r="AI30" t="str">
        <f t="shared" si="12"/>
        <v/>
      </c>
      <c r="AJ30" t="str">
        <f t="shared" si="13"/>
        <v/>
      </c>
      <c r="AK30" t="str">
        <f t="shared" si="14"/>
        <v>単元5</v>
      </c>
      <c r="AL30" t="str">
        <f t="shared" si="15"/>
        <v>単元5</v>
      </c>
      <c r="AM30" t="str">
        <f t="shared" si="16"/>
        <v/>
      </c>
      <c r="AR30" s="24">
        <v>23</v>
      </c>
      <c r="AS30" s="42" t="s">
        <v>234</v>
      </c>
      <c r="AT30" s="25" t="s">
        <v>336</v>
      </c>
      <c r="AU30" s="25" t="s">
        <v>336</v>
      </c>
      <c r="AV30" s="25" t="s">
        <v>336</v>
      </c>
      <c r="AW30" s="25" t="s">
        <v>336</v>
      </c>
      <c r="AX30" s="43" t="s">
        <v>336</v>
      </c>
    </row>
    <row r="31" spans="1:60" ht="18.95" customHeight="1" x14ac:dyDescent="0.15">
      <c r="A31" s="99">
        <f t="shared" si="5"/>
        <v>45957</v>
      </c>
      <c r="B31" s="98">
        <f t="shared" si="5"/>
        <v>45957</v>
      </c>
      <c r="C31" s="7" t="s">
        <v>63</v>
      </c>
      <c r="D31" s="9"/>
      <c r="E31" s="55" t="str">
        <f t="shared" si="0"/>
        <v/>
      </c>
      <c r="F31" s="17" t="str">
        <f t="shared" si="1"/>
        <v/>
      </c>
      <c r="G31" s="17" t="str">
        <f t="shared" si="2"/>
        <v/>
      </c>
      <c r="H31" s="17" t="str">
        <f t="shared" si="3"/>
        <v/>
      </c>
      <c r="I31" s="17" t="str">
        <f t="shared" si="4"/>
        <v>単元3</v>
      </c>
      <c r="J31" s="3"/>
      <c r="L31" s="33">
        <v>1</v>
      </c>
      <c r="M31">
        <f>SUM($L$5:L31)</f>
        <v>15</v>
      </c>
      <c r="U31" s="3">
        <v>24</v>
      </c>
      <c r="V31" s="7" t="str">
        <f>P11</f>
        <v>理科</v>
      </c>
      <c r="W31" s="9"/>
      <c r="X31" s="23" t="str">
        <f t="shared" si="6"/>
        <v>理科</v>
      </c>
      <c r="Y31" t="str">
        <f>IF($X31=Y$7,COUNTIF($X$8:$X31,Y$7)+O$21,"")</f>
        <v/>
      </c>
      <c r="Z31" t="str">
        <f>IF($X31=Z$7,COUNTIF($X$8:$X31,Z$7)+P$21,"")</f>
        <v/>
      </c>
      <c r="AA31" t="str">
        <f>IF($X31=AA$7,COUNTIF($X$8:$X31,AA$7)+Q$21,"")</f>
        <v/>
      </c>
      <c r="AB31">
        <f>IF($X31=AB$7,COUNTIF($X$8:$X31,AB$7)+R$21,"")</f>
        <v>5</v>
      </c>
      <c r="AC31" t="str">
        <f>IF($X31=AC$7,COUNTIF($X$8:$X31,AC$7)+S$21,"")</f>
        <v/>
      </c>
      <c r="AD31" t="str">
        <f t="shared" si="7"/>
        <v/>
      </c>
      <c r="AE31" t="str">
        <f t="shared" si="8"/>
        <v/>
      </c>
      <c r="AF31" t="str">
        <f t="shared" si="9"/>
        <v/>
      </c>
      <c r="AG31" t="str">
        <f t="shared" si="10"/>
        <v>単元5</v>
      </c>
      <c r="AH31" t="str">
        <f t="shared" si="11"/>
        <v/>
      </c>
      <c r="AI31" t="str">
        <f t="shared" si="12"/>
        <v/>
      </c>
      <c r="AJ31" t="str">
        <f t="shared" si="13"/>
        <v/>
      </c>
      <c r="AK31" t="str">
        <f t="shared" si="14"/>
        <v/>
      </c>
      <c r="AL31" t="str">
        <f t="shared" si="15"/>
        <v>単元5</v>
      </c>
      <c r="AM31" t="str">
        <f t="shared" si="16"/>
        <v>単元5</v>
      </c>
      <c r="AR31" s="24">
        <v>24</v>
      </c>
      <c r="AS31" s="42" t="s">
        <v>235</v>
      </c>
      <c r="AT31" s="25" t="s">
        <v>337</v>
      </c>
      <c r="AU31" s="25" t="s">
        <v>337</v>
      </c>
      <c r="AV31" s="25" t="s">
        <v>337</v>
      </c>
      <c r="AW31" s="25" t="s">
        <v>337</v>
      </c>
      <c r="AX31" s="43" t="s">
        <v>337</v>
      </c>
    </row>
    <row r="32" spans="1:60" ht="18.95" customHeight="1" x14ac:dyDescent="0.15">
      <c r="A32" s="99">
        <f t="shared" si="5"/>
        <v>45958</v>
      </c>
      <c r="B32" s="98">
        <f t="shared" si="5"/>
        <v>45958</v>
      </c>
      <c r="C32" s="7" t="s">
        <v>64</v>
      </c>
      <c r="D32" s="9"/>
      <c r="E32" s="55" t="str">
        <f t="shared" si="0"/>
        <v>単元4</v>
      </c>
      <c r="F32" s="17" t="str">
        <f t="shared" si="1"/>
        <v/>
      </c>
      <c r="G32" s="17" t="str">
        <f t="shared" si="2"/>
        <v/>
      </c>
      <c r="H32" s="17" t="str">
        <f t="shared" si="3"/>
        <v/>
      </c>
      <c r="I32" s="17" t="str">
        <f t="shared" si="4"/>
        <v/>
      </c>
      <c r="J32" s="3"/>
      <c r="L32" s="33">
        <v>1</v>
      </c>
      <c r="M32">
        <f>SUM($L$5:L32)</f>
        <v>16</v>
      </c>
      <c r="O32" s="6"/>
      <c r="U32" s="3">
        <v>25</v>
      </c>
      <c r="V32" s="7" t="str">
        <f>P12</f>
        <v>英語</v>
      </c>
      <c r="W32" s="9"/>
      <c r="X32" s="23" t="str">
        <f t="shared" si="6"/>
        <v>英語</v>
      </c>
      <c r="Y32" t="str">
        <f>IF($X32=Y$7,COUNTIF($X$8:$X32,Y$7)+O$21,"")</f>
        <v/>
      </c>
      <c r="Z32" t="str">
        <f>IF($X32=Z$7,COUNTIF($X$8:$X32,Z$7)+P$21,"")</f>
        <v/>
      </c>
      <c r="AA32" t="str">
        <f>IF($X32=AA$7,COUNTIF($X$8:$X32,AA$7)+Q$21,"")</f>
        <v/>
      </c>
      <c r="AB32" t="str">
        <f>IF($X32=AB$7,COUNTIF($X$8:$X32,AB$7)+R$21,"")</f>
        <v/>
      </c>
      <c r="AC32">
        <f>IF($X32=AC$7,COUNTIF($X$8:$X32,AC$7)+S$21,"")</f>
        <v>5</v>
      </c>
      <c r="AD32" t="str">
        <f t="shared" si="7"/>
        <v/>
      </c>
      <c r="AE32" t="str">
        <f t="shared" si="8"/>
        <v/>
      </c>
      <c r="AF32" t="str">
        <f t="shared" si="9"/>
        <v/>
      </c>
      <c r="AG32" t="str">
        <f t="shared" si="10"/>
        <v/>
      </c>
      <c r="AH32" t="str">
        <f t="shared" si="11"/>
        <v>単元5</v>
      </c>
      <c r="AI32" t="str">
        <f t="shared" si="12"/>
        <v>単元6</v>
      </c>
      <c r="AJ32" t="str">
        <f t="shared" si="13"/>
        <v/>
      </c>
      <c r="AK32" t="str">
        <f t="shared" si="14"/>
        <v/>
      </c>
      <c r="AL32" t="str">
        <f t="shared" si="15"/>
        <v/>
      </c>
      <c r="AM32" t="str">
        <f t="shared" si="16"/>
        <v>単元5</v>
      </c>
      <c r="AR32" s="24">
        <v>25</v>
      </c>
      <c r="AS32" s="42" t="s">
        <v>236</v>
      </c>
      <c r="AT32" s="26" t="s">
        <v>338</v>
      </c>
      <c r="AU32" s="26" t="s">
        <v>338</v>
      </c>
      <c r="AV32" s="26" t="s">
        <v>338</v>
      </c>
      <c r="AW32" s="26" t="s">
        <v>338</v>
      </c>
      <c r="AX32" s="44" t="s">
        <v>338</v>
      </c>
    </row>
    <row r="33" spans="1:50" ht="18.95" customHeight="1" x14ac:dyDescent="0.15">
      <c r="A33" s="99">
        <f t="shared" si="5"/>
        <v>45959</v>
      </c>
      <c r="B33" s="98">
        <f t="shared" si="5"/>
        <v>45959</v>
      </c>
      <c r="C33" s="7" t="s">
        <v>51</v>
      </c>
      <c r="D33" s="9"/>
      <c r="E33" s="55" t="str">
        <f t="shared" si="0"/>
        <v/>
      </c>
      <c r="F33" s="17" t="str">
        <f t="shared" si="1"/>
        <v>単元4</v>
      </c>
      <c r="G33" s="17" t="str">
        <f t="shared" si="2"/>
        <v/>
      </c>
      <c r="H33" s="17" t="str">
        <f t="shared" si="3"/>
        <v/>
      </c>
      <c r="I33" s="17" t="str">
        <f t="shared" si="4"/>
        <v/>
      </c>
      <c r="J33" s="3"/>
      <c r="L33" s="33">
        <v>1</v>
      </c>
      <c r="M33">
        <f>SUM($L$5:L33)</f>
        <v>17</v>
      </c>
      <c r="U33" s="3">
        <v>26</v>
      </c>
      <c r="V33" s="7" t="str">
        <f>P8</f>
        <v>国語</v>
      </c>
      <c r="W33" s="9"/>
      <c r="X33" s="23" t="str">
        <f t="shared" si="6"/>
        <v>国語</v>
      </c>
      <c r="Y33">
        <f>IF($X33=Y$7,COUNTIF($X$8:$X33,Y$7)+O$21,"")</f>
        <v>6</v>
      </c>
      <c r="Z33" t="str">
        <f>IF($X33=Z$7,COUNTIF($X$8:$X33,Z$7)+P$21,"")</f>
        <v/>
      </c>
      <c r="AA33" t="str">
        <f>IF($X33=AA$7,COUNTIF($X$8:$X33,AA$7)+Q$21,"")</f>
        <v/>
      </c>
      <c r="AB33" t="str">
        <f>IF($X33=AB$7,COUNTIF($X$8:$X33,AB$7)+R$21,"")</f>
        <v/>
      </c>
      <c r="AC33" t="str">
        <f>IF($X33=AC$7,COUNTIF($X$8:$X33,AC$7)+S$21,"")</f>
        <v/>
      </c>
      <c r="AD33" t="str">
        <f t="shared" si="7"/>
        <v>単元6</v>
      </c>
      <c r="AE33" t="str">
        <f t="shared" si="8"/>
        <v/>
      </c>
      <c r="AF33" t="str">
        <f t="shared" si="9"/>
        <v/>
      </c>
      <c r="AG33" t="str">
        <f t="shared" si="10"/>
        <v/>
      </c>
      <c r="AH33" t="str">
        <f t="shared" si="11"/>
        <v/>
      </c>
      <c r="AI33" t="str">
        <f t="shared" si="12"/>
        <v>単元6</v>
      </c>
      <c r="AJ33" t="str">
        <f t="shared" si="13"/>
        <v>単元6</v>
      </c>
      <c r="AK33" t="str">
        <f t="shared" si="14"/>
        <v/>
      </c>
      <c r="AL33" t="str">
        <f t="shared" si="15"/>
        <v/>
      </c>
      <c r="AM33" t="str">
        <f t="shared" si="16"/>
        <v/>
      </c>
      <c r="AR33" s="24">
        <v>26</v>
      </c>
      <c r="AS33" s="42" t="s">
        <v>237</v>
      </c>
      <c r="AT33" s="26" t="s">
        <v>339</v>
      </c>
      <c r="AU33" s="26" t="s">
        <v>339</v>
      </c>
      <c r="AV33" s="26" t="s">
        <v>339</v>
      </c>
      <c r="AW33" s="26" t="s">
        <v>339</v>
      </c>
      <c r="AX33" s="44" t="s">
        <v>339</v>
      </c>
    </row>
    <row r="34" spans="1:50" ht="18.95" customHeight="1" x14ac:dyDescent="0.15">
      <c r="A34" s="99">
        <f t="shared" si="5"/>
        <v>45960</v>
      </c>
      <c r="B34" s="98">
        <f t="shared" si="5"/>
        <v>45960</v>
      </c>
      <c r="C34" s="7" t="s">
        <v>52</v>
      </c>
      <c r="D34" s="9"/>
      <c r="E34" s="55" t="str">
        <f t="shared" si="0"/>
        <v/>
      </c>
      <c r="F34" s="17" t="str">
        <f t="shared" si="1"/>
        <v/>
      </c>
      <c r="G34" s="17" t="str">
        <f t="shared" si="2"/>
        <v>単元4</v>
      </c>
      <c r="H34" s="17" t="str">
        <f t="shared" si="3"/>
        <v/>
      </c>
      <c r="I34" s="17" t="str">
        <f t="shared" si="4"/>
        <v/>
      </c>
      <c r="J34" s="3"/>
      <c r="L34" s="33">
        <v>1</v>
      </c>
      <c r="M34">
        <f>SUM($L$5:L34)</f>
        <v>18</v>
      </c>
      <c r="U34" s="3">
        <v>27</v>
      </c>
      <c r="V34" s="7" t="str">
        <f>P9</f>
        <v>社会</v>
      </c>
      <c r="W34" s="9"/>
      <c r="X34" s="23" t="str">
        <f t="shared" si="6"/>
        <v>社会</v>
      </c>
      <c r="Y34" t="str">
        <f>IF($X34=Y$7,COUNTIF($X$8:$X34,Y$7)+O$21,"")</f>
        <v/>
      </c>
      <c r="Z34">
        <f>IF($X34=Z$7,COUNTIF($X$8:$X34,Z$7)+P$21,"")</f>
        <v>6</v>
      </c>
      <c r="AA34" t="str">
        <f>IF($X34=AA$7,COUNTIF($X$8:$X34,AA$7)+Q$21,"")</f>
        <v/>
      </c>
      <c r="AB34" t="str">
        <f>IF($X34=AB$7,COUNTIF($X$8:$X34,AB$7)+R$21,"")</f>
        <v/>
      </c>
      <c r="AC34" t="str">
        <f>IF($X34=AC$7,COUNTIF($X$8:$X34,AC$7)+S$21,"")</f>
        <v/>
      </c>
      <c r="AD34" t="str">
        <f t="shared" si="7"/>
        <v/>
      </c>
      <c r="AE34" t="str">
        <f t="shared" si="8"/>
        <v>単元6</v>
      </c>
      <c r="AF34" t="str">
        <f t="shared" si="9"/>
        <v/>
      </c>
      <c r="AG34" t="str">
        <f t="shared" si="10"/>
        <v/>
      </c>
      <c r="AH34" t="str">
        <f t="shared" si="11"/>
        <v/>
      </c>
      <c r="AI34" t="str">
        <f t="shared" si="12"/>
        <v/>
      </c>
      <c r="AJ34" t="str">
        <f t="shared" si="13"/>
        <v>単元6</v>
      </c>
      <c r="AK34" t="str">
        <f t="shared" si="14"/>
        <v>単元6</v>
      </c>
      <c r="AL34" t="str">
        <f t="shared" si="15"/>
        <v/>
      </c>
      <c r="AM34" t="str">
        <f t="shared" si="16"/>
        <v/>
      </c>
      <c r="AR34" s="24">
        <v>27</v>
      </c>
      <c r="AS34" s="42" t="s">
        <v>238</v>
      </c>
      <c r="AT34" s="26" t="s">
        <v>340</v>
      </c>
      <c r="AU34" s="26" t="s">
        <v>340</v>
      </c>
      <c r="AV34" s="26" t="s">
        <v>340</v>
      </c>
      <c r="AW34" s="26" t="s">
        <v>340</v>
      </c>
      <c r="AX34" s="44" t="s">
        <v>340</v>
      </c>
    </row>
    <row r="35" spans="1:50" ht="18.95" customHeight="1" thickBot="1" x14ac:dyDescent="0.2">
      <c r="A35" s="99">
        <f t="shared" si="5"/>
        <v>45961</v>
      </c>
      <c r="B35" s="98">
        <f t="shared" si="5"/>
        <v>45961</v>
      </c>
      <c r="C35" s="7" t="s">
        <v>53</v>
      </c>
      <c r="D35" s="10"/>
      <c r="E35" s="55" t="str">
        <f t="shared" si="0"/>
        <v>予備</v>
      </c>
      <c r="F35" s="17" t="str">
        <f t="shared" si="1"/>
        <v>予備</v>
      </c>
      <c r="G35" s="17" t="str">
        <f t="shared" si="2"/>
        <v>予備</v>
      </c>
      <c r="H35" s="17" t="str">
        <f t="shared" si="3"/>
        <v>予備</v>
      </c>
      <c r="I35" s="17" t="str">
        <f t="shared" si="4"/>
        <v>予備</v>
      </c>
      <c r="J35" s="3"/>
      <c r="L35" s="34" t="s">
        <v>797</v>
      </c>
      <c r="M35">
        <f>SUM($L$5:L35)</f>
        <v>18</v>
      </c>
      <c r="U35" s="3">
        <v>28</v>
      </c>
      <c r="V35" s="7" t="str">
        <f>P10</f>
        <v>数学</v>
      </c>
      <c r="W35" s="9"/>
      <c r="X35" s="23" t="str">
        <f t="shared" si="6"/>
        <v>数学</v>
      </c>
      <c r="Y35" t="str">
        <f>IF($X35=Y$7,COUNTIF($X$8:$X35,Y$7)+O$21,"")</f>
        <v/>
      </c>
      <c r="Z35" t="str">
        <f>IF($X35=Z$7,COUNTIF($X$8:$X35,Z$7)+P$21,"")</f>
        <v/>
      </c>
      <c r="AA35">
        <f>IF($X35=AA$7,COUNTIF($X$8:$X35,AA$7)+Q$21,"")</f>
        <v>6</v>
      </c>
      <c r="AB35" t="str">
        <f>IF($X35=AB$7,COUNTIF($X$8:$X35,AB$7)+R$21,"")</f>
        <v/>
      </c>
      <c r="AC35" t="str">
        <f>IF($X35=AC$7,COUNTIF($X$8:$X35,AC$7)+S$21,"")</f>
        <v/>
      </c>
      <c r="AD35" t="str">
        <f t="shared" si="7"/>
        <v/>
      </c>
      <c r="AE35" t="str">
        <f t="shared" si="8"/>
        <v/>
      </c>
      <c r="AF35" t="str">
        <f t="shared" si="9"/>
        <v>単元6</v>
      </c>
      <c r="AG35" t="str">
        <f t="shared" si="10"/>
        <v/>
      </c>
      <c r="AH35" t="str">
        <f t="shared" si="11"/>
        <v/>
      </c>
      <c r="AI35" t="str">
        <f t="shared" si="12"/>
        <v/>
      </c>
      <c r="AJ35" t="str">
        <f t="shared" si="13"/>
        <v/>
      </c>
      <c r="AK35" t="str">
        <f t="shared" si="14"/>
        <v>単元6</v>
      </c>
      <c r="AL35" t="str">
        <f t="shared" si="15"/>
        <v>単元6</v>
      </c>
      <c r="AM35" t="str">
        <f t="shared" si="16"/>
        <v/>
      </c>
      <c r="AR35" s="24">
        <v>28</v>
      </c>
      <c r="AS35" s="42" t="s">
        <v>239</v>
      </c>
      <c r="AT35" s="25" t="s">
        <v>341</v>
      </c>
      <c r="AU35" s="25" t="s">
        <v>341</v>
      </c>
      <c r="AV35" s="25" t="s">
        <v>341</v>
      </c>
      <c r="AW35" s="25" t="s">
        <v>341</v>
      </c>
      <c r="AX35" s="43" t="s">
        <v>341</v>
      </c>
    </row>
    <row r="36" spans="1:50" ht="24.95" customHeight="1" x14ac:dyDescent="0.15">
      <c r="U36" s="3">
        <v>29</v>
      </c>
      <c r="V36" s="7" t="str">
        <f>P11</f>
        <v>理科</v>
      </c>
      <c r="W36" s="9"/>
      <c r="X36" s="23" t="str">
        <f t="shared" si="6"/>
        <v>理科</v>
      </c>
      <c r="Y36" t="str">
        <f>IF($X36=Y$7,COUNTIF($X$8:$X36,Y$7)+O$21,"")</f>
        <v/>
      </c>
      <c r="Z36" t="str">
        <f>IF($X36=Z$7,COUNTIF($X$8:$X36,Z$7)+P$21,"")</f>
        <v/>
      </c>
      <c r="AA36" t="str">
        <f>IF($X36=AA$7,COUNTIF($X$8:$X36,AA$7)+Q$21,"")</f>
        <v/>
      </c>
      <c r="AB36">
        <f>IF($X36=AB$7,COUNTIF($X$8:$X36,AB$7)+R$21,"")</f>
        <v>6</v>
      </c>
      <c r="AC36" t="str">
        <f>IF($X36=AC$7,COUNTIF($X$8:$X36,AC$7)+S$21,"")</f>
        <v/>
      </c>
      <c r="AD36" t="str">
        <f t="shared" si="7"/>
        <v/>
      </c>
      <c r="AE36" t="str">
        <f t="shared" si="8"/>
        <v/>
      </c>
      <c r="AF36" t="str">
        <f t="shared" si="9"/>
        <v/>
      </c>
      <c r="AG36" t="str">
        <f t="shared" si="10"/>
        <v>単元6</v>
      </c>
      <c r="AH36" t="str">
        <f t="shared" si="11"/>
        <v/>
      </c>
      <c r="AI36" t="str">
        <f t="shared" si="12"/>
        <v/>
      </c>
      <c r="AJ36" t="str">
        <f t="shared" si="13"/>
        <v/>
      </c>
      <c r="AK36" t="str">
        <f t="shared" si="14"/>
        <v/>
      </c>
      <c r="AL36" t="str">
        <f t="shared" si="15"/>
        <v>単元6</v>
      </c>
      <c r="AM36" t="str">
        <f t="shared" si="16"/>
        <v>単元6</v>
      </c>
      <c r="AR36" s="24">
        <v>29</v>
      </c>
      <c r="AS36" s="42" t="s">
        <v>240</v>
      </c>
      <c r="AT36" s="27" t="s">
        <v>342</v>
      </c>
      <c r="AU36" s="27" t="s">
        <v>342</v>
      </c>
      <c r="AV36" s="25" t="s">
        <v>342</v>
      </c>
      <c r="AW36" s="27" t="s">
        <v>342</v>
      </c>
      <c r="AX36" s="43" t="s">
        <v>342</v>
      </c>
    </row>
    <row r="37" spans="1:50" ht="24.95" customHeight="1" x14ac:dyDescent="0.15">
      <c r="A37" t="s">
        <v>86</v>
      </c>
      <c r="L37" s="6" t="s">
        <v>84</v>
      </c>
      <c r="U37" s="3">
        <v>30</v>
      </c>
      <c r="V37" s="7" t="str">
        <f>P12</f>
        <v>英語</v>
      </c>
      <c r="W37" s="9"/>
      <c r="X37" s="23" t="str">
        <f t="shared" si="6"/>
        <v>英語</v>
      </c>
      <c r="Y37" t="str">
        <f>IF($X37=Y$7,COUNTIF($X$8:$X37,Y$7)+O$21,"")</f>
        <v/>
      </c>
      <c r="Z37" t="str">
        <f>IF($X37=Z$7,COUNTIF($X$8:$X37,Z$7)+P$21,"")</f>
        <v/>
      </c>
      <c r="AA37" t="str">
        <f>IF($X37=AA$7,COUNTIF($X$8:$X37,AA$7)+Q$21,"")</f>
        <v/>
      </c>
      <c r="AB37" t="str">
        <f>IF($X37=AB$7,COUNTIF($X$8:$X37,AB$7)+R$21,"")</f>
        <v/>
      </c>
      <c r="AC37">
        <f>IF($X37=AC$7,COUNTIF($X$8:$X37,AC$7)+S$21,"")</f>
        <v>6</v>
      </c>
      <c r="AD37" t="str">
        <f t="shared" si="7"/>
        <v/>
      </c>
      <c r="AE37" t="str">
        <f t="shared" si="8"/>
        <v/>
      </c>
      <c r="AF37" t="str">
        <f t="shared" si="9"/>
        <v/>
      </c>
      <c r="AG37" t="str">
        <f t="shared" si="10"/>
        <v/>
      </c>
      <c r="AH37" t="str">
        <f t="shared" si="11"/>
        <v>単元6</v>
      </c>
      <c r="AI37" t="str">
        <f t="shared" si="12"/>
        <v>単元7</v>
      </c>
      <c r="AJ37" t="str">
        <f t="shared" si="13"/>
        <v/>
      </c>
      <c r="AK37" t="str">
        <f t="shared" si="14"/>
        <v/>
      </c>
      <c r="AL37" t="str">
        <f t="shared" si="15"/>
        <v/>
      </c>
      <c r="AM37" t="str">
        <f t="shared" si="16"/>
        <v>単元6</v>
      </c>
      <c r="AR37" s="24">
        <v>30</v>
      </c>
      <c r="AS37" s="42" t="s">
        <v>241</v>
      </c>
      <c r="AT37" s="27" t="s">
        <v>343</v>
      </c>
      <c r="AU37" s="27" t="s">
        <v>343</v>
      </c>
      <c r="AV37" s="25" t="s">
        <v>343</v>
      </c>
      <c r="AW37" s="27" t="s">
        <v>343</v>
      </c>
      <c r="AX37" s="43" t="s">
        <v>343</v>
      </c>
    </row>
    <row r="38" spans="1:50" ht="24.95" customHeight="1" x14ac:dyDescent="0.15">
      <c r="U38" s="3">
        <v>31</v>
      </c>
      <c r="V38" s="7" t="str">
        <f>P8</f>
        <v>国語</v>
      </c>
      <c r="W38" s="9"/>
      <c r="X38" s="23" t="str">
        <f t="shared" si="6"/>
        <v>国語</v>
      </c>
      <c r="Y38">
        <f>IF($X38=Y$7,COUNTIF($X$8:$X38,Y$7)+O$21,"")</f>
        <v>7</v>
      </c>
      <c r="Z38" t="str">
        <f>IF($X38=Z$7,COUNTIF($X$8:$X38,Z$7)+P$21,"")</f>
        <v/>
      </c>
      <c r="AA38" t="str">
        <f>IF($X38=AA$7,COUNTIF($X$8:$X38,AA$7)+Q$21,"")</f>
        <v/>
      </c>
      <c r="AB38" t="str">
        <f>IF($X38=AB$7,COUNTIF($X$8:$X38,AB$7)+R$21,"")</f>
        <v/>
      </c>
      <c r="AC38" t="str">
        <f>IF($X38=AC$7,COUNTIF($X$8:$X38,AC$7)+S$21,"")</f>
        <v/>
      </c>
      <c r="AD38" t="str">
        <f t="shared" si="7"/>
        <v>単元7</v>
      </c>
      <c r="AE38" t="str">
        <f t="shared" si="8"/>
        <v/>
      </c>
      <c r="AF38" t="str">
        <f t="shared" si="9"/>
        <v/>
      </c>
      <c r="AG38" t="str">
        <f t="shared" si="10"/>
        <v/>
      </c>
      <c r="AH38" t="str">
        <f t="shared" si="11"/>
        <v/>
      </c>
      <c r="AI38" t="str">
        <f t="shared" si="12"/>
        <v>単元7</v>
      </c>
      <c r="AJ38" t="str">
        <f t="shared" si="13"/>
        <v>単元7</v>
      </c>
      <c r="AK38" t="str">
        <f t="shared" si="14"/>
        <v/>
      </c>
      <c r="AL38" t="str">
        <f t="shared" si="15"/>
        <v/>
      </c>
      <c r="AM38" t="str">
        <f t="shared" si="16"/>
        <v/>
      </c>
      <c r="AR38" s="24">
        <v>31</v>
      </c>
      <c r="AS38" s="105" t="s">
        <v>344</v>
      </c>
      <c r="AT38" s="27" t="s">
        <v>242</v>
      </c>
      <c r="AU38" s="27" t="s">
        <v>242</v>
      </c>
      <c r="AV38" s="27" t="s">
        <v>242</v>
      </c>
      <c r="AW38" s="26" t="s">
        <v>242</v>
      </c>
      <c r="AX38" s="43" t="s">
        <v>242</v>
      </c>
    </row>
    <row r="39" spans="1:50" ht="17.25" customHeight="1" x14ac:dyDescent="0.15">
      <c r="U39" s="3">
        <v>32</v>
      </c>
      <c r="V39" s="7" t="str">
        <f>P9</f>
        <v>社会</v>
      </c>
      <c r="W39" s="9"/>
      <c r="X39" s="23" t="str">
        <f t="shared" si="6"/>
        <v>社会</v>
      </c>
      <c r="Y39" t="str">
        <f>IF($X39=Y$7,COUNTIF($X$8:$X39,Y$7)+O$21,"")</f>
        <v/>
      </c>
      <c r="Z39">
        <f>IF($X39=Z$7,COUNTIF($X$8:$X39,Z$7)+P$21,"")</f>
        <v>7</v>
      </c>
      <c r="AA39" t="str">
        <f>IF($X39=AA$7,COUNTIF($X$8:$X39,AA$7)+Q$21,"")</f>
        <v/>
      </c>
      <c r="AB39" t="str">
        <f>IF($X39=AB$7,COUNTIF($X$8:$X39,AB$7)+R$21,"")</f>
        <v/>
      </c>
      <c r="AC39" t="str">
        <f>IF($X39=AC$7,COUNTIF($X$8:$X39,AC$7)+S$21,"")</f>
        <v/>
      </c>
      <c r="AD39" t="str">
        <f t="shared" si="7"/>
        <v/>
      </c>
      <c r="AE39" t="str">
        <f t="shared" si="8"/>
        <v>単元7</v>
      </c>
      <c r="AF39" t="str">
        <f t="shared" si="9"/>
        <v/>
      </c>
      <c r="AG39" t="str">
        <f t="shared" si="10"/>
        <v/>
      </c>
      <c r="AH39" t="str">
        <f t="shared" si="11"/>
        <v/>
      </c>
      <c r="AI39" t="str">
        <f t="shared" si="12"/>
        <v/>
      </c>
      <c r="AJ39" t="str">
        <f t="shared" si="13"/>
        <v>単元7</v>
      </c>
      <c r="AK39" t="str">
        <f t="shared" si="14"/>
        <v>単元7</v>
      </c>
      <c r="AL39" t="str">
        <f t="shared" si="15"/>
        <v/>
      </c>
      <c r="AM39" t="str">
        <f t="shared" si="16"/>
        <v/>
      </c>
      <c r="AR39" s="24">
        <v>32</v>
      </c>
      <c r="AS39" s="105" t="s">
        <v>345</v>
      </c>
      <c r="AT39" s="27" t="s">
        <v>243</v>
      </c>
      <c r="AU39" s="27" t="s">
        <v>243</v>
      </c>
      <c r="AV39" s="27" t="s">
        <v>243</v>
      </c>
      <c r="AW39" s="26" t="s">
        <v>243</v>
      </c>
      <c r="AX39" s="45" t="s">
        <v>243</v>
      </c>
    </row>
    <row r="40" spans="1:50" ht="18.95" customHeight="1" x14ac:dyDescent="0.15">
      <c r="U40" s="3">
        <v>33</v>
      </c>
      <c r="V40" s="7" t="str">
        <f>P10</f>
        <v>数学</v>
      </c>
      <c r="W40" s="9"/>
      <c r="X40" s="23" t="str">
        <f t="shared" si="6"/>
        <v>数学</v>
      </c>
      <c r="Y40" t="str">
        <f>IF($X40=Y$7,COUNTIF($X$8:$X40,Y$7)+O$21,"")</f>
        <v/>
      </c>
      <c r="Z40" t="str">
        <f>IF($X40=Z$7,COUNTIF($X$8:$X40,Z$7)+P$21,"")</f>
        <v/>
      </c>
      <c r="AA40">
        <f>IF($X40=AA$7,COUNTIF($X$8:$X40,AA$7)+Q$21,"")</f>
        <v>7</v>
      </c>
      <c r="AB40" t="str">
        <f>IF($X40=AB$7,COUNTIF($X$8:$X40,AB$7)+R$21,"")</f>
        <v/>
      </c>
      <c r="AC40" t="str">
        <f>IF($X40=AC$7,COUNTIF($X$8:$X40,AC$7)+S$21,"")</f>
        <v/>
      </c>
      <c r="AD40" t="str">
        <f t="shared" si="7"/>
        <v/>
      </c>
      <c r="AE40" t="str">
        <f t="shared" si="8"/>
        <v/>
      </c>
      <c r="AF40" t="str">
        <f t="shared" si="9"/>
        <v>単元7</v>
      </c>
      <c r="AG40" t="str">
        <f t="shared" si="10"/>
        <v/>
      </c>
      <c r="AH40" t="str">
        <f t="shared" si="11"/>
        <v/>
      </c>
      <c r="AI40" t="str">
        <f t="shared" si="12"/>
        <v/>
      </c>
      <c r="AJ40" t="str">
        <f t="shared" si="13"/>
        <v/>
      </c>
      <c r="AK40" t="str">
        <f t="shared" si="14"/>
        <v>単元7</v>
      </c>
      <c r="AL40" t="str">
        <f t="shared" si="15"/>
        <v>単元7</v>
      </c>
      <c r="AM40" t="str">
        <f t="shared" si="16"/>
        <v/>
      </c>
      <c r="AR40" s="24">
        <v>33</v>
      </c>
      <c r="AS40" s="105" t="s">
        <v>346</v>
      </c>
      <c r="AT40" s="27" t="s">
        <v>244</v>
      </c>
      <c r="AU40" s="27" t="s">
        <v>244</v>
      </c>
      <c r="AV40" s="27" t="s">
        <v>244</v>
      </c>
      <c r="AW40" s="26" t="s">
        <v>244</v>
      </c>
      <c r="AX40" s="45" t="s">
        <v>244</v>
      </c>
    </row>
    <row r="41" spans="1:50" ht="18.95" customHeight="1" x14ac:dyDescent="0.15">
      <c r="U41" s="3">
        <v>34</v>
      </c>
      <c r="V41" s="7" t="str">
        <f>P11</f>
        <v>理科</v>
      </c>
      <c r="W41" s="9"/>
      <c r="X41" s="23" t="str">
        <f t="shared" si="6"/>
        <v>理科</v>
      </c>
      <c r="Y41" t="str">
        <f>IF($X41=Y$7,COUNTIF($X$8:$X41,Y$7)+O$21,"")</f>
        <v/>
      </c>
      <c r="Z41" t="str">
        <f>IF($X41=Z$7,COUNTIF($X$8:$X41,Z$7)+P$21,"")</f>
        <v/>
      </c>
      <c r="AA41" t="str">
        <f>IF($X41=AA$7,COUNTIF($X$8:$X41,AA$7)+Q$21,"")</f>
        <v/>
      </c>
      <c r="AB41">
        <f>IF($X41=AB$7,COUNTIF($X$8:$X41,AB$7)+R$21,"")</f>
        <v>7</v>
      </c>
      <c r="AC41" t="str">
        <f>IF($X41=AC$7,COUNTIF($X$8:$X41,AC$7)+S$21,"")</f>
        <v/>
      </c>
      <c r="AD41" t="str">
        <f t="shared" si="7"/>
        <v/>
      </c>
      <c r="AE41" t="str">
        <f t="shared" si="8"/>
        <v/>
      </c>
      <c r="AF41" t="str">
        <f t="shared" si="9"/>
        <v/>
      </c>
      <c r="AG41" t="str">
        <f t="shared" si="10"/>
        <v>単元7</v>
      </c>
      <c r="AH41" t="str">
        <f t="shared" si="11"/>
        <v/>
      </c>
      <c r="AI41" t="str">
        <f t="shared" si="12"/>
        <v/>
      </c>
      <c r="AJ41" t="str">
        <f t="shared" si="13"/>
        <v/>
      </c>
      <c r="AK41" t="str">
        <f t="shared" si="14"/>
        <v/>
      </c>
      <c r="AL41" t="str">
        <f t="shared" si="15"/>
        <v>単元7</v>
      </c>
      <c r="AM41" t="str">
        <f t="shared" si="16"/>
        <v>単元7</v>
      </c>
      <c r="AR41" s="24">
        <v>34</v>
      </c>
      <c r="AS41" s="105" t="s">
        <v>347</v>
      </c>
      <c r="AT41" s="26" t="s">
        <v>245</v>
      </c>
      <c r="AU41" s="26" t="s">
        <v>245</v>
      </c>
      <c r="AV41" s="26" t="s">
        <v>245</v>
      </c>
      <c r="AW41" s="26" t="s">
        <v>245</v>
      </c>
      <c r="AX41" s="44" t="s">
        <v>245</v>
      </c>
    </row>
    <row r="42" spans="1:50" ht="18.95" customHeight="1" x14ac:dyDescent="0.15">
      <c r="U42" s="3">
        <v>35</v>
      </c>
      <c r="V42" s="7" t="str">
        <f>P12</f>
        <v>英語</v>
      </c>
      <c r="W42" s="9"/>
      <c r="X42" s="23" t="str">
        <f t="shared" si="6"/>
        <v>英語</v>
      </c>
      <c r="Y42" t="str">
        <f>IF($X42=Y$7,COUNTIF($X$8:$X42,Y$7)+O$21,"")</f>
        <v/>
      </c>
      <c r="Z42" t="str">
        <f>IF($X42=Z$7,COUNTIF($X$8:$X42,Z$7)+P$21,"")</f>
        <v/>
      </c>
      <c r="AA42" t="str">
        <f>IF($X42=AA$7,COUNTIF($X$8:$X42,AA$7)+Q$21,"")</f>
        <v/>
      </c>
      <c r="AB42" t="str">
        <f>IF($X42=AB$7,COUNTIF($X$8:$X42,AB$7)+R$21,"")</f>
        <v/>
      </c>
      <c r="AC42">
        <f>IF($X42=AC$7,COUNTIF($X$8:$X42,AC$7)+S$21,"")</f>
        <v>7</v>
      </c>
      <c r="AD42" t="str">
        <f t="shared" si="7"/>
        <v/>
      </c>
      <c r="AE42" t="str">
        <f t="shared" si="8"/>
        <v/>
      </c>
      <c r="AF42" t="str">
        <f t="shared" si="9"/>
        <v/>
      </c>
      <c r="AG42" t="str">
        <f t="shared" si="10"/>
        <v/>
      </c>
      <c r="AH42" t="str">
        <f t="shared" si="11"/>
        <v>単元7</v>
      </c>
      <c r="AI42" t="str">
        <f t="shared" si="12"/>
        <v>単元8</v>
      </c>
      <c r="AJ42" t="str">
        <f t="shared" si="13"/>
        <v/>
      </c>
      <c r="AK42" t="str">
        <f t="shared" si="14"/>
        <v/>
      </c>
      <c r="AL42" t="str">
        <f t="shared" si="15"/>
        <v/>
      </c>
      <c r="AM42" t="str">
        <f t="shared" si="16"/>
        <v>単元7</v>
      </c>
      <c r="AR42" s="24">
        <v>35</v>
      </c>
      <c r="AS42" s="105" t="s">
        <v>348</v>
      </c>
      <c r="AT42" s="26" t="s">
        <v>246</v>
      </c>
      <c r="AU42" s="26" t="s">
        <v>246</v>
      </c>
      <c r="AV42" s="26" t="s">
        <v>246</v>
      </c>
      <c r="AW42" s="26" t="s">
        <v>246</v>
      </c>
      <c r="AX42" s="44" t="s">
        <v>246</v>
      </c>
    </row>
    <row r="43" spans="1:50" ht="18.95" customHeight="1" x14ac:dyDescent="0.15">
      <c r="U43" s="3">
        <v>36</v>
      </c>
      <c r="V43" s="7" t="str">
        <f>P8</f>
        <v>国語</v>
      </c>
      <c r="W43" s="9"/>
      <c r="X43" s="23" t="str">
        <f t="shared" si="6"/>
        <v>国語</v>
      </c>
      <c r="Y43">
        <f>IF($X43=Y$7,COUNTIF($X$8:$X43,Y$7)+O$21,"")</f>
        <v>8</v>
      </c>
      <c r="Z43" t="str">
        <f>IF($X43=Z$7,COUNTIF($X$8:$X43,Z$7)+P$21,"")</f>
        <v/>
      </c>
      <c r="AA43" t="str">
        <f>IF($X43=AA$7,COUNTIF($X$8:$X43,AA$7)+Q$21,"")</f>
        <v/>
      </c>
      <c r="AB43" t="str">
        <f>IF($X43=AB$7,COUNTIF($X$8:$X43,AB$7)+R$21,"")</f>
        <v/>
      </c>
      <c r="AC43" t="str">
        <f>IF($X43=AC$7,COUNTIF($X$8:$X43,AC$7)+S$21,"")</f>
        <v/>
      </c>
      <c r="AD43" t="str">
        <f t="shared" si="7"/>
        <v>単元8</v>
      </c>
      <c r="AE43" t="str">
        <f t="shared" si="8"/>
        <v/>
      </c>
      <c r="AF43" t="str">
        <f t="shared" si="9"/>
        <v/>
      </c>
      <c r="AG43" t="str">
        <f t="shared" si="10"/>
        <v/>
      </c>
      <c r="AH43" t="str">
        <f t="shared" si="11"/>
        <v/>
      </c>
      <c r="AI43" t="str">
        <f t="shared" si="12"/>
        <v>単元8</v>
      </c>
      <c r="AJ43" t="str">
        <f t="shared" si="13"/>
        <v>単元8</v>
      </c>
      <c r="AK43" t="str">
        <f t="shared" si="14"/>
        <v/>
      </c>
      <c r="AL43" t="str">
        <f t="shared" si="15"/>
        <v/>
      </c>
      <c r="AM43" t="str">
        <f t="shared" si="16"/>
        <v/>
      </c>
      <c r="AR43" s="24">
        <v>36</v>
      </c>
      <c r="AS43" s="105" t="s">
        <v>349</v>
      </c>
      <c r="AT43" s="26" t="s">
        <v>247</v>
      </c>
      <c r="AU43" s="26" t="s">
        <v>247</v>
      </c>
      <c r="AV43" s="26" t="s">
        <v>247</v>
      </c>
      <c r="AW43" s="26" t="s">
        <v>247</v>
      </c>
      <c r="AX43" s="44" t="s">
        <v>247</v>
      </c>
    </row>
    <row r="44" spans="1:50" ht="18.95" customHeight="1" x14ac:dyDescent="0.15">
      <c r="U44" s="3">
        <v>37</v>
      </c>
      <c r="V44" s="7" t="str">
        <f>P9</f>
        <v>社会</v>
      </c>
      <c r="W44" s="9"/>
      <c r="X44" s="23" t="str">
        <f t="shared" si="6"/>
        <v>社会</v>
      </c>
      <c r="Y44" t="str">
        <f>IF($X44=Y$7,COUNTIF($X$8:$X44,Y$7)+O$21,"")</f>
        <v/>
      </c>
      <c r="Z44">
        <f>IF($X44=Z$7,COUNTIF($X$8:$X44,Z$7)+P$21,"")</f>
        <v>8</v>
      </c>
      <c r="AA44" t="str">
        <f>IF($X44=AA$7,COUNTIF($X$8:$X44,AA$7)+Q$21,"")</f>
        <v/>
      </c>
      <c r="AB44" t="str">
        <f>IF($X44=AB$7,COUNTIF($X$8:$X44,AB$7)+R$21,"")</f>
        <v/>
      </c>
      <c r="AC44" t="str">
        <f>IF($X44=AC$7,COUNTIF($X$8:$X44,AC$7)+S$21,"")</f>
        <v/>
      </c>
      <c r="AD44" t="str">
        <f t="shared" si="7"/>
        <v/>
      </c>
      <c r="AE44" t="str">
        <f t="shared" si="8"/>
        <v>単元8</v>
      </c>
      <c r="AF44" t="str">
        <f t="shared" si="9"/>
        <v/>
      </c>
      <c r="AG44" t="str">
        <f t="shared" si="10"/>
        <v/>
      </c>
      <c r="AH44" t="str">
        <f t="shared" si="11"/>
        <v/>
      </c>
      <c r="AI44" t="str">
        <f t="shared" si="12"/>
        <v/>
      </c>
      <c r="AJ44" t="str">
        <f t="shared" si="13"/>
        <v>単元8</v>
      </c>
      <c r="AK44" t="str">
        <f t="shared" si="14"/>
        <v>単元8</v>
      </c>
      <c r="AL44" t="str">
        <f t="shared" si="15"/>
        <v/>
      </c>
      <c r="AM44" t="str">
        <f t="shared" si="16"/>
        <v/>
      </c>
      <c r="AR44" s="24">
        <v>37</v>
      </c>
      <c r="AS44" s="105" t="s">
        <v>350</v>
      </c>
      <c r="AT44" s="26" t="s">
        <v>248</v>
      </c>
      <c r="AU44" s="26" t="s">
        <v>248</v>
      </c>
      <c r="AV44" s="26" t="s">
        <v>248</v>
      </c>
      <c r="AW44" s="26" t="s">
        <v>248</v>
      </c>
      <c r="AX44" s="44" t="s">
        <v>248</v>
      </c>
    </row>
    <row r="45" spans="1:50" ht="18.95" customHeight="1" x14ac:dyDescent="0.15">
      <c r="U45" s="3">
        <v>38</v>
      </c>
      <c r="V45" s="7" t="str">
        <f>P10</f>
        <v>数学</v>
      </c>
      <c r="W45" s="9"/>
      <c r="X45" s="23" t="str">
        <f t="shared" si="6"/>
        <v>数学</v>
      </c>
      <c r="Y45" t="str">
        <f>IF($X45=Y$7,COUNTIF($X$8:$X45,Y$7)+O$21,"")</f>
        <v/>
      </c>
      <c r="Z45" t="str">
        <f>IF($X45=Z$7,COUNTIF($X$8:$X45,Z$7)+P$21,"")</f>
        <v/>
      </c>
      <c r="AA45">
        <f>IF($X45=AA$7,COUNTIF($X$8:$X45,AA$7)+Q$21,"")</f>
        <v>8</v>
      </c>
      <c r="AB45" t="str">
        <f>IF($X45=AB$7,COUNTIF($X$8:$X45,AB$7)+R$21,"")</f>
        <v/>
      </c>
      <c r="AC45" t="str">
        <f>IF($X45=AC$7,COUNTIF($X$8:$X45,AC$7)+S$21,"")</f>
        <v/>
      </c>
      <c r="AD45" t="str">
        <f t="shared" si="7"/>
        <v/>
      </c>
      <c r="AE45" t="str">
        <f t="shared" si="8"/>
        <v/>
      </c>
      <c r="AF45" t="str">
        <f t="shared" si="9"/>
        <v>単元8</v>
      </c>
      <c r="AG45" t="str">
        <f t="shared" si="10"/>
        <v/>
      </c>
      <c r="AH45" t="str">
        <f t="shared" si="11"/>
        <v/>
      </c>
      <c r="AI45" t="str">
        <f t="shared" si="12"/>
        <v/>
      </c>
      <c r="AJ45" t="str">
        <f t="shared" si="13"/>
        <v/>
      </c>
      <c r="AK45" t="str">
        <f t="shared" si="14"/>
        <v>単元8</v>
      </c>
      <c r="AL45" t="str">
        <f t="shared" si="15"/>
        <v>単元8</v>
      </c>
      <c r="AM45" t="str">
        <f t="shared" si="16"/>
        <v/>
      </c>
      <c r="AR45" s="24">
        <v>38</v>
      </c>
      <c r="AS45" s="105" t="s">
        <v>351</v>
      </c>
      <c r="AT45" s="26" t="s">
        <v>249</v>
      </c>
      <c r="AU45" s="26" t="s">
        <v>249</v>
      </c>
      <c r="AV45" s="26" t="s">
        <v>249</v>
      </c>
      <c r="AW45" s="26" t="s">
        <v>249</v>
      </c>
      <c r="AX45" s="44" t="s">
        <v>249</v>
      </c>
    </row>
    <row r="46" spans="1:50" ht="18.95" customHeight="1" x14ac:dyDescent="0.15">
      <c r="U46" s="3">
        <v>39</v>
      </c>
      <c r="V46" s="7" t="str">
        <f>P11</f>
        <v>理科</v>
      </c>
      <c r="W46" s="9"/>
      <c r="X46" s="23" t="str">
        <f t="shared" si="6"/>
        <v>理科</v>
      </c>
      <c r="Y46" t="str">
        <f>IF($X46=Y$7,COUNTIF($X$8:$X46,Y$7)+O$21,"")</f>
        <v/>
      </c>
      <c r="Z46" t="str">
        <f>IF($X46=Z$7,COUNTIF($X$8:$X46,Z$7)+P$21,"")</f>
        <v/>
      </c>
      <c r="AA46" t="str">
        <f>IF($X46=AA$7,COUNTIF($X$8:$X46,AA$7)+Q$21,"")</f>
        <v/>
      </c>
      <c r="AB46">
        <f>IF($X46=AB$7,COUNTIF($X$8:$X46,AB$7)+R$21,"")</f>
        <v>8</v>
      </c>
      <c r="AC46" t="str">
        <f>IF($X46=AC$7,COUNTIF($X$8:$X46,AC$7)+S$21,"")</f>
        <v/>
      </c>
      <c r="AD46" t="str">
        <f t="shared" si="7"/>
        <v/>
      </c>
      <c r="AE46" t="str">
        <f t="shared" si="8"/>
        <v/>
      </c>
      <c r="AF46" t="str">
        <f t="shared" si="9"/>
        <v/>
      </c>
      <c r="AG46" t="str">
        <f t="shared" si="10"/>
        <v>単元8</v>
      </c>
      <c r="AH46" t="str">
        <f t="shared" si="11"/>
        <v/>
      </c>
      <c r="AI46" t="str">
        <f t="shared" si="12"/>
        <v/>
      </c>
      <c r="AJ46" t="str">
        <f t="shared" si="13"/>
        <v/>
      </c>
      <c r="AK46" t="str">
        <f t="shared" si="14"/>
        <v/>
      </c>
      <c r="AL46" t="str">
        <f t="shared" si="15"/>
        <v>単元8</v>
      </c>
      <c r="AM46" t="str">
        <f t="shared" si="16"/>
        <v>単元8</v>
      </c>
      <c r="AR46" s="24">
        <v>39</v>
      </c>
      <c r="AS46" s="105" t="s">
        <v>352</v>
      </c>
      <c r="AT46" s="26" t="s">
        <v>250</v>
      </c>
      <c r="AU46" s="26" t="s">
        <v>250</v>
      </c>
      <c r="AV46" s="26" t="s">
        <v>250</v>
      </c>
      <c r="AW46" s="26" t="s">
        <v>250</v>
      </c>
      <c r="AX46" s="44" t="s">
        <v>250</v>
      </c>
    </row>
    <row r="47" spans="1:50" ht="18.95" customHeight="1" x14ac:dyDescent="0.15">
      <c r="U47" s="3">
        <v>40</v>
      </c>
      <c r="V47" s="7" t="str">
        <f>P12</f>
        <v>英語</v>
      </c>
      <c r="W47" s="9"/>
      <c r="X47" s="23" t="str">
        <f t="shared" si="6"/>
        <v>英語</v>
      </c>
      <c r="Y47" t="str">
        <f>IF($X47=Y$7,COUNTIF($X$8:$X47,Y$7)+O$21,"")</f>
        <v/>
      </c>
      <c r="Z47" t="str">
        <f>IF($X47=Z$7,COUNTIF($X$8:$X47,Z$7)+P$21,"")</f>
        <v/>
      </c>
      <c r="AA47" t="str">
        <f>IF($X47=AA$7,COUNTIF($X$8:$X47,AA$7)+Q$21,"")</f>
        <v/>
      </c>
      <c r="AB47" t="str">
        <f>IF($X47=AB$7,COUNTIF($X$8:$X47,AB$7)+R$21,"")</f>
        <v/>
      </c>
      <c r="AC47">
        <f>IF($X47=AC$7,COUNTIF($X$8:$X47,AC$7)+S$21,"")</f>
        <v>8</v>
      </c>
      <c r="AD47" t="str">
        <f t="shared" si="7"/>
        <v/>
      </c>
      <c r="AE47" t="str">
        <f t="shared" si="8"/>
        <v/>
      </c>
      <c r="AF47" t="str">
        <f t="shared" si="9"/>
        <v/>
      </c>
      <c r="AG47" t="str">
        <f t="shared" si="10"/>
        <v/>
      </c>
      <c r="AH47" t="str">
        <f t="shared" si="11"/>
        <v>単元8</v>
      </c>
      <c r="AI47" t="str">
        <f t="shared" si="12"/>
        <v>単元9</v>
      </c>
      <c r="AJ47" t="str">
        <f t="shared" si="13"/>
        <v/>
      </c>
      <c r="AK47" t="str">
        <f t="shared" si="14"/>
        <v/>
      </c>
      <c r="AL47" t="str">
        <f t="shared" si="15"/>
        <v/>
      </c>
      <c r="AM47" t="str">
        <f t="shared" si="16"/>
        <v>単元8</v>
      </c>
      <c r="AR47" s="24">
        <v>40</v>
      </c>
      <c r="AS47" s="105" t="s">
        <v>353</v>
      </c>
      <c r="AT47" s="26" t="s">
        <v>251</v>
      </c>
      <c r="AU47" s="26" t="s">
        <v>251</v>
      </c>
      <c r="AV47" s="26" t="s">
        <v>251</v>
      </c>
      <c r="AW47" s="26" t="s">
        <v>251</v>
      </c>
      <c r="AX47" s="44" t="s">
        <v>251</v>
      </c>
    </row>
    <row r="48" spans="1:50" ht="18.95" customHeight="1" x14ac:dyDescent="0.15">
      <c r="U48" s="3">
        <v>41</v>
      </c>
      <c r="V48" s="7" t="str">
        <f>P8</f>
        <v>国語</v>
      </c>
      <c r="W48" s="9"/>
      <c r="X48" s="23" t="str">
        <f t="shared" si="6"/>
        <v>国語</v>
      </c>
      <c r="Y48">
        <f>IF($X48=Y$7,COUNTIF($X$8:$X48,Y$7)+O$21,"")</f>
        <v>9</v>
      </c>
      <c r="Z48" t="str">
        <f>IF($X48=Z$7,COUNTIF($X$8:$X48,Z$7)+P$21,"")</f>
        <v/>
      </c>
      <c r="AA48" t="str">
        <f>IF($X48=AA$7,COUNTIF($X$8:$X48,AA$7)+Q$21,"")</f>
        <v/>
      </c>
      <c r="AB48" t="str">
        <f>IF($X48=AB$7,COUNTIF($X$8:$X48,AB$7)+R$21,"")</f>
        <v/>
      </c>
      <c r="AC48" t="str">
        <f>IF($X48=AC$7,COUNTIF($X$8:$X48,AC$7)+S$21,"")</f>
        <v/>
      </c>
      <c r="AD48" t="str">
        <f t="shared" si="7"/>
        <v>単元9</v>
      </c>
      <c r="AE48" t="str">
        <f t="shared" si="8"/>
        <v/>
      </c>
      <c r="AF48" t="str">
        <f t="shared" si="9"/>
        <v/>
      </c>
      <c r="AG48" t="str">
        <f t="shared" si="10"/>
        <v/>
      </c>
      <c r="AH48" t="str">
        <f t="shared" si="11"/>
        <v/>
      </c>
      <c r="AI48" t="str">
        <f t="shared" si="12"/>
        <v>単元9</v>
      </c>
      <c r="AJ48" t="str">
        <f t="shared" si="13"/>
        <v>単元9</v>
      </c>
      <c r="AK48" t="str">
        <f t="shared" si="14"/>
        <v/>
      </c>
      <c r="AL48" t="str">
        <f t="shared" si="15"/>
        <v/>
      </c>
      <c r="AM48" t="str">
        <f t="shared" si="16"/>
        <v/>
      </c>
      <c r="AR48" s="24">
        <v>41</v>
      </c>
      <c r="AS48" s="105" t="s">
        <v>354</v>
      </c>
      <c r="AT48" s="3" t="s">
        <v>252</v>
      </c>
      <c r="AU48" s="3" t="s">
        <v>252</v>
      </c>
      <c r="AV48" s="3" t="s">
        <v>252</v>
      </c>
      <c r="AW48" s="3" t="s">
        <v>252</v>
      </c>
      <c r="AX48" s="46" t="s">
        <v>252</v>
      </c>
    </row>
    <row r="49" spans="21:50" ht="18.95" customHeight="1" x14ac:dyDescent="0.15">
      <c r="U49" s="3">
        <v>42</v>
      </c>
      <c r="V49" s="7" t="str">
        <f>P9</f>
        <v>社会</v>
      </c>
      <c r="W49" s="9"/>
      <c r="X49" s="23" t="str">
        <f t="shared" si="6"/>
        <v>社会</v>
      </c>
      <c r="Y49" t="str">
        <f>IF($X49=Y$7,COUNTIF($X$8:$X49,Y$7)+O$21,"")</f>
        <v/>
      </c>
      <c r="Z49">
        <f>IF($X49=Z$7,COUNTIF($X$8:$X49,Z$7)+P$21,"")</f>
        <v>9</v>
      </c>
      <c r="AA49" t="str">
        <f>IF($X49=AA$7,COUNTIF($X$8:$X49,AA$7)+Q$21,"")</f>
        <v/>
      </c>
      <c r="AB49" t="str">
        <f>IF($X49=AB$7,COUNTIF($X$8:$X49,AB$7)+R$21,"")</f>
        <v/>
      </c>
      <c r="AC49" t="str">
        <f>IF($X49=AC$7,COUNTIF($X$8:$X49,AC$7)+S$21,"")</f>
        <v/>
      </c>
      <c r="AD49" t="str">
        <f t="shared" si="7"/>
        <v/>
      </c>
      <c r="AE49" t="str">
        <f t="shared" si="8"/>
        <v>単元9</v>
      </c>
      <c r="AF49" t="str">
        <f t="shared" si="9"/>
        <v/>
      </c>
      <c r="AG49" t="str">
        <f t="shared" si="10"/>
        <v/>
      </c>
      <c r="AH49" t="str">
        <f t="shared" si="11"/>
        <v/>
      </c>
      <c r="AI49" t="str">
        <f t="shared" si="12"/>
        <v/>
      </c>
      <c r="AJ49" t="str">
        <f t="shared" si="13"/>
        <v>単元9</v>
      </c>
      <c r="AK49" t="str">
        <f t="shared" si="14"/>
        <v>単元9</v>
      </c>
      <c r="AL49" t="str">
        <f t="shared" si="15"/>
        <v/>
      </c>
      <c r="AM49" t="str">
        <f t="shared" si="16"/>
        <v/>
      </c>
      <c r="AR49" s="24">
        <v>42</v>
      </c>
      <c r="AS49" s="42"/>
      <c r="AT49" s="3"/>
      <c r="AU49" s="3"/>
      <c r="AV49" s="3"/>
      <c r="AW49" s="3"/>
      <c r="AX49" s="46"/>
    </row>
    <row r="50" spans="21:50" ht="18.95" customHeight="1" x14ac:dyDescent="0.15">
      <c r="U50" s="3">
        <v>43</v>
      </c>
      <c r="V50" s="7" t="str">
        <f>P10</f>
        <v>数学</v>
      </c>
      <c r="W50" s="9"/>
      <c r="X50" s="23" t="str">
        <f t="shared" si="6"/>
        <v>数学</v>
      </c>
      <c r="Y50" t="str">
        <f>IF($X50=Y$7,COUNTIF($X$8:$X50,Y$7)+O$21,"")</f>
        <v/>
      </c>
      <c r="Z50" t="str">
        <f>IF($X50=Z$7,COUNTIF($X$8:$X50,Z$7)+P$21,"")</f>
        <v/>
      </c>
      <c r="AA50">
        <f>IF($X50=AA$7,COUNTIF($X$8:$X50,AA$7)+Q$21,"")</f>
        <v>9</v>
      </c>
      <c r="AB50" t="str">
        <f>IF($X50=AB$7,COUNTIF($X$8:$X50,AB$7)+R$21,"")</f>
        <v/>
      </c>
      <c r="AC50" t="str">
        <f>IF($X50=AC$7,COUNTIF($X$8:$X50,AC$7)+S$21,"")</f>
        <v/>
      </c>
      <c r="AD50" t="str">
        <f t="shared" si="7"/>
        <v/>
      </c>
      <c r="AE50" t="str">
        <f t="shared" si="8"/>
        <v/>
      </c>
      <c r="AF50" t="str">
        <f t="shared" si="9"/>
        <v>単元9</v>
      </c>
      <c r="AG50" t="str">
        <f t="shared" si="10"/>
        <v/>
      </c>
      <c r="AH50" t="str">
        <f t="shared" si="11"/>
        <v/>
      </c>
      <c r="AI50" t="str">
        <f t="shared" si="12"/>
        <v/>
      </c>
      <c r="AJ50" t="str">
        <f t="shared" si="13"/>
        <v/>
      </c>
      <c r="AK50" t="str">
        <f t="shared" si="14"/>
        <v>単元9</v>
      </c>
      <c r="AL50" t="str">
        <f t="shared" si="15"/>
        <v>単元9</v>
      </c>
      <c r="AM50" t="str">
        <f t="shared" si="16"/>
        <v/>
      </c>
      <c r="AR50" s="24">
        <v>43</v>
      </c>
      <c r="AS50" s="42"/>
      <c r="AT50" s="3"/>
      <c r="AU50" s="3"/>
      <c r="AV50" s="3"/>
      <c r="AW50" s="3"/>
      <c r="AX50" s="46"/>
    </row>
    <row r="51" spans="21:50" ht="18.95" customHeight="1" x14ac:dyDescent="0.15">
      <c r="U51" s="3">
        <v>44</v>
      </c>
      <c r="V51" s="7" t="str">
        <f>P11</f>
        <v>理科</v>
      </c>
      <c r="W51" s="9"/>
      <c r="X51" s="23" t="str">
        <f t="shared" si="6"/>
        <v>理科</v>
      </c>
      <c r="Y51" t="str">
        <f>IF($X51=Y$7,COUNTIF($X$8:$X51,Y$7)+O$21,"")</f>
        <v/>
      </c>
      <c r="Z51" t="str">
        <f>IF($X51=Z$7,COUNTIF($X$8:$X51,Z$7)+P$21,"")</f>
        <v/>
      </c>
      <c r="AA51" t="str">
        <f>IF($X51=AA$7,COUNTIF($X$8:$X51,AA$7)+Q$21,"")</f>
        <v/>
      </c>
      <c r="AB51">
        <f>IF($X51=AB$7,COUNTIF($X$8:$X51,AB$7)+R$21,"")</f>
        <v>9</v>
      </c>
      <c r="AC51" t="str">
        <f>IF($X51=AC$7,COUNTIF($X$8:$X51,AC$7)+S$21,"")</f>
        <v/>
      </c>
      <c r="AD51" t="str">
        <f t="shared" si="7"/>
        <v/>
      </c>
      <c r="AE51" t="str">
        <f t="shared" si="8"/>
        <v/>
      </c>
      <c r="AF51" t="str">
        <f t="shared" si="9"/>
        <v/>
      </c>
      <c r="AG51" t="str">
        <f t="shared" si="10"/>
        <v>単元9</v>
      </c>
      <c r="AH51" t="str">
        <f t="shared" si="11"/>
        <v/>
      </c>
      <c r="AI51" t="str">
        <f t="shared" si="12"/>
        <v/>
      </c>
      <c r="AJ51" t="str">
        <f t="shared" si="13"/>
        <v/>
      </c>
      <c r="AK51" t="str">
        <f t="shared" si="14"/>
        <v/>
      </c>
      <c r="AL51" t="str">
        <f t="shared" si="15"/>
        <v>単元9</v>
      </c>
      <c r="AM51" t="str">
        <f t="shared" si="16"/>
        <v>単元9</v>
      </c>
      <c r="AR51" s="24">
        <v>44</v>
      </c>
      <c r="AS51" s="42"/>
      <c r="AT51" s="3"/>
      <c r="AU51" s="3"/>
      <c r="AV51" s="3"/>
      <c r="AW51" s="3"/>
      <c r="AX51" s="46"/>
    </row>
    <row r="52" spans="21:50" ht="18.95" customHeight="1" x14ac:dyDescent="0.15">
      <c r="U52" s="3">
        <v>45</v>
      </c>
      <c r="V52" s="7" t="str">
        <f>P12</f>
        <v>英語</v>
      </c>
      <c r="W52" s="9"/>
      <c r="X52" s="23" t="str">
        <f t="shared" si="6"/>
        <v>英語</v>
      </c>
      <c r="Y52" t="str">
        <f>IF($X52=Y$7,COUNTIF($X$8:$X52,Y$7)+O$21,"")</f>
        <v/>
      </c>
      <c r="Z52" t="str">
        <f>IF($X52=Z$7,COUNTIF($X$8:$X52,Z$7)+P$21,"")</f>
        <v/>
      </c>
      <c r="AA52" t="str">
        <f>IF($X52=AA$7,COUNTIF($X$8:$X52,AA$7)+Q$21,"")</f>
        <v/>
      </c>
      <c r="AB52" t="str">
        <f>IF($X52=AB$7,COUNTIF($X$8:$X52,AB$7)+R$21,"")</f>
        <v/>
      </c>
      <c r="AC52">
        <f>IF($X52=AC$7,COUNTIF($X$8:$X52,AC$7)+S$21,"")</f>
        <v>9</v>
      </c>
      <c r="AD52" t="str">
        <f t="shared" si="7"/>
        <v/>
      </c>
      <c r="AE52" t="str">
        <f t="shared" si="8"/>
        <v/>
      </c>
      <c r="AF52" t="str">
        <f t="shared" si="9"/>
        <v/>
      </c>
      <c r="AG52" t="str">
        <f t="shared" si="10"/>
        <v/>
      </c>
      <c r="AH52" t="str">
        <f t="shared" si="11"/>
        <v>単元9</v>
      </c>
      <c r="AI52" t="str">
        <f t="shared" si="12"/>
        <v>単元10</v>
      </c>
      <c r="AJ52" t="str">
        <f t="shared" si="13"/>
        <v/>
      </c>
      <c r="AK52" t="str">
        <f t="shared" si="14"/>
        <v/>
      </c>
      <c r="AL52" t="str">
        <f t="shared" si="15"/>
        <v/>
      </c>
      <c r="AM52" t="str">
        <f t="shared" si="16"/>
        <v>単元9</v>
      </c>
      <c r="AR52" s="24">
        <v>45</v>
      </c>
      <c r="AS52" s="42"/>
      <c r="AT52" s="3"/>
      <c r="AU52" s="3"/>
      <c r="AV52" s="3"/>
      <c r="AW52" s="3"/>
      <c r="AX52" s="46"/>
    </row>
    <row r="53" spans="21:50" ht="18.95" customHeight="1" x14ac:dyDescent="0.15">
      <c r="U53" s="3">
        <v>46</v>
      </c>
      <c r="V53" s="7" t="str">
        <f>P8</f>
        <v>国語</v>
      </c>
      <c r="W53" s="9"/>
      <c r="X53" s="23" t="str">
        <f t="shared" si="6"/>
        <v>国語</v>
      </c>
      <c r="Y53">
        <f>IF($X53=Y$7,COUNTIF($X$8:$X53,Y$7)+O$21,"")</f>
        <v>10</v>
      </c>
      <c r="Z53" t="str">
        <f>IF($X53=Z$7,COUNTIF($X$8:$X53,Z$7)+P$21,"")</f>
        <v/>
      </c>
      <c r="AA53" t="str">
        <f>IF($X53=AA$7,COUNTIF($X$8:$X53,AA$7)+Q$21,"")</f>
        <v/>
      </c>
      <c r="AB53" t="str">
        <f>IF($X53=AB$7,COUNTIF($X$8:$X53,AB$7)+R$21,"")</f>
        <v/>
      </c>
      <c r="AC53" t="str">
        <f>IF($X53=AC$7,COUNTIF($X$8:$X53,AC$7)+S$21,"")</f>
        <v/>
      </c>
      <c r="AD53" t="str">
        <f t="shared" si="7"/>
        <v>単元10</v>
      </c>
      <c r="AE53" t="str">
        <f t="shared" si="8"/>
        <v/>
      </c>
      <c r="AF53" t="str">
        <f t="shared" si="9"/>
        <v/>
      </c>
      <c r="AG53" t="str">
        <f t="shared" si="10"/>
        <v/>
      </c>
      <c r="AH53" t="str">
        <f t="shared" si="11"/>
        <v/>
      </c>
      <c r="AI53" t="str">
        <f t="shared" si="12"/>
        <v>単元10</v>
      </c>
      <c r="AJ53" t="str">
        <f t="shared" si="13"/>
        <v>単元10</v>
      </c>
      <c r="AK53" t="str">
        <f t="shared" si="14"/>
        <v/>
      </c>
      <c r="AL53" t="str">
        <f t="shared" si="15"/>
        <v/>
      </c>
      <c r="AM53" t="str">
        <f t="shared" si="16"/>
        <v/>
      </c>
      <c r="AR53" s="24">
        <v>46</v>
      </c>
      <c r="AS53" s="42"/>
      <c r="AT53" s="3"/>
      <c r="AU53" s="3"/>
      <c r="AV53" s="3"/>
      <c r="AW53" s="3"/>
      <c r="AX53" s="46"/>
    </row>
    <row r="54" spans="21:50" ht="18.95" customHeight="1" x14ac:dyDescent="0.15">
      <c r="U54" s="3">
        <v>47</v>
      </c>
      <c r="V54" s="7" t="str">
        <f>P9</f>
        <v>社会</v>
      </c>
      <c r="W54" s="9"/>
      <c r="X54" s="23" t="str">
        <f t="shared" si="6"/>
        <v>社会</v>
      </c>
      <c r="Y54" t="str">
        <f>IF($X54=Y$7,COUNTIF($X$8:$X54,Y$7)+O$21,"")</f>
        <v/>
      </c>
      <c r="Z54">
        <f>IF($X54=Z$7,COUNTIF($X$8:$X54,Z$7)+P$21,"")</f>
        <v>10</v>
      </c>
      <c r="AA54" t="str">
        <f>IF($X54=AA$7,COUNTIF($X$8:$X54,AA$7)+Q$21,"")</f>
        <v/>
      </c>
      <c r="AB54" t="str">
        <f>IF($X54=AB$7,COUNTIF($X$8:$X54,AB$7)+R$21,"")</f>
        <v/>
      </c>
      <c r="AC54" t="str">
        <f>IF($X54=AC$7,COUNTIF($X$8:$X54,AC$7)+S$21,"")</f>
        <v/>
      </c>
      <c r="AD54" t="str">
        <f t="shared" si="7"/>
        <v/>
      </c>
      <c r="AE54" t="str">
        <f t="shared" si="8"/>
        <v>単元10</v>
      </c>
      <c r="AF54" t="str">
        <f t="shared" si="9"/>
        <v/>
      </c>
      <c r="AG54" t="str">
        <f t="shared" si="10"/>
        <v/>
      </c>
      <c r="AH54" t="str">
        <f t="shared" si="11"/>
        <v/>
      </c>
      <c r="AI54" t="str">
        <f t="shared" si="12"/>
        <v/>
      </c>
      <c r="AJ54" t="str">
        <f t="shared" si="13"/>
        <v>単元10</v>
      </c>
      <c r="AK54" t="str">
        <f t="shared" si="14"/>
        <v>単元10</v>
      </c>
      <c r="AL54" t="str">
        <f t="shared" si="15"/>
        <v/>
      </c>
      <c r="AM54" t="str">
        <f t="shared" si="16"/>
        <v/>
      </c>
      <c r="AR54" s="24">
        <v>47</v>
      </c>
      <c r="AS54" s="42"/>
      <c r="AT54" s="3"/>
      <c r="AU54" s="3"/>
      <c r="AV54" s="3"/>
      <c r="AW54" s="3"/>
      <c r="AX54" s="46"/>
    </row>
    <row r="55" spans="21:50" ht="18.95" customHeight="1" x14ac:dyDescent="0.15">
      <c r="U55" s="3">
        <v>48</v>
      </c>
      <c r="V55" s="7" t="str">
        <f>P10</f>
        <v>数学</v>
      </c>
      <c r="W55" s="9"/>
      <c r="X55" s="23" t="str">
        <f t="shared" si="6"/>
        <v>数学</v>
      </c>
      <c r="Y55" t="str">
        <f>IF($X55=Y$7,COUNTIF($X$8:$X55,Y$7)+O$21,"")</f>
        <v/>
      </c>
      <c r="Z55" t="str">
        <f>IF($X55=Z$7,COUNTIF($X$8:$X55,Z$7)+P$21,"")</f>
        <v/>
      </c>
      <c r="AA55">
        <f>IF($X55=AA$7,COUNTIF($X$8:$X55,AA$7)+Q$21,"")</f>
        <v>10</v>
      </c>
      <c r="AB55" t="str">
        <f>IF($X55=AB$7,COUNTIF($X$8:$X55,AB$7)+R$21,"")</f>
        <v/>
      </c>
      <c r="AC55" t="str">
        <f>IF($X55=AC$7,COUNTIF($X$8:$X55,AC$7)+S$21,"")</f>
        <v/>
      </c>
      <c r="AD55" t="str">
        <f t="shared" si="7"/>
        <v/>
      </c>
      <c r="AE55" t="str">
        <f t="shared" si="8"/>
        <v/>
      </c>
      <c r="AF55" t="str">
        <f t="shared" si="9"/>
        <v>単元10</v>
      </c>
      <c r="AG55" t="str">
        <f t="shared" si="10"/>
        <v/>
      </c>
      <c r="AH55" t="str">
        <f t="shared" si="11"/>
        <v/>
      </c>
      <c r="AI55" t="str">
        <f t="shared" si="12"/>
        <v/>
      </c>
      <c r="AJ55" t="str">
        <f t="shared" si="13"/>
        <v/>
      </c>
      <c r="AK55" t="str">
        <f t="shared" si="14"/>
        <v>単元10</v>
      </c>
      <c r="AL55" t="str">
        <f t="shared" si="15"/>
        <v>単元10</v>
      </c>
      <c r="AM55" t="str">
        <f t="shared" si="16"/>
        <v/>
      </c>
      <c r="AR55" s="24">
        <v>48</v>
      </c>
      <c r="AS55" s="42"/>
      <c r="AT55" s="3"/>
      <c r="AU55" s="3"/>
      <c r="AV55" s="3"/>
      <c r="AW55" s="3"/>
      <c r="AX55" s="46"/>
    </row>
    <row r="56" spans="21:50" ht="18.95" customHeight="1" x14ac:dyDescent="0.15">
      <c r="U56" s="3">
        <v>49</v>
      </c>
      <c r="V56" s="7" t="str">
        <f>P11</f>
        <v>理科</v>
      </c>
      <c r="W56" s="9"/>
      <c r="X56" s="23" t="str">
        <f t="shared" si="6"/>
        <v>理科</v>
      </c>
      <c r="Y56" t="str">
        <f>IF($X56=Y$7,COUNTIF($X$8:$X56,Y$7)+O$21,"")</f>
        <v/>
      </c>
      <c r="Z56" t="str">
        <f>IF($X56=Z$7,COUNTIF($X$8:$X56,Z$7)+P$21,"")</f>
        <v/>
      </c>
      <c r="AA56" t="str">
        <f>IF($X56=AA$7,COUNTIF($X$8:$X56,AA$7)+Q$21,"")</f>
        <v/>
      </c>
      <c r="AB56">
        <f>IF($X56=AB$7,COUNTIF($X$8:$X56,AB$7)+R$21,"")</f>
        <v>10</v>
      </c>
      <c r="AC56" t="str">
        <f>IF($X56=AC$7,COUNTIF($X$8:$X56,AC$7)+S$21,"")</f>
        <v/>
      </c>
      <c r="AD56" t="str">
        <f t="shared" si="7"/>
        <v/>
      </c>
      <c r="AE56" t="str">
        <f t="shared" si="8"/>
        <v/>
      </c>
      <c r="AF56" t="str">
        <f t="shared" si="9"/>
        <v/>
      </c>
      <c r="AG56" t="str">
        <f t="shared" si="10"/>
        <v>単元10</v>
      </c>
      <c r="AH56" t="str">
        <f t="shared" si="11"/>
        <v/>
      </c>
      <c r="AI56" t="str">
        <f t="shared" si="12"/>
        <v/>
      </c>
      <c r="AJ56" t="str">
        <f t="shared" si="13"/>
        <v/>
      </c>
      <c r="AK56" t="str">
        <f t="shared" si="14"/>
        <v/>
      </c>
      <c r="AL56" t="str">
        <f t="shared" si="15"/>
        <v>単元10</v>
      </c>
      <c r="AM56" t="str">
        <f t="shared" si="16"/>
        <v>単元10</v>
      </c>
      <c r="AR56" s="24">
        <v>49</v>
      </c>
      <c r="AS56" s="42"/>
      <c r="AT56" s="3"/>
      <c r="AU56" s="3"/>
      <c r="AV56" s="3"/>
      <c r="AW56" s="3"/>
      <c r="AX56" s="46"/>
    </row>
    <row r="57" spans="21:50" ht="18.95" customHeight="1" x14ac:dyDescent="0.15">
      <c r="U57" s="3">
        <v>50</v>
      </c>
      <c r="V57" s="7" t="str">
        <f>P12</f>
        <v>英語</v>
      </c>
      <c r="W57" s="9"/>
      <c r="X57" s="23" t="str">
        <f t="shared" si="6"/>
        <v>英語</v>
      </c>
      <c r="Y57" t="str">
        <f>IF($X57=Y$7,COUNTIF($X$8:$X57,Y$7)+O$21,"")</f>
        <v/>
      </c>
      <c r="Z57" t="str">
        <f>IF($X57=Z$7,COUNTIF($X$8:$X57,Z$7)+P$21,"")</f>
        <v/>
      </c>
      <c r="AA57" t="str">
        <f>IF($X57=AA$7,COUNTIF($X$8:$X57,AA$7)+Q$21,"")</f>
        <v/>
      </c>
      <c r="AB57" t="str">
        <f>IF($X57=AB$7,COUNTIF($X$8:$X57,AB$7)+R$21,"")</f>
        <v/>
      </c>
      <c r="AC57">
        <f>IF($X57=AC$7,COUNTIF($X$8:$X57,AC$7)+S$21,"")</f>
        <v>10</v>
      </c>
      <c r="AD57" t="str">
        <f t="shared" si="7"/>
        <v/>
      </c>
      <c r="AE57" t="str">
        <f t="shared" si="8"/>
        <v/>
      </c>
      <c r="AF57" t="str">
        <f t="shared" si="9"/>
        <v/>
      </c>
      <c r="AG57" t="str">
        <f t="shared" si="10"/>
        <v/>
      </c>
      <c r="AH57" t="str">
        <f t="shared" si="11"/>
        <v>単元10</v>
      </c>
      <c r="AI57" t="str">
        <f t="shared" si="12"/>
        <v>単元11</v>
      </c>
      <c r="AJ57" t="str">
        <f t="shared" si="13"/>
        <v/>
      </c>
      <c r="AK57" t="str">
        <f t="shared" si="14"/>
        <v/>
      </c>
      <c r="AL57" t="str">
        <f t="shared" si="15"/>
        <v/>
      </c>
      <c r="AM57" t="str">
        <f t="shared" si="16"/>
        <v>単元10</v>
      </c>
      <c r="AR57" s="24">
        <v>50</v>
      </c>
      <c r="AS57" s="42"/>
      <c r="AT57" s="3"/>
      <c r="AU57" s="3"/>
      <c r="AV57" s="3"/>
      <c r="AW57" s="3"/>
      <c r="AX57" s="46"/>
    </row>
    <row r="58" spans="21:50" ht="18.95" customHeight="1" x14ac:dyDescent="0.15">
      <c r="U58" s="3">
        <v>51</v>
      </c>
      <c r="V58" s="7" t="str">
        <f>P8</f>
        <v>国語</v>
      </c>
      <c r="W58" s="9"/>
      <c r="X58" s="23" t="str">
        <f t="shared" ref="X58:X67" si="17">IF(W58="",IF(V58=0,"",V58),W58)</f>
        <v>国語</v>
      </c>
      <c r="Y58">
        <f>IF($X58=Y$7,COUNTIF($X$8:$X58,Y$7)+O$21,"")</f>
        <v>11</v>
      </c>
      <c r="Z58" t="str">
        <f>IF($X58=Z$7,COUNTIF($X$8:$X58,Z$7)+P$21,"")</f>
        <v/>
      </c>
      <c r="AA58" t="str">
        <f>IF($X58=AA$7,COUNTIF($X$8:$X58,AA$7)+Q$21,"")</f>
        <v/>
      </c>
      <c r="AB58" t="str">
        <f>IF($X58=AB$7,COUNTIF($X$8:$X58,AB$7)+R$21,"")</f>
        <v/>
      </c>
      <c r="AC58" t="str">
        <f>IF($X58=AC$7,COUNTIF($X$8:$X58,AC$7)+S$21,"")</f>
        <v/>
      </c>
      <c r="AD58" t="str">
        <f t="shared" ref="AD58:AD67" si="18">IF(Y58="","",VLOOKUP(Y58,$AR$8:$AX$57,3))</f>
        <v>単元11</v>
      </c>
      <c r="AE58" t="str">
        <f t="shared" ref="AE58:AE67" si="19">IF(Z58="","",VLOOKUP(Z58,$AR$8:$AX$57,4))</f>
        <v/>
      </c>
      <c r="AF58" t="str">
        <f t="shared" ref="AF58:AF67" si="20">IF(AA58="","",VLOOKUP(AA58,$AR$8:$AX$57,5))</f>
        <v/>
      </c>
      <c r="AG58" t="str">
        <f t="shared" ref="AG58:AG67" si="21">IF(AB58="","",VLOOKUP(AB58,$AR$8:$AX$57,6))</f>
        <v/>
      </c>
      <c r="AH58" t="str">
        <f t="shared" ref="AH58:AH67" si="22">IF(AC58="","",VLOOKUP(AC58,$AR$8:$AX$57,7))</f>
        <v/>
      </c>
      <c r="AI58" t="str">
        <f t="shared" ref="AI58:AI67" si="23">IF(AD58=AD59,"",IF($X58=$X59,AD58&amp;","&amp;AD59,AD58&amp;AD59))</f>
        <v>単元11</v>
      </c>
      <c r="AJ58" t="str">
        <f t="shared" ref="AJ58:AJ67" si="24">IF(AE58=AE59,"",IF($X58=$X59,AE58&amp;","&amp;AE59,AE58&amp;AE59))</f>
        <v>単元11</v>
      </c>
      <c r="AK58" t="str">
        <f t="shared" ref="AK58:AK67" si="25">IF(AF58=AF59,"",IF($X58=$X59,AF58&amp;","&amp;AF59,AF58&amp;AF59))</f>
        <v/>
      </c>
      <c r="AL58" t="str">
        <f t="shared" ref="AL58:AL67" si="26">IF(AG58=AG59,"",IF($X58=$X59,AG58&amp;","&amp;AG59,AG58&amp;AG59))</f>
        <v/>
      </c>
      <c r="AM58" t="str">
        <f t="shared" ref="AM58:AM67" si="27">IF(AH58=AH59,"",IF($X58=$X59,AH58&amp;","&amp;AH59,AH58&amp;AH59))</f>
        <v/>
      </c>
      <c r="AR58" s="24">
        <v>51</v>
      </c>
      <c r="AS58" s="42"/>
      <c r="AT58" s="3"/>
      <c r="AU58" s="3"/>
      <c r="AV58" s="3"/>
      <c r="AW58" s="3"/>
      <c r="AX58" s="46"/>
    </row>
    <row r="59" spans="21:50" ht="18.95" customHeight="1" x14ac:dyDescent="0.15">
      <c r="U59" s="3">
        <v>52</v>
      </c>
      <c r="V59" s="7" t="str">
        <f>P9</f>
        <v>社会</v>
      </c>
      <c r="W59" s="9"/>
      <c r="X59" s="23" t="str">
        <f t="shared" si="17"/>
        <v>社会</v>
      </c>
      <c r="Y59" t="str">
        <f>IF($X59=Y$7,COUNTIF($X$8:$X59,Y$7)+O$21,"")</f>
        <v/>
      </c>
      <c r="Z59">
        <f>IF($X59=Z$7,COUNTIF($X$8:$X59,Z$7)+P$21,"")</f>
        <v>11</v>
      </c>
      <c r="AA59" t="str">
        <f>IF($X59=AA$7,COUNTIF($X$8:$X59,AA$7)+Q$21,"")</f>
        <v/>
      </c>
      <c r="AB59" t="str">
        <f>IF($X59=AB$7,COUNTIF($X$8:$X59,AB$7)+R$21,"")</f>
        <v/>
      </c>
      <c r="AC59" t="str">
        <f>IF($X59=AC$7,COUNTIF($X$8:$X59,AC$7)+S$21,"")</f>
        <v/>
      </c>
      <c r="AD59" t="str">
        <f t="shared" si="18"/>
        <v/>
      </c>
      <c r="AE59" t="str">
        <f t="shared" si="19"/>
        <v>単元11</v>
      </c>
      <c r="AF59" t="str">
        <f t="shared" si="20"/>
        <v/>
      </c>
      <c r="AG59" t="str">
        <f t="shared" si="21"/>
        <v/>
      </c>
      <c r="AH59" t="str">
        <f t="shared" si="22"/>
        <v/>
      </c>
      <c r="AI59" t="str">
        <f t="shared" si="23"/>
        <v/>
      </c>
      <c r="AJ59" t="str">
        <f t="shared" si="24"/>
        <v>単元11</v>
      </c>
      <c r="AK59" t="str">
        <f t="shared" si="25"/>
        <v>単元11</v>
      </c>
      <c r="AL59" t="str">
        <f t="shared" si="26"/>
        <v/>
      </c>
      <c r="AM59" t="str">
        <f t="shared" si="27"/>
        <v/>
      </c>
      <c r="AR59" s="24">
        <v>52</v>
      </c>
      <c r="AS59" s="42"/>
      <c r="AT59" s="3"/>
      <c r="AU59" s="3"/>
      <c r="AV59" s="3"/>
      <c r="AW59" s="3"/>
      <c r="AX59" s="46"/>
    </row>
    <row r="60" spans="21:50" ht="18.95" customHeight="1" x14ac:dyDescent="0.15">
      <c r="U60" s="3">
        <v>53</v>
      </c>
      <c r="V60" s="7" t="str">
        <f>P10</f>
        <v>数学</v>
      </c>
      <c r="W60" s="9"/>
      <c r="X60" s="23" t="str">
        <f t="shared" si="17"/>
        <v>数学</v>
      </c>
      <c r="Y60" t="str">
        <f>IF($X60=Y$7,COUNTIF($X$8:$X60,Y$7)+O$21,"")</f>
        <v/>
      </c>
      <c r="Z60" t="str">
        <f>IF($X60=Z$7,COUNTIF($X$8:$X60,Z$7)+P$21,"")</f>
        <v/>
      </c>
      <c r="AA60">
        <f>IF($X60=AA$7,COUNTIF($X$8:$X60,AA$7)+Q$21,"")</f>
        <v>11</v>
      </c>
      <c r="AB60" t="str">
        <f>IF($X60=AB$7,COUNTIF($X$8:$X60,AB$7)+R$21,"")</f>
        <v/>
      </c>
      <c r="AC60" t="str">
        <f>IF($X60=AC$7,COUNTIF($X$8:$X60,AC$7)+S$21,"")</f>
        <v/>
      </c>
      <c r="AD60" t="str">
        <f t="shared" si="18"/>
        <v/>
      </c>
      <c r="AE60" t="str">
        <f t="shared" si="19"/>
        <v/>
      </c>
      <c r="AF60" t="str">
        <f t="shared" si="20"/>
        <v>単元11</v>
      </c>
      <c r="AG60" t="str">
        <f t="shared" si="21"/>
        <v/>
      </c>
      <c r="AH60" t="str">
        <f t="shared" si="22"/>
        <v/>
      </c>
      <c r="AI60" t="str">
        <f t="shared" si="23"/>
        <v/>
      </c>
      <c r="AJ60" t="str">
        <f t="shared" si="24"/>
        <v/>
      </c>
      <c r="AK60" t="str">
        <f t="shared" si="25"/>
        <v>単元11</v>
      </c>
      <c r="AL60" t="str">
        <f t="shared" si="26"/>
        <v>単元11</v>
      </c>
      <c r="AM60" t="str">
        <f t="shared" si="27"/>
        <v/>
      </c>
      <c r="AR60" s="24">
        <v>53</v>
      </c>
      <c r="AS60" s="42"/>
      <c r="AT60" s="3"/>
      <c r="AU60" s="3"/>
      <c r="AV60" s="3"/>
      <c r="AW60" s="3"/>
      <c r="AX60" s="46"/>
    </row>
    <row r="61" spans="21:50" ht="18.95" customHeight="1" x14ac:dyDescent="0.15">
      <c r="U61" s="3">
        <v>54</v>
      </c>
      <c r="V61" s="7" t="str">
        <f>P11</f>
        <v>理科</v>
      </c>
      <c r="W61" s="9"/>
      <c r="X61" s="23" t="str">
        <f t="shared" si="17"/>
        <v>理科</v>
      </c>
      <c r="Y61" t="str">
        <f>IF($X61=Y$7,COUNTIF($X$8:$X61,Y$7)+O$21,"")</f>
        <v/>
      </c>
      <c r="Z61" t="str">
        <f>IF($X61=Z$7,COUNTIF($X$8:$X61,Z$7)+P$21,"")</f>
        <v/>
      </c>
      <c r="AA61" t="str">
        <f>IF($X61=AA$7,COUNTIF($X$8:$X61,AA$7)+Q$21,"")</f>
        <v/>
      </c>
      <c r="AB61">
        <f>IF($X61=AB$7,COUNTIF($X$8:$X61,AB$7)+R$21,"")</f>
        <v>11</v>
      </c>
      <c r="AC61" t="str">
        <f>IF($X61=AC$7,COUNTIF($X$8:$X61,AC$7)+S$21,"")</f>
        <v/>
      </c>
      <c r="AD61" t="str">
        <f t="shared" si="18"/>
        <v/>
      </c>
      <c r="AE61" t="str">
        <f t="shared" si="19"/>
        <v/>
      </c>
      <c r="AF61" t="str">
        <f t="shared" si="20"/>
        <v/>
      </c>
      <c r="AG61" t="str">
        <f t="shared" si="21"/>
        <v>単元11</v>
      </c>
      <c r="AH61" t="str">
        <f t="shared" si="22"/>
        <v/>
      </c>
      <c r="AI61" t="str">
        <f t="shared" si="23"/>
        <v/>
      </c>
      <c r="AJ61" t="str">
        <f t="shared" si="24"/>
        <v/>
      </c>
      <c r="AK61" t="str">
        <f t="shared" si="25"/>
        <v/>
      </c>
      <c r="AL61" t="str">
        <f t="shared" si="26"/>
        <v>単元11</v>
      </c>
      <c r="AM61" t="str">
        <f t="shared" si="27"/>
        <v>単元11</v>
      </c>
      <c r="AR61" s="24">
        <v>54</v>
      </c>
      <c r="AS61" s="42"/>
      <c r="AT61" s="3"/>
      <c r="AU61" s="3"/>
      <c r="AV61" s="3"/>
      <c r="AW61" s="3"/>
      <c r="AX61" s="46"/>
    </row>
    <row r="62" spans="21:50" ht="18.95" customHeight="1" x14ac:dyDescent="0.15">
      <c r="U62" s="3">
        <v>55</v>
      </c>
      <c r="V62" s="7" t="str">
        <f>P12</f>
        <v>英語</v>
      </c>
      <c r="W62" s="9"/>
      <c r="X62" s="23" t="str">
        <f t="shared" si="17"/>
        <v>英語</v>
      </c>
      <c r="Y62" t="str">
        <f>IF($X62=Y$7,COUNTIF($X$8:$X62,Y$7)+O$21,"")</f>
        <v/>
      </c>
      <c r="Z62" t="str">
        <f>IF($X62=Z$7,COUNTIF($X$8:$X62,Z$7)+P$21,"")</f>
        <v/>
      </c>
      <c r="AA62" t="str">
        <f>IF($X62=AA$7,COUNTIF($X$8:$X62,AA$7)+Q$21,"")</f>
        <v/>
      </c>
      <c r="AB62" t="str">
        <f>IF($X62=AB$7,COUNTIF($X$8:$X62,AB$7)+R$21,"")</f>
        <v/>
      </c>
      <c r="AC62">
        <f>IF($X62=AC$7,COUNTIF($X$8:$X62,AC$7)+S$21,"")</f>
        <v>11</v>
      </c>
      <c r="AD62" t="str">
        <f t="shared" si="18"/>
        <v/>
      </c>
      <c r="AE62" t="str">
        <f t="shared" si="19"/>
        <v/>
      </c>
      <c r="AF62" t="str">
        <f t="shared" si="20"/>
        <v/>
      </c>
      <c r="AG62" t="str">
        <f t="shared" si="21"/>
        <v/>
      </c>
      <c r="AH62" t="str">
        <f t="shared" si="22"/>
        <v>単元11</v>
      </c>
      <c r="AI62" t="str">
        <f t="shared" si="23"/>
        <v>単元12</v>
      </c>
      <c r="AJ62" t="str">
        <f t="shared" si="24"/>
        <v/>
      </c>
      <c r="AK62" t="str">
        <f t="shared" si="25"/>
        <v/>
      </c>
      <c r="AL62" t="str">
        <f t="shared" si="26"/>
        <v/>
      </c>
      <c r="AM62" t="str">
        <f t="shared" si="27"/>
        <v>単元11</v>
      </c>
      <c r="AR62" s="24">
        <v>55</v>
      </c>
      <c r="AS62" s="42"/>
      <c r="AT62" s="3"/>
      <c r="AU62" s="3"/>
      <c r="AV62" s="3"/>
      <c r="AW62" s="3"/>
      <c r="AX62" s="46"/>
    </row>
    <row r="63" spans="21:50" ht="18.95" customHeight="1" x14ac:dyDescent="0.15">
      <c r="U63" s="3">
        <v>56</v>
      </c>
      <c r="V63" s="7" t="str">
        <f>P8</f>
        <v>国語</v>
      </c>
      <c r="W63" s="9"/>
      <c r="X63" s="23" t="str">
        <f t="shared" si="17"/>
        <v>国語</v>
      </c>
      <c r="Y63">
        <f>IF($X63=Y$7,COUNTIF($X$8:$X63,Y$7)+O$21,"")</f>
        <v>12</v>
      </c>
      <c r="Z63" t="str">
        <f>IF($X63=Z$7,COUNTIF($X$8:$X63,Z$7)+P$21,"")</f>
        <v/>
      </c>
      <c r="AA63" t="str">
        <f>IF($X63=AA$7,COUNTIF($X$8:$X63,AA$7)+Q$21,"")</f>
        <v/>
      </c>
      <c r="AB63" t="str">
        <f>IF($X63=AB$7,COUNTIF($X$8:$X63,AB$7)+R$21,"")</f>
        <v/>
      </c>
      <c r="AC63" t="str">
        <f>IF($X63=AC$7,COUNTIF($X$8:$X63,AC$7)+S$21,"")</f>
        <v/>
      </c>
      <c r="AD63" t="str">
        <f t="shared" si="18"/>
        <v>単元12</v>
      </c>
      <c r="AE63" t="str">
        <f t="shared" si="19"/>
        <v/>
      </c>
      <c r="AF63" t="str">
        <f t="shared" si="20"/>
        <v/>
      </c>
      <c r="AG63" t="str">
        <f t="shared" si="21"/>
        <v/>
      </c>
      <c r="AH63" t="str">
        <f t="shared" si="22"/>
        <v/>
      </c>
      <c r="AI63" t="str">
        <f t="shared" si="23"/>
        <v>単元12</v>
      </c>
      <c r="AJ63" t="str">
        <f t="shared" si="24"/>
        <v>単元12</v>
      </c>
      <c r="AK63" t="str">
        <f t="shared" si="25"/>
        <v/>
      </c>
      <c r="AL63" t="str">
        <f t="shared" si="26"/>
        <v/>
      </c>
      <c r="AM63" t="str">
        <f t="shared" si="27"/>
        <v/>
      </c>
      <c r="AR63" s="24">
        <v>56</v>
      </c>
      <c r="AS63" s="42"/>
      <c r="AT63" s="3"/>
      <c r="AU63" s="3"/>
      <c r="AV63" s="3"/>
      <c r="AW63" s="3"/>
      <c r="AX63" s="46"/>
    </row>
    <row r="64" spans="21:50" ht="18.95" customHeight="1" x14ac:dyDescent="0.15">
      <c r="U64" s="3">
        <v>57</v>
      </c>
      <c r="V64" s="7" t="str">
        <f>P9</f>
        <v>社会</v>
      </c>
      <c r="W64" s="9"/>
      <c r="X64" s="23" t="str">
        <f t="shared" si="17"/>
        <v>社会</v>
      </c>
      <c r="Y64" t="str">
        <f>IF($X64=Y$7,COUNTIF($X$8:$X64,Y$7)+O$21,"")</f>
        <v/>
      </c>
      <c r="Z64">
        <f>IF($X64=Z$7,COUNTIF($X$8:$X64,Z$7)+P$21,"")</f>
        <v>12</v>
      </c>
      <c r="AA64" t="str">
        <f>IF($X64=AA$7,COUNTIF($X$8:$X64,AA$7)+Q$21,"")</f>
        <v/>
      </c>
      <c r="AB64" t="str">
        <f>IF($X64=AB$7,COUNTIF($X$8:$X64,AB$7)+R$21,"")</f>
        <v/>
      </c>
      <c r="AC64" t="str">
        <f>IF($X64=AC$7,COUNTIF($X$8:$X64,AC$7)+S$21,"")</f>
        <v/>
      </c>
      <c r="AD64" t="str">
        <f t="shared" si="18"/>
        <v/>
      </c>
      <c r="AE64" t="str">
        <f t="shared" si="19"/>
        <v>単元12</v>
      </c>
      <c r="AF64" t="str">
        <f t="shared" si="20"/>
        <v/>
      </c>
      <c r="AG64" t="str">
        <f t="shared" si="21"/>
        <v/>
      </c>
      <c r="AH64" t="str">
        <f t="shared" si="22"/>
        <v/>
      </c>
      <c r="AI64" t="str">
        <f t="shared" si="23"/>
        <v/>
      </c>
      <c r="AJ64" t="str">
        <f t="shared" si="24"/>
        <v>単元12</v>
      </c>
      <c r="AK64" t="str">
        <f t="shared" si="25"/>
        <v>単元12</v>
      </c>
      <c r="AL64" t="str">
        <f t="shared" si="26"/>
        <v/>
      </c>
      <c r="AM64" t="str">
        <f t="shared" si="27"/>
        <v/>
      </c>
      <c r="AR64" s="24">
        <v>57</v>
      </c>
      <c r="AS64" s="42"/>
      <c r="AT64" s="3"/>
      <c r="AU64" s="3"/>
      <c r="AV64" s="3"/>
      <c r="AW64" s="3"/>
      <c r="AX64" s="46"/>
    </row>
    <row r="65" spans="21:50" ht="18.95" customHeight="1" x14ac:dyDescent="0.15">
      <c r="U65" s="3">
        <v>58</v>
      </c>
      <c r="V65" s="7" t="str">
        <f>P10</f>
        <v>数学</v>
      </c>
      <c r="W65" s="9"/>
      <c r="X65" s="23" t="str">
        <f t="shared" si="17"/>
        <v>数学</v>
      </c>
      <c r="Y65" t="str">
        <f>IF($X65=Y$7,COUNTIF($X$8:$X65,Y$7)+O$21,"")</f>
        <v/>
      </c>
      <c r="Z65" t="str">
        <f>IF($X65=Z$7,COUNTIF($X$8:$X65,Z$7)+P$21,"")</f>
        <v/>
      </c>
      <c r="AA65">
        <f>IF($X65=AA$7,COUNTIF($X$8:$X65,AA$7)+Q$21,"")</f>
        <v>12</v>
      </c>
      <c r="AB65" t="str">
        <f>IF($X65=AB$7,COUNTIF($X$8:$X65,AB$7)+R$21,"")</f>
        <v/>
      </c>
      <c r="AC65" t="str">
        <f>IF($X65=AC$7,COUNTIF($X$8:$X65,AC$7)+S$21,"")</f>
        <v/>
      </c>
      <c r="AD65" t="str">
        <f t="shared" si="18"/>
        <v/>
      </c>
      <c r="AE65" t="str">
        <f t="shared" si="19"/>
        <v/>
      </c>
      <c r="AF65" t="str">
        <f t="shared" si="20"/>
        <v>単元12</v>
      </c>
      <c r="AG65" t="str">
        <f t="shared" si="21"/>
        <v/>
      </c>
      <c r="AH65" t="str">
        <f t="shared" si="22"/>
        <v/>
      </c>
      <c r="AI65" t="str">
        <f t="shared" si="23"/>
        <v/>
      </c>
      <c r="AJ65" t="str">
        <f t="shared" si="24"/>
        <v/>
      </c>
      <c r="AK65" t="str">
        <f t="shared" si="25"/>
        <v>単元12</v>
      </c>
      <c r="AL65" t="str">
        <f t="shared" si="26"/>
        <v>単元12</v>
      </c>
      <c r="AM65" t="str">
        <f t="shared" si="27"/>
        <v/>
      </c>
      <c r="AR65" s="24">
        <v>58</v>
      </c>
      <c r="AS65" s="42"/>
      <c r="AT65" s="3"/>
      <c r="AU65" s="3"/>
      <c r="AV65" s="3"/>
      <c r="AW65" s="3"/>
      <c r="AX65" s="46"/>
    </row>
    <row r="66" spans="21:50" ht="18.95" customHeight="1" x14ac:dyDescent="0.15">
      <c r="U66" s="3">
        <v>59</v>
      </c>
      <c r="V66" s="7" t="str">
        <f>P11</f>
        <v>理科</v>
      </c>
      <c r="W66" s="9"/>
      <c r="X66" s="23" t="str">
        <f t="shared" si="17"/>
        <v>理科</v>
      </c>
      <c r="Y66" t="str">
        <f>IF($X66=Y$7,COUNTIF($X$8:$X66,Y$7)+O$21,"")</f>
        <v/>
      </c>
      <c r="Z66" t="str">
        <f>IF($X66=Z$7,COUNTIF($X$8:$X66,Z$7)+P$21,"")</f>
        <v/>
      </c>
      <c r="AA66" t="str">
        <f>IF($X66=AA$7,COUNTIF($X$8:$X66,AA$7)+Q$21,"")</f>
        <v/>
      </c>
      <c r="AB66">
        <f>IF($X66=AB$7,COUNTIF($X$8:$X66,AB$7)+R$21,"")</f>
        <v>12</v>
      </c>
      <c r="AC66" t="str">
        <f>IF($X66=AC$7,COUNTIF($X$8:$X66,AC$7)+S$21,"")</f>
        <v/>
      </c>
      <c r="AD66" t="str">
        <f t="shared" si="18"/>
        <v/>
      </c>
      <c r="AE66" t="str">
        <f t="shared" si="19"/>
        <v/>
      </c>
      <c r="AF66" t="str">
        <f t="shared" si="20"/>
        <v/>
      </c>
      <c r="AG66" t="str">
        <f t="shared" si="21"/>
        <v>単元12</v>
      </c>
      <c r="AH66" t="str">
        <f t="shared" si="22"/>
        <v/>
      </c>
      <c r="AI66" t="str">
        <f t="shared" si="23"/>
        <v/>
      </c>
      <c r="AJ66" t="str">
        <f t="shared" si="24"/>
        <v/>
      </c>
      <c r="AK66" t="str">
        <f t="shared" si="25"/>
        <v/>
      </c>
      <c r="AL66" t="str">
        <f t="shared" si="26"/>
        <v>単元12</v>
      </c>
      <c r="AM66" t="str">
        <f t="shared" si="27"/>
        <v>単元12</v>
      </c>
      <c r="AR66" s="24">
        <v>59</v>
      </c>
      <c r="AS66" s="42"/>
      <c r="AT66" s="3"/>
      <c r="AU66" s="3"/>
      <c r="AV66" s="3"/>
      <c r="AW66" s="3"/>
      <c r="AX66" s="46"/>
    </row>
    <row r="67" spans="21:50" ht="18.95" customHeight="1" thickBot="1" x14ac:dyDescent="0.2">
      <c r="U67" s="3">
        <v>60</v>
      </c>
      <c r="V67" s="7" t="str">
        <f>P12</f>
        <v>英語</v>
      </c>
      <c r="W67" s="10"/>
      <c r="X67" s="23" t="str">
        <f t="shared" si="17"/>
        <v>英語</v>
      </c>
      <c r="Y67" t="str">
        <f>IF($X67=Y$7,COUNTIF($X$8:$X67,Y$7)+O$21,"")</f>
        <v/>
      </c>
      <c r="Z67" t="str">
        <f>IF($X67=Z$7,COUNTIF($X$8:$X67,Z$7)+P$21,"")</f>
        <v/>
      </c>
      <c r="AA67" t="str">
        <f>IF($X67=AA$7,COUNTIF($X$8:$X67,AA$7)+Q$21,"")</f>
        <v/>
      </c>
      <c r="AB67" t="str">
        <f>IF($X67=AB$7,COUNTIF($X$8:$X67,AB$7)+R$21,"")</f>
        <v/>
      </c>
      <c r="AC67">
        <f>IF($X67=AC$7,COUNTIF($X$8:$X67,AC$7)+S$21,"")</f>
        <v>12</v>
      </c>
      <c r="AD67" t="str">
        <f t="shared" si="18"/>
        <v/>
      </c>
      <c r="AE67" t="str">
        <f t="shared" si="19"/>
        <v/>
      </c>
      <c r="AF67" t="str">
        <f t="shared" si="20"/>
        <v/>
      </c>
      <c r="AG67" t="str">
        <f t="shared" si="21"/>
        <v/>
      </c>
      <c r="AH67" t="str">
        <f t="shared" si="22"/>
        <v>単元12</v>
      </c>
      <c r="AI67" t="str">
        <f t="shared" si="23"/>
        <v/>
      </c>
      <c r="AJ67" t="str">
        <f t="shared" si="24"/>
        <v/>
      </c>
      <c r="AK67" t="str">
        <f t="shared" si="25"/>
        <v/>
      </c>
      <c r="AL67" t="str">
        <f t="shared" si="26"/>
        <v/>
      </c>
      <c r="AM67" t="str">
        <f t="shared" si="27"/>
        <v>単元12</v>
      </c>
      <c r="AR67" s="24">
        <v>60</v>
      </c>
      <c r="AS67" s="42"/>
      <c r="AT67" s="3"/>
      <c r="AU67" s="3"/>
      <c r="AV67" s="3"/>
      <c r="AW67" s="3"/>
      <c r="AX67" s="46"/>
    </row>
    <row r="68" spans="21:50" ht="18.95" customHeight="1" x14ac:dyDescent="0.15">
      <c r="AI68" t="str">
        <f t="shared" si="12"/>
        <v/>
      </c>
      <c r="AJ68" t="str">
        <f t="shared" si="13"/>
        <v/>
      </c>
      <c r="AK68" t="str">
        <f t="shared" si="14"/>
        <v/>
      </c>
      <c r="AL68" t="str">
        <f t="shared" si="15"/>
        <v/>
      </c>
      <c r="AM68" t="str">
        <f t="shared" si="16"/>
        <v/>
      </c>
      <c r="AR68" s="24">
        <v>61</v>
      </c>
      <c r="AS68" s="42"/>
      <c r="AT68" s="3"/>
      <c r="AU68" s="3"/>
      <c r="AV68" s="3"/>
      <c r="AW68" s="3"/>
      <c r="AX68" s="46"/>
    </row>
    <row r="69" spans="21:50" ht="18.95" customHeight="1" x14ac:dyDescent="0.15">
      <c r="AR69" s="24">
        <v>62</v>
      </c>
      <c r="AS69" s="42"/>
      <c r="AT69" s="3"/>
      <c r="AU69" s="3"/>
      <c r="AV69" s="3"/>
      <c r="AW69" s="3"/>
      <c r="AX69" s="46"/>
    </row>
    <row r="70" spans="21:50" ht="18.95" customHeight="1" x14ac:dyDescent="0.15">
      <c r="AR70" s="24">
        <v>63</v>
      </c>
      <c r="AS70" s="42"/>
      <c r="AT70" s="3"/>
      <c r="AU70" s="3"/>
      <c r="AV70" s="3"/>
      <c r="AW70" s="3"/>
      <c r="AX70" s="46"/>
    </row>
    <row r="71" spans="21:50" ht="18.95" customHeight="1" x14ac:dyDescent="0.15">
      <c r="AR71" s="24">
        <v>64</v>
      </c>
      <c r="AS71" s="42"/>
      <c r="AT71" s="3"/>
      <c r="AU71" s="3"/>
      <c r="AV71" s="3"/>
      <c r="AW71" s="3"/>
      <c r="AX71" s="46"/>
    </row>
    <row r="72" spans="21:50" ht="18.95" customHeight="1" x14ac:dyDescent="0.15">
      <c r="AR72" s="24">
        <v>65</v>
      </c>
      <c r="AS72" s="42"/>
      <c r="AT72" s="3"/>
      <c r="AU72" s="3"/>
      <c r="AV72" s="3"/>
      <c r="AW72" s="3"/>
      <c r="AX72" s="46"/>
    </row>
    <row r="73" spans="21:50" ht="18.95" customHeight="1" x14ac:dyDescent="0.15">
      <c r="AR73" s="24">
        <v>66</v>
      </c>
      <c r="AS73" s="42"/>
      <c r="AT73" s="3"/>
      <c r="AU73" s="3"/>
      <c r="AV73" s="3"/>
      <c r="AW73" s="3"/>
      <c r="AX73" s="46"/>
    </row>
    <row r="74" spans="21:50" ht="18.95" customHeight="1" x14ac:dyDescent="0.15">
      <c r="AR74" s="24">
        <v>67</v>
      </c>
      <c r="AS74" s="42"/>
      <c r="AT74" s="3"/>
      <c r="AU74" s="3"/>
      <c r="AV74" s="3"/>
      <c r="AW74" s="3"/>
      <c r="AX74" s="46"/>
    </row>
    <row r="75" spans="21:50" ht="18.95" customHeight="1" x14ac:dyDescent="0.15">
      <c r="AR75" s="24">
        <v>68</v>
      </c>
      <c r="AS75" s="42"/>
      <c r="AT75" s="3"/>
      <c r="AU75" s="3"/>
      <c r="AV75" s="3"/>
      <c r="AW75" s="3"/>
      <c r="AX75" s="46"/>
    </row>
    <row r="76" spans="21:50" ht="18.95" customHeight="1" x14ac:dyDescent="0.15">
      <c r="AR76" s="24">
        <v>69</v>
      </c>
      <c r="AS76" s="42"/>
      <c r="AT76" s="3"/>
      <c r="AU76" s="3"/>
      <c r="AV76" s="3"/>
      <c r="AW76" s="3"/>
      <c r="AX76" s="46"/>
    </row>
    <row r="77" spans="21:50" ht="18.95" customHeight="1" x14ac:dyDescent="0.15">
      <c r="AR77" s="24">
        <v>70</v>
      </c>
      <c r="AS77" s="42"/>
      <c r="AT77" s="3"/>
      <c r="AU77" s="3"/>
      <c r="AV77" s="3"/>
      <c r="AW77" s="3"/>
      <c r="AX77" s="46"/>
    </row>
    <row r="78" spans="21:50" ht="18.95" customHeight="1" x14ac:dyDescent="0.15">
      <c r="AR78" s="24">
        <v>71</v>
      </c>
      <c r="AS78" s="42"/>
      <c r="AT78" s="3"/>
      <c r="AU78" s="3"/>
      <c r="AV78" s="3"/>
      <c r="AW78" s="3"/>
      <c r="AX78" s="46"/>
    </row>
    <row r="79" spans="21:50" ht="18.95" customHeight="1" x14ac:dyDescent="0.15">
      <c r="AR79" s="24">
        <v>72</v>
      </c>
      <c r="AS79" s="42"/>
      <c r="AT79" s="3"/>
      <c r="AU79" s="3"/>
      <c r="AV79" s="3"/>
      <c r="AW79" s="3"/>
      <c r="AX79" s="46"/>
    </row>
    <row r="80" spans="21:50" ht="18.95" customHeight="1" x14ac:dyDescent="0.15">
      <c r="AR80" s="24">
        <v>73</v>
      </c>
      <c r="AS80" s="42"/>
      <c r="AT80" s="3"/>
      <c r="AU80" s="3"/>
      <c r="AV80" s="3"/>
      <c r="AW80" s="3"/>
      <c r="AX80" s="46"/>
    </row>
    <row r="81" spans="44:50" ht="18.95" customHeight="1" x14ac:dyDescent="0.15">
      <c r="AR81" s="24">
        <v>74</v>
      </c>
      <c r="AS81" s="42"/>
      <c r="AT81" s="3"/>
      <c r="AU81" s="3"/>
      <c r="AV81" s="3"/>
      <c r="AW81" s="3"/>
      <c r="AX81" s="46"/>
    </row>
    <row r="82" spans="44:50" ht="18.95" customHeight="1" x14ac:dyDescent="0.15">
      <c r="AR82" s="24">
        <v>75</v>
      </c>
      <c r="AS82" s="42"/>
      <c r="AT82" s="3"/>
      <c r="AU82" s="3"/>
      <c r="AV82" s="3"/>
      <c r="AW82" s="3"/>
      <c r="AX82" s="46"/>
    </row>
    <row r="83" spans="44:50" ht="18.95" customHeight="1" x14ac:dyDescent="0.15">
      <c r="AR83" s="24">
        <v>76</v>
      </c>
      <c r="AS83" s="42"/>
      <c r="AT83" s="3"/>
      <c r="AU83" s="3"/>
      <c r="AV83" s="3"/>
      <c r="AW83" s="3"/>
      <c r="AX83" s="46"/>
    </row>
    <row r="84" spans="44:50" ht="18.95" customHeight="1" x14ac:dyDescent="0.15">
      <c r="AR84" s="24">
        <v>77</v>
      </c>
      <c r="AS84" s="42"/>
      <c r="AT84" s="3"/>
      <c r="AU84" s="3"/>
      <c r="AV84" s="3"/>
      <c r="AW84" s="3"/>
      <c r="AX84" s="46"/>
    </row>
    <row r="85" spans="44:50" ht="18.95" customHeight="1" x14ac:dyDescent="0.15">
      <c r="AR85" s="24">
        <v>78</v>
      </c>
      <c r="AS85" s="42"/>
      <c r="AT85" s="3"/>
      <c r="AU85" s="3"/>
      <c r="AV85" s="3"/>
      <c r="AW85" s="3"/>
      <c r="AX85" s="46"/>
    </row>
    <row r="86" spans="44:50" ht="18.95" customHeight="1" x14ac:dyDescent="0.15">
      <c r="AR86" s="24">
        <v>79</v>
      </c>
      <c r="AS86" s="42"/>
      <c r="AT86" s="3"/>
      <c r="AU86" s="3"/>
      <c r="AV86" s="3"/>
      <c r="AW86" s="3"/>
      <c r="AX86" s="46"/>
    </row>
    <row r="87" spans="44:50" ht="18.95" customHeight="1" x14ac:dyDescent="0.15">
      <c r="AR87" s="24">
        <v>80</v>
      </c>
      <c r="AS87" s="42"/>
      <c r="AT87" s="3"/>
      <c r="AU87" s="3"/>
      <c r="AV87" s="3"/>
      <c r="AW87" s="3"/>
      <c r="AX87" s="46"/>
    </row>
    <row r="88" spans="44:50" ht="18.95" customHeight="1" x14ac:dyDescent="0.15">
      <c r="AR88" s="24">
        <v>81</v>
      </c>
      <c r="AS88" s="42"/>
      <c r="AT88" s="3"/>
      <c r="AU88" s="3"/>
      <c r="AV88" s="3"/>
      <c r="AW88" s="3"/>
      <c r="AX88" s="46"/>
    </row>
    <row r="89" spans="44:50" ht="18.95" customHeight="1" x14ac:dyDescent="0.15">
      <c r="AR89" s="24">
        <v>82</v>
      </c>
      <c r="AS89" s="42"/>
      <c r="AT89" s="3"/>
      <c r="AU89" s="3"/>
      <c r="AV89" s="3"/>
      <c r="AW89" s="3"/>
      <c r="AX89" s="46"/>
    </row>
    <row r="90" spans="44:50" ht="18.95" customHeight="1" x14ac:dyDescent="0.15">
      <c r="AR90" s="24">
        <v>83</v>
      </c>
      <c r="AS90" s="42"/>
      <c r="AT90" s="3"/>
      <c r="AU90" s="3"/>
      <c r="AV90" s="3"/>
      <c r="AW90" s="3"/>
      <c r="AX90" s="46"/>
    </row>
    <row r="91" spans="44:50" ht="18.95" customHeight="1" x14ac:dyDescent="0.15">
      <c r="AR91" s="24">
        <v>84</v>
      </c>
      <c r="AS91" s="42"/>
      <c r="AT91" s="3"/>
      <c r="AU91" s="3"/>
      <c r="AV91" s="3"/>
      <c r="AW91" s="3"/>
      <c r="AX91" s="46"/>
    </row>
    <row r="92" spans="44:50" ht="18.95" customHeight="1" x14ac:dyDescent="0.15">
      <c r="AR92" s="24">
        <v>85</v>
      </c>
      <c r="AS92" s="42"/>
      <c r="AT92" s="3"/>
      <c r="AU92" s="3"/>
      <c r="AV92" s="3"/>
      <c r="AW92" s="3"/>
      <c r="AX92" s="46"/>
    </row>
    <row r="93" spans="44:50" ht="18.95" customHeight="1" x14ac:dyDescent="0.15">
      <c r="AR93" s="24">
        <v>86</v>
      </c>
      <c r="AS93" s="42"/>
      <c r="AT93" s="3"/>
      <c r="AU93" s="3"/>
      <c r="AV93" s="3"/>
      <c r="AW93" s="3"/>
      <c r="AX93" s="46"/>
    </row>
    <row r="94" spans="44:50" ht="18.95" customHeight="1" x14ac:dyDescent="0.15">
      <c r="AR94" s="24">
        <v>87</v>
      </c>
      <c r="AS94" s="42"/>
      <c r="AT94" s="3"/>
      <c r="AU94" s="3"/>
      <c r="AV94" s="3"/>
      <c r="AW94" s="3"/>
      <c r="AX94" s="46"/>
    </row>
    <row r="95" spans="44:50" ht="18.95" customHeight="1" x14ac:dyDescent="0.15">
      <c r="AR95" s="24">
        <v>88</v>
      </c>
      <c r="AS95" s="42"/>
      <c r="AT95" s="3"/>
      <c r="AU95" s="3"/>
      <c r="AV95" s="3"/>
      <c r="AW95" s="3"/>
      <c r="AX95" s="46"/>
    </row>
    <row r="96" spans="44:50" ht="18.95" customHeight="1" x14ac:dyDescent="0.15">
      <c r="AR96" s="24">
        <v>89</v>
      </c>
      <c r="AS96" s="42"/>
      <c r="AT96" s="3"/>
      <c r="AU96" s="3"/>
      <c r="AV96" s="3"/>
      <c r="AW96" s="3"/>
      <c r="AX96" s="46"/>
    </row>
    <row r="97" spans="44:50" ht="18.95" customHeight="1" x14ac:dyDescent="0.15">
      <c r="AR97" s="24">
        <v>90</v>
      </c>
      <c r="AS97" s="42"/>
      <c r="AT97" s="3"/>
      <c r="AU97" s="3"/>
      <c r="AV97" s="3"/>
      <c r="AW97" s="3"/>
      <c r="AX97" s="46"/>
    </row>
    <row r="98" spans="44:50" ht="18.95" customHeight="1" x14ac:dyDescent="0.15">
      <c r="AR98" s="24">
        <v>91</v>
      </c>
      <c r="AS98" s="42"/>
      <c r="AT98" s="3"/>
      <c r="AU98" s="3"/>
      <c r="AV98" s="3"/>
      <c r="AW98" s="3"/>
      <c r="AX98" s="46"/>
    </row>
    <row r="99" spans="44:50" ht="18.95" customHeight="1" x14ac:dyDescent="0.15">
      <c r="AR99" s="24">
        <v>92</v>
      </c>
      <c r="AS99" s="42"/>
      <c r="AT99" s="3"/>
      <c r="AU99" s="3"/>
      <c r="AV99" s="3"/>
      <c r="AW99" s="3"/>
      <c r="AX99" s="46"/>
    </row>
    <row r="100" spans="44:50" ht="18.95" customHeight="1" x14ac:dyDescent="0.15">
      <c r="AR100" s="24">
        <v>93</v>
      </c>
      <c r="AS100" s="42"/>
      <c r="AT100" s="3"/>
      <c r="AU100" s="3"/>
      <c r="AV100" s="3"/>
      <c r="AW100" s="3"/>
      <c r="AX100" s="46"/>
    </row>
    <row r="101" spans="44:50" ht="18.95" customHeight="1" x14ac:dyDescent="0.15">
      <c r="AR101" s="24">
        <v>94</v>
      </c>
      <c r="AS101" s="42"/>
      <c r="AT101" s="3"/>
      <c r="AU101" s="3"/>
      <c r="AV101" s="3"/>
      <c r="AW101" s="3"/>
      <c r="AX101" s="46"/>
    </row>
    <row r="102" spans="44:50" ht="18.95" customHeight="1" x14ac:dyDescent="0.15">
      <c r="AR102" s="24">
        <v>95</v>
      </c>
      <c r="AS102" s="42"/>
      <c r="AT102" s="3"/>
      <c r="AU102" s="3"/>
      <c r="AV102" s="3"/>
      <c r="AW102" s="3"/>
      <c r="AX102" s="46"/>
    </row>
    <row r="103" spans="44:50" ht="18.95" customHeight="1" x14ac:dyDescent="0.15">
      <c r="AR103" s="24">
        <v>96</v>
      </c>
      <c r="AS103" s="42"/>
      <c r="AT103" s="3"/>
      <c r="AU103" s="3"/>
      <c r="AV103" s="3"/>
      <c r="AW103" s="3"/>
      <c r="AX103" s="46"/>
    </row>
    <row r="104" spans="44:50" ht="18.95" customHeight="1" x14ac:dyDescent="0.15">
      <c r="AR104" s="24">
        <v>97</v>
      </c>
      <c r="AS104" s="42"/>
      <c r="AT104" s="3"/>
      <c r="AU104" s="3"/>
      <c r="AV104" s="3"/>
      <c r="AW104" s="3"/>
      <c r="AX104" s="46"/>
    </row>
    <row r="105" spans="44:50" ht="18.95" customHeight="1" x14ac:dyDescent="0.15">
      <c r="AR105" s="24">
        <v>98</v>
      </c>
      <c r="AS105" s="42"/>
      <c r="AT105" s="3"/>
      <c r="AU105" s="3"/>
      <c r="AV105" s="3"/>
      <c r="AW105" s="3"/>
      <c r="AX105" s="46"/>
    </row>
    <row r="106" spans="44:50" ht="18.95" customHeight="1" x14ac:dyDescent="0.15">
      <c r="AR106" s="24">
        <v>99</v>
      </c>
      <c r="AS106" s="42"/>
      <c r="AT106" s="3"/>
      <c r="AU106" s="3"/>
      <c r="AV106" s="3"/>
      <c r="AW106" s="3"/>
      <c r="AX106" s="46"/>
    </row>
    <row r="107" spans="44:50" ht="18.95" customHeight="1" thickBot="1" x14ac:dyDescent="0.2">
      <c r="AR107" s="24">
        <v>100</v>
      </c>
      <c r="AS107" s="47"/>
      <c r="AT107" s="48"/>
      <c r="AU107" s="48"/>
      <c r="AV107" s="48"/>
      <c r="AW107" s="48"/>
      <c r="AX107" s="49"/>
    </row>
  </sheetData>
  <mergeCells count="8">
    <mergeCell ref="BA13:BG13"/>
    <mergeCell ref="BA16:BG16"/>
    <mergeCell ref="BA19:BH19"/>
    <mergeCell ref="A2:B2"/>
    <mergeCell ref="A4:B4"/>
    <mergeCell ref="N2:BD2"/>
    <mergeCell ref="D3:J3"/>
    <mergeCell ref="A3:B3"/>
  </mergeCells>
  <phoneticPr fontId="3"/>
  <conditionalFormatting sqref="A5:B35">
    <cfRule type="expression" dxfId="86" priority="5" stopIfTrue="1">
      <formula>OR(WEEKDAY(A5)=1,WEEKDAY(A5)=7)</formula>
    </cfRule>
  </conditionalFormatting>
  <conditionalFormatting sqref="B3:B4">
    <cfRule type="cellIs" dxfId="85" priority="2" stopIfTrue="1" operator="equal">
      <formula>"土"</formula>
    </cfRule>
    <cfRule type="cellIs" dxfId="84" priority="3" stopIfTrue="1" operator="equal">
      <formula>"日"</formula>
    </cfRule>
  </conditionalFormatting>
  <dataValidations count="1">
    <dataValidation type="list" allowBlank="1" showInputMessage="1" showErrorMessage="1" sqref="P8:P12 W8:W67" xr:uid="{00000000-0002-0000-0100-000000000000}">
      <formula1>"国語,社会,数学,理科,英語"</formula1>
    </dataValidation>
  </dataValidations>
  <pageMargins left="0.55118110236220474" right="0.55118110236220474" top="0.27559055118110237" bottom="0.31496062992125984" header="0.51181102362204722" footer="0.51181102362204722"/>
  <pageSetup paperSize="13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stopIfTrue="1" id="{69672EBF-9D78-48A0-AF98-E6F06BD0FD24}">
            <xm:f>VLOOKUP(A5,祝日一覧!$A:$A,1,FALSE)</xm:f>
            <x14:dxf>
              <fill>
                <patternFill>
                  <bgColor theme="0" tint="-0.24994659260841701"/>
                </patternFill>
              </fill>
            </x14:dxf>
          </x14:cfRule>
          <xm:sqref>A5:B35</xm:sqref>
        </x14:conditionalFormatting>
      </x14:conditionalFormatting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Z108"/>
  <sheetViews>
    <sheetView showGridLines="0" showRowColHeaders="0" zoomScale="70" zoomScaleNormal="70" workbookViewId="0"/>
  </sheetViews>
  <sheetFormatPr defaultRowHeight="13.5" x14ac:dyDescent="0.15"/>
  <cols>
    <col min="1" max="1" width="2.125" customWidth="1"/>
    <col min="2" max="3" width="3" customWidth="1"/>
    <col min="4" max="4" width="3.375" hidden="1" customWidth="1"/>
    <col min="5" max="5" width="24.375" customWidth="1"/>
    <col min="6" max="10" width="7.625" style="18" customWidth="1"/>
    <col min="12" max="12" width="2" hidden="1" customWidth="1"/>
    <col min="13" max="13" width="2.125" customWidth="1"/>
    <col min="14" max="14" width="6.875" style="20" customWidth="1"/>
    <col min="15" max="15" width="3.25" hidden="1" customWidth="1"/>
    <col min="16" max="16" width="5.375" customWidth="1"/>
    <col min="17" max="17" width="6" customWidth="1"/>
    <col min="18" max="18" width="6.625" customWidth="1"/>
    <col min="19" max="19" width="5.375" customWidth="1"/>
    <col min="20" max="21" width="6.375" customWidth="1"/>
    <col min="22" max="23" width="5.375" customWidth="1"/>
    <col min="24" max="24" width="5.375" hidden="1" customWidth="1"/>
    <col min="25" max="25" width="5.375" customWidth="1"/>
    <col min="26" max="41" width="5.375" hidden="1" customWidth="1"/>
    <col min="42" max="42" width="9.375" hidden="1" customWidth="1"/>
    <col min="43" max="44" width="5.375" hidden="1" customWidth="1"/>
    <col min="45" max="45" width="9.25" customWidth="1"/>
    <col min="46" max="46" width="7.5" style="21" customWidth="1"/>
    <col min="47" max="47" width="12.75" style="21" customWidth="1"/>
    <col min="48" max="52" width="9.375" style="6" bestFit="1" customWidth="1"/>
  </cols>
  <sheetData>
    <row r="1" spans="1:52" s="35" customFormat="1" ht="35.25" customHeight="1" x14ac:dyDescent="0.15">
      <c r="B1" s="38" t="s">
        <v>373</v>
      </c>
      <c r="C1" s="38"/>
      <c r="D1" s="38"/>
      <c r="E1" s="38"/>
      <c r="F1" s="38"/>
      <c r="G1" s="38"/>
      <c r="H1" s="38"/>
      <c r="I1" s="38"/>
      <c r="J1" s="38"/>
      <c r="K1" s="38"/>
      <c r="Q1" s="231"/>
      <c r="R1" s="228"/>
      <c r="S1" s="228"/>
      <c r="T1" s="228"/>
      <c r="U1" s="228"/>
      <c r="V1" s="228"/>
    </row>
    <row r="2" spans="1:52" s="1" customFormat="1" ht="37.5" customHeight="1" x14ac:dyDescent="0.15">
      <c r="B2" s="225"/>
      <c r="C2" s="225"/>
      <c r="D2" s="2"/>
      <c r="F2" s="96"/>
      <c r="G2" s="54"/>
      <c r="H2" s="96" t="s">
        <v>796</v>
      </c>
      <c r="I2" s="54"/>
      <c r="J2" s="54"/>
      <c r="K2" s="29"/>
      <c r="L2" s="29"/>
      <c r="M2" s="29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 s="37"/>
      <c r="AU2" s="21"/>
      <c r="AV2" s="19"/>
      <c r="AW2" s="19"/>
      <c r="AX2" s="19"/>
      <c r="AY2" s="19"/>
      <c r="AZ2" s="19"/>
    </row>
    <row r="3" spans="1:52" s="1" customFormat="1" ht="17.100000000000001" customHeight="1" x14ac:dyDescent="0.15">
      <c r="A3" s="202"/>
      <c r="B3" s="203"/>
      <c r="C3" s="203"/>
      <c r="D3" s="203"/>
      <c r="E3" s="202"/>
      <c r="F3" s="204"/>
      <c r="G3" s="205"/>
      <c r="H3" s="204"/>
      <c r="I3" s="205"/>
      <c r="J3" s="205"/>
      <c r="K3" s="206"/>
      <c r="L3" s="206"/>
      <c r="M3" s="206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 s="37"/>
      <c r="AU3" s="21"/>
      <c r="AV3" s="19"/>
      <c r="AW3" s="19"/>
      <c r="AX3" s="19"/>
      <c r="AY3" s="19"/>
      <c r="AZ3" s="19"/>
    </row>
    <row r="4" spans="1:52" s="1" customFormat="1" ht="33" customHeight="1" thickBot="1" x14ac:dyDescent="0.2">
      <c r="A4" s="202"/>
      <c r="B4" s="230">
        <f>見本①!$A$3+1</f>
        <v>2026</v>
      </c>
      <c r="C4" s="230"/>
      <c r="D4" s="109"/>
      <c r="E4" s="229" t="s">
        <v>85</v>
      </c>
      <c r="F4" s="229"/>
      <c r="G4" s="229"/>
      <c r="H4" s="229"/>
      <c r="I4" s="229"/>
      <c r="J4" s="229"/>
      <c r="K4" s="229"/>
      <c r="L4" s="31"/>
      <c r="M4" s="209"/>
      <c r="N4" s="38" t="s">
        <v>75</v>
      </c>
      <c r="P4" s="50"/>
      <c r="Q4" s="51"/>
      <c r="R4" s="51"/>
      <c r="S4" s="51"/>
      <c r="T4" s="51"/>
      <c r="U4" s="51"/>
      <c r="V4" s="51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 s="22"/>
      <c r="AU4" s="21"/>
      <c r="AV4" s="19"/>
      <c r="AW4" s="19"/>
      <c r="AX4" s="19"/>
      <c r="AY4" s="19"/>
      <c r="AZ4" s="19"/>
    </row>
    <row r="5" spans="1:52" ht="30.75" customHeight="1" x14ac:dyDescent="0.15">
      <c r="A5" s="207"/>
      <c r="B5" s="226">
        <v>11</v>
      </c>
      <c r="C5" s="226"/>
      <c r="D5" s="2"/>
      <c r="E5" s="28" t="s">
        <v>40</v>
      </c>
      <c r="F5" s="30" t="s">
        <v>65</v>
      </c>
      <c r="G5" s="30" t="s">
        <v>50</v>
      </c>
      <c r="H5" s="30" t="s">
        <v>47</v>
      </c>
      <c r="I5" s="30" t="s">
        <v>48</v>
      </c>
      <c r="J5" s="30" t="s">
        <v>49</v>
      </c>
      <c r="K5" s="28" t="s">
        <v>10</v>
      </c>
      <c r="M5" s="207"/>
      <c r="N5" s="32" t="s">
        <v>66</v>
      </c>
      <c r="AT5" s="22"/>
    </row>
    <row r="6" spans="1:52" ht="18.95" customHeight="1" x14ac:dyDescent="0.15">
      <c r="A6" s="207"/>
      <c r="B6" s="99">
        <f>DATE($B$4,$B$5,1)</f>
        <v>46327</v>
      </c>
      <c r="C6" s="98">
        <f>DATE($B$4,$B$5,1)</f>
        <v>46327</v>
      </c>
      <c r="D6" s="3" t="s">
        <v>51</v>
      </c>
      <c r="E6" s="3"/>
      <c r="F6" s="17" t="str">
        <f t="shared" ref="F6:F35" si="0">IF($N6=1,VLOOKUP($O6,$W$9:$AO$68,10),IF($N6=2,VLOOKUP($O5+1,$W$9:$AO$68,15),IF($N6="予備","予備","")))</f>
        <v>単元1</v>
      </c>
      <c r="G6" s="17" t="str">
        <f t="shared" ref="G6:G35" si="1">IF($N6=1,VLOOKUP($O6,$W$9:$AO$68,11),IF($N6=2,VLOOKUP($O5+1,$W$9:$AO$68,16),IF($N6="予備","予備","")))</f>
        <v/>
      </c>
      <c r="H6" s="17" t="str">
        <f t="shared" ref="H6:H35" si="2">IF($N6=1,VLOOKUP($O6,$W$9:$AO$68,12),IF($N6=2,VLOOKUP($O5+1,$W$9:$AO$68,17),IF($N6="予備","予備","")))</f>
        <v/>
      </c>
      <c r="I6" s="17" t="str">
        <f t="shared" ref="I6:I35" si="3">IF($N6=1,VLOOKUP($O6,$W$9:$AO$68,13),IF($N6=2,VLOOKUP($O5+1,$W$9:$AO$68,18),IF($N6="予備","予備","")))</f>
        <v/>
      </c>
      <c r="J6" s="17" t="str">
        <f t="shared" ref="J6:J35" si="4">IF($N6=1,VLOOKUP($O6,$W$9:$AO$68,14),IF($N6=2,VLOOKUP($O5+1,$W$9:$AO$68,19),IF($N6="予備","予備","")))</f>
        <v/>
      </c>
      <c r="K6" s="3"/>
      <c r="M6" s="207"/>
      <c r="N6" s="33">
        <v>1</v>
      </c>
      <c r="O6">
        <f>SUM($N$6:N6)</f>
        <v>1</v>
      </c>
      <c r="AT6" s="6"/>
    </row>
    <row r="7" spans="1:52" ht="18.95" customHeight="1" thickBot="1" x14ac:dyDescent="0.2">
      <c r="A7" s="207"/>
      <c r="B7" s="99">
        <f>B6+1</f>
        <v>46328</v>
      </c>
      <c r="C7" s="98">
        <f>C6+1</f>
        <v>46328</v>
      </c>
      <c r="D7" s="3" t="s">
        <v>52</v>
      </c>
      <c r="E7" s="3"/>
      <c r="F7" s="17" t="str">
        <f t="shared" si="0"/>
        <v/>
      </c>
      <c r="G7" s="17" t="str">
        <f t="shared" si="1"/>
        <v>単元1</v>
      </c>
      <c r="H7" s="17" t="str">
        <f t="shared" si="2"/>
        <v/>
      </c>
      <c r="I7" s="17" t="str">
        <f t="shared" si="3"/>
        <v/>
      </c>
      <c r="J7" s="17" t="str">
        <f t="shared" si="4"/>
        <v/>
      </c>
      <c r="K7" s="3"/>
      <c r="M7" s="207"/>
      <c r="N7" s="33">
        <v>1</v>
      </c>
      <c r="O7">
        <f>SUM($N$6:N7)</f>
        <v>2</v>
      </c>
      <c r="Q7" s="38" t="s">
        <v>73</v>
      </c>
      <c r="R7" s="51"/>
      <c r="S7" s="51"/>
      <c r="W7" s="52" t="s">
        <v>72</v>
      </c>
      <c r="X7" s="51" t="s">
        <v>69</v>
      </c>
      <c r="Y7" s="51"/>
      <c r="Z7" s="51"/>
      <c r="AA7" s="51" t="s">
        <v>77</v>
      </c>
      <c r="AB7" s="51"/>
      <c r="AC7" s="51"/>
      <c r="AD7" s="51"/>
      <c r="AE7" s="51"/>
      <c r="AF7" s="51" t="s">
        <v>70</v>
      </c>
      <c r="AG7" s="51"/>
      <c r="AH7" s="51"/>
      <c r="AI7" s="51"/>
      <c r="AJ7" s="51"/>
      <c r="AK7" s="51" t="s">
        <v>71</v>
      </c>
      <c r="AL7" s="51"/>
      <c r="AM7" s="51"/>
      <c r="AN7" s="51"/>
      <c r="AO7" s="51"/>
      <c r="AP7" s="51"/>
      <c r="AQ7" s="51"/>
      <c r="AR7" s="51"/>
      <c r="AS7" s="51"/>
      <c r="AT7" s="36" t="s">
        <v>111</v>
      </c>
    </row>
    <row r="8" spans="1:52" ht="18.95" customHeight="1" thickBot="1" x14ac:dyDescent="0.2">
      <c r="A8" s="207"/>
      <c r="B8" s="99">
        <f t="shared" ref="B8:C35" si="5">B7+1</f>
        <v>46329</v>
      </c>
      <c r="C8" s="98">
        <f t="shared" si="5"/>
        <v>46329</v>
      </c>
      <c r="D8" s="3" t="s">
        <v>53</v>
      </c>
      <c r="E8" s="3"/>
      <c r="F8" s="17" t="str">
        <f t="shared" si="0"/>
        <v/>
      </c>
      <c r="G8" s="17" t="str">
        <f t="shared" si="1"/>
        <v/>
      </c>
      <c r="H8" s="17" t="str">
        <f t="shared" si="2"/>
        <v>単元1</v>
      </c>
      <c r="I8" s="17" t="str">
        <f t="shared" si="3"/>
        <v/>
      </c>
      <c r="J8" s="17" t="str">
        <f t="shared" si="4"/>
        <v/>
      </c>
      <c r="K8" s="3"/>
      <c r="M8" s="207"/>
      <c r="N8" s="33">
        <v>1</v>
      </c>
      <c r="O8">
        <f>SUM($N$6:N8)</f>
        <v>3</v>
      </c>
      <c r="Q8" s="4" t="s">
        <v>67</v>
      </c>
      <c r="R8" s="5" t="s">
        <v>46</v>
      </c>
      <c r="W8" s="5" t="s">
        <v>67</v>
      </c>
      <c r="X8" s="5" t="s">
        <v>46</v>
      </c>
      <c r="Y8" s="5" t="s">
        <v>46</v>
      </c>
      <c r="Z8" s="5" t="s">
        <v>46</v>
      </c>
      <c r="AA8" s="15" t="s">
        <v>41</v>
      </c>
      <c r="AB8" s="15" t="s">
        <v>42</v>
      </c>
      <c r="AC8" s="15" t="s">
        <v>43</v>
      </c>
      <c r="AD8" s="15" t="s">
        <v>44</v>
      </c>
      <c r="AE8" s="15" t="s">
        <v>45</v>
      </c>
      <c r="AF8" s="14" t="s">
        <v>41</v>
      </c>
      <c r="AG8" s="15" t="s">
        <v>42</v>
      </c>
      <c r="AH8" s="15" t="s">
        <v>43</v>
      </c>
      <c r="AI8" s="15" t="s">
        <v>44</v>
      </c>
      <c r="AJ8" s="16" t="s">
        <v>45</v>
      </c>
      <c r="AK8" s="14" t="s">
        <v>41</v>
      </c>
      <c r="AL8" s="15" t="s">
        <v>42</v>
      </c>
      <c r="AM8" s="15" t="s">
        <v>43</v>
      </c>
      <c r="AN8" s="15" t="s">
        <v>44</v>
      </c>
      <c r="AO8" s="16" t="s">
        <v>45</v>
      </c>
      <c r="AT8" s="5" t="s">
        <v>77</v>
      </c>
      <c r="AU8" s="5" t="s">
        <v>81</v>
      </c>
      <c r="AV8" s="5" t="s">
        <v>41</v>
      </c>
      <c r="AW8" s="5" t="s">
        <v>50</v>
      </c>
      <c r="AX8" s="5" t="s">
        <v>47</v>
      </c>
      <c r="AY8" s="5" t="s">
        <v>48</v>
      </c>
      <c r="AZ8" s="5" t="s">
        <v>49</v>
      </c>
    </row>
    <row r="9" spans="1:52" ht="18.95" customHeight="1" x14ac:dyDescent="0.15">
      <c r="A9" s="207"/>
      <c r="B9" s="99">
        <f t="shared" si="5"/>
        <v>46330</v>
      </c>
      <c r="C9" s="98">
        <f t="shared" si="5"/>
        <v>46330</v>
      </c>
      <c r="D9" s="3" t="s">
        <v>54</v>
      </c>
      <c r="E9" s="3"/>
      <c r="F9" s="17" t="str">
        <f t="shared" si="0"/>
        <v/>
      </c>
      <c r="G9" s="17" t="str">
        <f t="shared" si="1"/>
        <v/>
      </c>
      <c r="H9" s="17" t="str">
        <f t="shared" si="2"/>
        <v/>
      </c>
      <c r="I9" s="17" t="str">
        <f t="shared" si="3"/>
        <v>単元1</v>
      </c>
      <c r="J9" s="17" t="str">
        <f t="shared" si="4"/>
        <v/>
      </c>
      <c r="K9" s="3"/>
      <c r="M9" s="207"/>
      <c r="N9" s="33">
        <v>1</v>
      </c>
      <c r="O9">
        <f>SUM($N$6:N9)</f>
        <v>4</v>
      </c>
      <c r="Q9" s="7">
        <v>1</v>
      </c>
      <c r="R9" s="8" t="s">
        <v>41</v>
      </c>
      <c r="W9" s="3">
        <v>1</v>
      </c>
      <c r="X9" s="7" t="str">
        <f>R9</f>
        <v>国語</v>
      </c>
      <c r="Y9" s="8"/>
      <c r="Z9" s="23" t="str">
        <f t="shared" ref="Z9:Z58" si="6">IF(Y9="",IF(X9=0,"",X9),Y9)</f>
        <v>国語</v>
      </c>
      <c r="AA9">
        <f>IF($Z9=AA$8,COUNTIF($Z$9:$Z9,AA$8)+Q$22,"")</f>
        <v>1</v>
      </c>
      <c r="AB9" t="str">
        <f>IF($Z9=AB$8,COUNTIF($Z$9:$Z9,AB$8)+R$22,"")</f>
        <v/>
      </c>
      <c r="AC9" t="str">
        <f>IF($Z9=AC$8,COUNTIF($Z$9:$Z9,AC$8)+S$22,"")</f>
        <v/>
      </c>
      <c r="AD9" t="str">
        <f>IF($Z9=AD$8,COUNTIF($Z$9:$Z9,AD$8)+T$22,"")</f>
        <v/>
      </c>
      <c r="AE9" t="str">
        <f>IF($Z9=AE$8,COUNTIF($Z$9:$Z9,AE$8)+U$22,"")</f>
        <v/>
      </c>
      <c r="AF9" t="str">
        <f t="shared" ref="AF9:AF58" si="7">IF(AA9="","",VLOOKUP(AA9,$AT$9:$AZ$58,3))</f>
        <v>単元1</v>
      </c>
      <c r="AG9" t="str">
        <f t="shared" ref="AG9:AG58" si="8">IF(AB9="","",VLOOKUP(AB9,$AT$9:$AZ$58,4))</f>
        <v/>
      </c>
      <c r="AH9" t="str">
        <f t="shared" ref="AH9:AH58" si="9">IF(AC9="","",VLOOKUP(AC9,$AT$9:$AZ$58,5))</f>
        <v/>
      </c>
      <c r="AI9" t="str">
        <f t="shared" ref="AI9:AI58" si="10">IF(AD9="","",VLOOKUP(AD9,$AT$9:$AZ$58,6))</f>
        <v/>
      </c>
      <c r="AJ9" t="str">
        <f t="shared" ref="AJ9:AJ58" si="11">IF(AE9="","",VLOOKUP(AE9,$AT$9:$AZ$58,7))</f>
        <v/>
      </c>
      <c r="AK9" t="str">
        <f t="shared" ref="AK9:AO40" si="12">IF(AF9=AF10,"",IF($Z9=$Z10,AF9&amp;","&amp;AF10,AF9&amp;AF10))</f>
        <v>単元1</v>
      </c>
      <c r="AL9" t="str">
        <f t="shared" si="12"/>
        <v>単元1</v>
      </c>
      <c r="AM9" t="str">
        <f t="shared" si="12"/>
        <v/>
      </c>
      <c r="AN9" t="str">
        <f t="shared" si="12"/>
        <v/>
      </c>
      <c r="AO9" t="str">
        <f t="shared" si="12"/>
        <v/>
      </c>
      <c r="AT9" s="24">
        <v>1</v>
      </c>
      <c r="AU9" s="39" t="s">
        <v>212</v>
      </c>
      <c r="AV9" s="104" t="s">
        <v>314</v>
      </c>
      <c r="AW9" s="40" t="s">
        <v>314</v>
      </c>
      <c r="AX9" s="40" t="s">
        <v>314</v>
      </c>
      <c r="AY9" s="40" t="s">
        <v>314</v>
      </c>
      <c r="AZ9" s="41" t="s">
        <v>314</v>
      </c>
    </row>
    <row r="10" spans="1:52" ht="18.95" customHeight="1" x14ac:dyDescent="0.15">
      <c r="A10" s="207"/>
      <c r="B10" s="99">
        <f t="shared" si="5"/>
        <v>46331</v>
      </c>
      <c r="C10" s="98">
        <f t="shared" si="5"/>
        <v>46331</v>
      </c>
      <c r="D10" s="3" t="s">
        <v>55</v>
      </c>
      <c r="E10" s="3"/>
      <c r="F10" s="17" t="str">
        <f t="shared" si="0"/>
        <v/>
      </c>
      <c r="G10" s="17" t="str">
        <f t="shared" si="1"/>
        <v/>
      </c>
      <c r="H10" s="17" t="str">
        <f t="shared" si="2"/>
        <v/>
      </c>
      <c r="I10" s="17" t="str">
        <f t="shared" si="3"/>
        <v/>
      </c>
      <c r="J10" s="17" t="str">
        <f t="shared" si="4"/>
        <v>単元1</v>
      </c>
      <c r="K10" s="3"/>
      <c r="M10" s="207"/>
      <c r="N10" s="33">
        <v>1</v>
      </c>
      <c r="O10">
        <f>SUM($N$6:N10)</f>
        <v>5</v>
      </c>
      <c r="Q10" s="7">
        <v>2</v>
      </c>
      <c r="R10" s="9" t="s">
        <v>50</v>
      </c>
      <c r="W10" s="3">
        <v>2</v>
      </c>
      <c r="X10" s="7" t="str">
        <f>R10</f>
        <v>社会</v>
      </c>
      <c r="Y10" s="9"/>
      <c r="Z10" s="23" t="str">
        <f t="shared" si="6"/>
        <v>社会</v>
      </c>
      <c r="AA10" t="str">
        <f>IF($Z10=AA$8,COUNTIF($Z$9:$Z10,AA$8)+Q$22,"")</f>
        <v/>
      </c>
      <c r="AB10">
        <f>IF($Z10=AB$8,COUNTIF($Z$9:$Z10,AB$8)+R$22,"")</f>
        <v>1</v>
      </c>
      <c r="AC10" t="str">
        <f>IF($Z10=AC$8,COUNTIF($Z$9:$Z10,AC$8)+S$22,"")</f>
        <v/>
      </c>
      <c r="AD10" t="str">
        <f>IF($Z10=AD$8,COUNTIF($Z$9:$Z10,AD$8)+T$22,"")</f>
        <v/>
      </c>
      <c r="AE10" t="str">
        <f>IF($Z10=AE$8,COUNTIF($Z$9:$Z10,AE$8)+U$22,"")</f>
        <v/>
      </c>
      <c r="AF10" t="str">
        <f t="shared" si="7"/>
        <v/>
      </c>
      <c r="AG10" t="str">
        <f t="shared" si="8"/>
        <v>単元1</v>
      </c>
      <c r="AH10" t="str">
        <f t="shared" si="9"/>
        <v/>
      </c>
      <c r="AI10" t="str">
        <f t="shared" si="10"/>
        <v/>
      </c>
      <c r="AJ10" t="str">
        <f t="shared" si="11"/>
        <v/>
      </c>
      <c r="AK10" t="str">
        <f t="shared" si="12"/>
        <v/>
      </c>
      <c r="AL10" t="str">
        <f t="shared" si="12"/>
        <v>単元1</v>
      </c>
      <c r="AM10" t="str">
        <f t="shared" si="12"/>
        <v>単元1</v>
      </c>
      <c r="AN10" t="str">
        <f t="shared" si="12"/>
        <v/>
      </c>
      <c r="AO10" t="str">
        <f t="shared" si="12"/>
        <v/>
      </c>
      <c r="AT10" s="24">
        <v>2</v>
      </c>
      <c r="AU10" s="42" t="s">
        <v>213</v>
      </c>
      <c r="AV10" s="25" t="s">
        <v>315</v>
      </c>
      <c r="AW10" s="25" t="s">
        <v>315</v>
      </c>
      <c r="AX10" s="25" t="s">
        <v>315</v>
      </c>
      <c r="AY10" s="25" t="s">
        <v>315</v>
      </c>
      <c r="AZ10" s="43" t="s">
        <v>315</v>
      </c>
    </row>
    <row r="11" spans="1:52" ht="18.95" customHeight="1" x14ac:dyDescent="0.15">
      <c r="A11" s="207"/>
      <c r="B11" s="99">
        <f t="shared" si="5"/>
        <v>46332</v>
      </c>
      <c r="C11" s="98">
        <f t="shared" si="5"/>
        <v>46332</v>
      </c>
      <c r="D11" s="3" t="s">
        <v>56</v>
      </c>
      <c r="E11" s="3"/>
      <c r="F11" s="17" t="str">
        <f t="shared" si="0"/>
        <v>単元2</v>
      </c>
      <c r="G11" s="17" t="str">
        <f t="shared" si="1"/>
        <v/>
      </c>
      <c r="H11" s="17" t="str">
        <f t="shared" si="2"/>
        <v/>
      </c>
      <c r="I11" s="17" t="str">
        <f t="shared" si="3"/>
        <v/>
      </c>
      <c r="J11" s="17" t="str">
        <f t="shared" si="4"/>
        <v/>
      </c>
      <c r="K11" s="3"/>
      <c r="M11" s="207"/>
      <c r="N11" s="33">
        <v>1</v>
      </c>
      <c r="O11">
        <f>SUM($N$6:N11)</f>
        <v>6</v>
      </c>
      <c r="Q11" s="7">
        <v>3</v>
      </c>
      <c r="R11" s="9" t="s">
        <v>47</v>
      </c>
      <c r="W11" s="3">
        <v>3</v>
      </c>
      <c r="X11" s="7" t="str">
        <f>R11</f>
        <v>数学</v>
      </c>
      <c r="Y11" s="9"/>
      <c r="Z11" s="23" t="str">
        <f t="shared" si="6"/>
        <v>数学</v>
      </c>
      <c r="AA11" t="str">
        <f>IF($Z11=AA$8,COUNTIF($Z$9:$Z11,AA$8)+Q$22,"")</f>
        <v/>
      </c>
      <c r="AB11" t="str">
        <f>IF($Z11=AB$8,COUNTIF($Z$9:$Z11,AB$8)+R$22,"")</f>
        <v/>
      </c>
      <c r="AC11">
        <f>IF($Z11=AC$8,COUNTIF($Z$9:$Z11,AC$8)+S$22,"")</f>
        <v>1</v>
      </c>
      <c r="AD11" t="str">
        <f>IF($Z11=AD$8,COUNTIF($Z$9:$Z11,AD$8)+T$22,"")</f>
        <v/>
      </c>
      <c r="AE11" t="str">
        <f>IF($Z11=AE$8,COUNTIF($Z$9:$Z11,AE$8)+U$22,"")</f>
        <v/>
      </c>
      <c r="AF11" t="str">
        <f t="shared" si="7"/>
        <v/>
      </c>
      <c r="AG11" t="str">
        <f t="shared" si="8"/>
        <v/>
      </c>
      <c r="AH11" t="str">
        <f t="shared" si="9"/>
        <v>単元1</v>
      </c>
      <c r="AI11" t="str">
        <f t="shared" si="10"/>
        <v/>
      </c>
      <c r="AJ11" t="str">
        <f t="shared" si="11"/>
        <v/>
      </c>
      <c r="AK11" t="str">
        <f t="shared" si="12"/>
        <v/>
      </c>
      <c r="AL11" t="str">
        <f t="shared" si="12"/>
        <v/>
      </c>
      <c r="AM11" t="str">
        <f t="shared" si="12"/>
        <v>単元1</v>
      </c>
      <c r="AN11" t="str">
        <f t="shared" si="12"/>
        <v>単元1</v>
      </c>
      <c r="AO11" t="str">
        <f t="shared" si="12"/>
        <v/>
      </c>
      <c r="AT11" s="24">
        <v>3</v>
      </c>
      <c r="AU11" s="42" t="s">
        <v>214</v>
      </c>
      <c r="AV11" s="25" t="s">
        <v>316</v>
      </c>
      <c r="AW11" s="25" t="s">
        <v>316</v>
      </c>
      <c r="AX11" s="25" t="s">
        <v>316</v>
      </c>
      <c r="AY11" s="25" t="s">
        <v>316</v>
      </c>
      <c r="AZ11" s="43" t="s">
        <v>316</v>
      </c>
    </row>
    <row r="12" spans="1:52" ht="18.95" customHeight="1" x14ac:dyDescent="0.15">
      <c r="A12" s="207"/>
      <c r="B12" s="99">
        <f t="shared" si="5"/>
        <v>46333</v>
      </c>
      <c r="C12" s="98">
        <f t="shared" si="5"/>
        <v>46333</v>
      </c>
      <c r="D12" s="3" t="s">
        <v>57</v>
      </c>
      <c r="E12" s="3"/>
      <c r="F12" s="17" t="str">
        <f t="shared" si="0"/>
        <v/>
      </c>
      <c r="G12" s="17" t="str">
        <f t="shared" si="1"/>
        <v>単元2</v>
      </c>
      <c r="H12" s="17" t="str">
        <f t="shared" si="2"/>
        <v/>
      </c>
      <c r="I12" s="17" t="str">
        <f t="shared" si="3"/>
        <v/>
      </c>
      <c r="J12" s="17" t="str">
        <f t="shared" si="4"/>
        <v/>
      </c>
      <c r="K12" s="3"/>
      <c r="M12" s="207"/>
      <c r="N12" s="33">
        <v>1</v>
      </c>
      <c r="O12">
        <f>SUM($N$6:N12)</f>
        <v>7</v>
      </c>
      <c r="Q12" s="7">
        <v>4</v>
      </c>
      <c r="R12" s="9" t="s">
        <v>48</v>
      </c>
      <c r="W12" s="3">
        <v>4</v>
      </c>
      <c r="X12" s="7" t="str">
        <f>R12</f>
        <v>理科</v>
      </c>
      <c r="Y12" s="9"/>
      <c r="Z12" s="23" t="str">
        <f t="shared" si="6"/>
        <v>理科</v>
      </c>
      <c r="AA12" t="str">
        <f>IF($Z12=AA$8,COUNTIF($Z$9:$Z12,AA$8)+Q$22,"")</f>
        <v/>
      </c>
      <c r="AB12" t="str">
        <f>IF($Z12=AB$8,COUNTIF($Z$9:$Z12,AB$8)+R$22,"")</f>
        <v/>
      </c>
      <c r="AC12" t="str">
        <f>IF($Z12=AC$8,COUNTIF($Z$9:$Z12,AC$8)+S$22,"")</f>
        <v/>
      </c>
      <c r="AD12">
        <f>IF($Z12=AD$8,COUNTIF($Z$9:$Z12,AD$8)+T$22,"")</f>
        <v>1</v>
      </c>
      <c r="AE12" t="str">
        <f>IF($Z12=AE$8,COUNTIF($Z$9:$Z12,AE$8)+U$22,"")</f>
        <v/>
      </c>
      <c r="AF12" t="str">
        <f t="shared" si="7"/>
        <v/>
      </c>
      <c r="AG12" t="str">
        <f t="shared" si="8"/>
        <v/>
      </c>
      <c r="AH12" t="str">
        <f t="shared" si="9"/>
        <v/>
      </c>
      <c r="AI12" t="str">
        <f t="shared" si="10"/>
        <v>単元1</v>
      </c>
      <c r="AJ12" t="str">
        <f t="shared" si="11"/>
        <v/>
      </c>
      <c r="AK12" t="str">
        <f t="shared" si="12"/>
        <v/>
      </c>
      <c r="AL12" t="str">
        <f t="shared" si="12"/>
        <v/>
      </c>
      <c r="AM12" t="str">
        <f t="shared" si="12"/>
        <v/>
      </c>
      <c r="AN12" t="str">
        <f t="shared" si="12"/>
        <v>単元1</v>
      </c>
      <c r="AO12" t="str">
        <f t="shared" si="12"/>
        <v>単元1</v>
      </c>
      <c r="AT12" s="24">
        <v>4</v>
      </c>
      <c r="AU12" s="42" t="s">
        <v>215</v>
      </c>
      <c r="AV12" s="25" t="s">
        <v>317</v>
      </c>
      <c r="AW12" s="25" t="s">
        <v>317</v>
      </c>
      <c r="AX12" s="25" t="s">
        <v>317</v>
      </c>
      <c r="AY12" s="25" t="s">
        <v>317</v>
      </c>
      <c r="AZ12" s="43" t="s">
        <v>317</v>
      </c>
    </row>
    <row r="13" spans="1:52" ht="18.95" customHeight="1" thickBot="1" x14ac:dyDescent="0.2">
      <c r="A13" s="207"/>
      <c r="B13" s="99">
        <f t="shared" si="5"/>
        <v>46334</v>
      </c>
      <c r="C13" s="98">
        <f t="shared" si="5"/>
        <v>46334</v>
      </c>
      <c r="D13" s="3" t="s">
        <v>58</v>
      </c>
      <c r="E13" s="3"/>
      <c r="F13" s="17" t="str">
        <f t="shared" si="0"/>
        <v/>
      </c>
      <c r="G13" s="17" t="str">
        <f t="shared" si="1"/>
        <v/>
      </c>
      <c r="H13" s="17" t="str">
        <f t="shared" si="2"/>
        <v>単元2</v>
      </c>
      <c r="I13" s="17" t="str">
        <f t="shared" si="3"/>
        <v/>
      </c>
      <c r="J13" s="17" t="str">
        <f t="shared" si="4"/>
        <v/>
      </c>
      <c r="K13" s="3"/>
      <c r="M13" s="207"/>
      <c r="N13" s="33">
        <v>1</v>
      </c>
      <c r="O13">
        <f>SUM($N$6:N13)</f>
        <v>8</v>
      </c>
      <c r="Q13" s="7">
        <v>5</v>
      </c>
      <c r="R13" s="10" t="s">
        <v>49</v>
      </c>
      <c r="W13" s="3">
        <v>5</v>
      </c>
      <c r="X13" s="7" t="str">
        <f>R13</f>
        <v>英語</v>
      </c>
      <c r="Y13" s="9"/>
      <c r="Z13" s="23" t="str">
        <f t="shared" si="6"/>
        <v>英語</v>
      </c>
      <c r="AA13" t="str">
        <f>IF($Z13=AA$8,COUNTIF($Z$9:$Z13,AA$8)+Q$22,"")</f>
        <v/>
      </c>
      <c r="AB13" t="str">
        <f>IF($Z13=AB$8,COUNTIF($Z$9:$Z13,AB$8)+R$22,"")</f>
        <v/>
      </c>
      <c r="AC13" t="str">
        <f>IF($Z13=AC$8,COUNTIF($Z$9:$Z13,AC$8)+S$22,"")</f>
        <v/>
      </c>
      <c r="AD13" t="str">
        <f>IF($Z13=AD$8,COUNTIF($Z$9:$Z13,AD$8)+T$22,"")</f>
        <v/>
      </c>
      <c r="AE13">
        <f>IF($Z13=AE$8,COUNTIF($Z$9:$Z13,AE$8)+U$22,"")</f>
        <v>1</v>
      </c>
      <c r="AF13" t="str">
        <f t="shared" si="7"/>
        <v/>
      </c>
      <c r="AG13" t="str">
        <f t="shared" si="8"/>
        <v/>
      </c>
      <c r="AH13" t="str">
        <f t="shared" si="9"/>
        <v/>
      </c>
      <c r="AI13" t="str">
        <f t="shared" si="10"/>
        <v/>
      </c>
      <c r="AJ13" t="str">
        <f t="shared" si="11"/>
        <v>単元1</v>
      </c>
      <c r="AK13" t="str">
        <f t="shared" si="12"/>
        <v>単元2</v>
      </c>
      <c r="AL13" t="str">
        <f t="shared" si="12"/>
        <v/>
      </c>
      <c r="AM13" t="str">
        <f t="shared" si="12"/>
        <v/>
      </c>
      <c r="AN13" t="str">
        <f t="shared" si="12"/>
        <v/>
      </c>
      <c r="AO13" t="str">
        <f t="shared" si="12"/>
        <v>単元1</v>
      </c>
      <c r="AT13" s="24">
        <v>5</v>
      </c>
      <c r="AU13" s="42" t="s">
        <v>216</v>
      </c>
      <c r="AV13" s="25" t="s">
        <v>318</v>
      </c>
      <c r="AW13" s="25" t="s">
        <v>318</v>
      </c>
      <c r="AX13" s="25" t="s">
        <v>318</v>
      </c>
      <c r="AY13" s="25" t="s">
        <v>318</v>
      </c>
      <c r="AZ13" s="43" t="s">
        <v>318</v>
      </c>
    </row>
    <row r="14" spans="1:52" ht="18.95" customHeight="1" x14ac:dyDescent="0.15">
      <c r="A14" s="207"/>
      <c r="B14" s="99">
        <f t="shared" si="5"/>
        <v>46335</v>
      </c>
      <c r="C14" s="98">
        <f t="shared" si="5"/>
        <v>46335</v>
      </c>
      <c r="D14" s="3" t="s">
        <v>59</v>
      </c>
      <c r="E14" s="3"/>
      <c r="F14" s="17" t="str">
        <f t="shared" si="0"/>
        <v/>
      </c>
      <c r="G14" s="17" t="str">
        <f t="shared" si="1"/>
        <v/>
      </c>
      <c r="H14" s="17" t="str">
        <f t="shared" si="2"/>
        <v/>
      </c>
      <c r="I14" s="17" t="str">
        <f t="shared" si="3"/>
        <v>単元2</v>
      </c>
      <c r="J14" s="17" t="str">
        <f t="shared" si="4"/>
        <v/>
      </c>
      <c r="K14" s="3"/>
      <c r="M14" s="207"/>
      <c r="N14" s="33">
        <v>1</v>
      </c>
      <c r="O14">
        <f>SUM($N$6:N14)</f>
        <v>9</v>
      </c>
      <c r="W14" s="3">
        <v>6</v>
      </c>
      <c r="X14" s="7" t="str">
        <f>R9</f>
        <v>国語</v>
      </c>
      <c r="Y14" s="9"/>
      <c r="Z14" s="23" t="str">
        <f t="shared" si="6"/>
        <v>国語</v>
      </c>
      <c r="AA14">
        <f>IF($Z14=AA$8,COUNTIF($Z$9:$Z14,AA$8)+Q$22,"")</f>
        <v>2</v>
      </c>
      <c r="AB14" t="str">
        <f>IF($Z14=AB$8,COUNTIF($Z$9:$Z14,AB$8)+R$22,"")</f>
        <v/>
      </c>
      <c r="AC14" t="str">
        <f>IF($Z14=AC$8,COUNTIF($Z$9:$Z14,AC$8)+S$22,"")</f>
        <v/>
      </c>
      <c r="AD14" t="str">
        <f>IF($Z14=AD$8,COUNTIF($Z$9:$Z14,AD$8)+T$22,"")</f>
        <v/>
      </c>
      <c r="AE14" t="str">
        <f>IF($Z14=AE$8,COUNTIF($Z$9:$Z14,AE$8)+U$22,"")</f>
        <v/>
      </c>
      <c r="AF14" t="str">
        <f t="shared" si="7"/>
        <v>単元2</v>
      </c>
      <c r="AG14" t="str">
        <f t="shared" si="8"/>
        <v/>
      </c>
      <c r="AH14" t="str">
        <f t="shared" si="9"/>
        <v/>
      </c>
      <c r="AI14" t="str">
        <f t="shared" si="10"/>
        <v/>
      </c>
      <c r="AJ14" t="str">
        <f t="shared" si="11"/>
        <v/>
      </c>
      <c r="AK14" t="str">
        <f t="shared" si="12"/>
        <v>単元2</v>
      </c>
      <c r="AL14" t="str">
        <f t="shared" si="12"/>
        <v>単元2</v>
      </c>
      <c r="AM14" t="str">
        <f t="shared" si="12"/>
        <v/>
      </c>
      <c r="AN14" t="str">
        <f t="shared" si="12"/>
        <v/>
      </c>
      <c r="AO14" t="str">
        <f t="shared" si="12"/>
        <v/>
      </c>
      <c r="AT14" s="24">
        <v>6</v>
      </c>
      <c r="AU14" s="42" t="s">
        <v>217</v>
      </c>
      <c r="AV14" s="25" t="s">
        <v>319</v>
      </c>
      <c r="AW14" s="25" t="s">
        <v>319</v>
      </c>
      <c r="AX14" s="25" t="s">
        <v>319</v>
      </c>
      <c r="AY14" s="25" t="s">
        <v>319</v>
      </c>
      <c r="AZ14" s="43" t="s">
        <v>319</v>
      </c>
    </row>
    <row r="15" spans="1:52" ht="18.95" customHeight="1" x14ac:dyDescent="0.15">
      <c r="A15" s="207"/>
      <c r="B15" s="99">
        <f t="shared" si="5"/>
        <v>46336</v>
      </c>
      <c r="C15" s="98">
        <f t="shared" si="5"/>
        <v>46336</v>
      </c>
      <c r="D15" s="3" t="s">
        <v>60</v>
      </c>
      <c r="E15" s="3"/>
      <c r="F15" s="17" t="str">
        <f t="shared" si="0"/>
        <v/>
      </c>
      <c r="G15" s="17" t="str">
        <f t="shared" si="1"/>
        <v/>
      </c>
      <c r="H15" s="17" t="str">
        <f t="shared" si="2"/>
        <v/>
      </c>
      <c r="I15" s="17" t="str">
        <f t="shared" si="3"/>
        <v/>
      </c>
      <c r="J15" s="17" t="str">
        <f t="shared" si="4"/>
        <v>単元2</v>
      </c>
      <c r="K15" s="3"/>
      <c r="M15" s="207"/>
      <c r="N15" s="33">
        <v>1</v>
      </c>
      <c r="O15">
        <f>SUM($N$6:N15)</f>
        <v>10</v>
      </c>
      <c r="W15" s="3">
        <v>7</v>
      </c>
      <c r="X15" s="7" t="str">
        <f>R10</f>
        <v>社会</v>
      </c>
      <c r="Y15" s="9"/>
      <c r="Z15" s="23" t="str">
        <f t="shared" si="6"/>
        <v>社会</v>
      </c>
      <c r="AA15" t="str">
        <f>IF($Z15=AA$8,COUNTIF($Z$9:$Z15,AA$8)+Q$22,"")</f>
        <v/>
      </c>
      <c r="AB15">
        <f>IF($Z15=AB$8,COUNTIF($Z$9:$Z15,AB$8)+R$22,"")</f>
        <v>2</v>
      </c>
      <c r="AC15" t="str">
        <f>IF($Z15=AC$8,COUNTIF($Z$9:$Z15,AC$8)+S$22,"")</f>
        <v/>
      </c>
      <c r="AD15" t="str">
        <f>IF($Z15=AD$8,COUNTIF($Z$9:$Z15,AD$8)+T$22,"")</f>
        <v/>
      </c>
      <c r="AE15" t="str">
        <f>IF($Z15=AE$8,COUNTIF($Z$9:$Z15,AE$8)+U$22,"")</f>
        <v/>
      </c>
      <c r="AF15" t="str">
        <f t="shared" si="7"/>
        <v/>
      </c>
      <c r="AG15" t="str">
        <f t="shared" si="8"/>
        <v>単元2</v>
      </c>
      <c r="AH15" t="str">
        <f t="shared" si="9"/>
        <v/>
      </c>
      <c r="AI15" t="str">
        <f t="shared" si="10"/>
        <v/>
      </c>
      <c r="AJ15" t="str">
        <f t="shared" si="11"/>
        <v/>
      </c>
      <c r="AK15" t="str">
        <f t="shared" si="12"/>
        <v/>
      </c>
      <c r="AL15" t="str">
        <f t="shared" si="12"/>
        <v>単元2</v>
      </c>
      <c r="AM15" t="str">
        <f t="shared" si="12"/>
        <v>単元2</v>
      </c>
      <c r="AN15" t="str">
        <f t="shared" si="12"/>
        <v/>
      </c>
      <c r="AO15" t="str">
        <f t="shared" si="12"/>
        <v/>
      </c>
      <c r="AT15" s="24">
        <v>7</v>
      </c>
      <c r="AU15" s="42" t="s">
        <v>218</v>
      </c>
      <c r="AV15" s="25" t="s">
        <v>320</v>
      </c>
      <c r="AW15" s="25" t="s">
        <v>320</v>
      </c>
      <c r="AX15" s="25" t="s">
        <v>320</v>
      </c>
      <c r="AY15" s="25" t="s">
        <v>320</v>
      </c>
      <c r="AZ15" s="43" t="s">
        <v>320</v>
      </c>
    </row>
    <row r="16" spans="1:52" ht="18.95" customHeight="1" x14ac:dyDescent="0.15">
      <c r="A16" s="207"/>
      <c r="B16" s="99">
        <f t="shared" si="5"/>
        <v>46337</v>
      </c>
      <c r="C16" s="98">
        <f t="shared" si="5"/>
        <v>46337</v>
      </c>
      <c r="D16" s="3" t="s">
        <v>61</v>
      </c>
      <c r="E16" s="3"/>
      <c r="F16" s="17" t="str">
        <f t="shared" si="0"/>
        <v>単元3</v>
      </c>
      <c r="G16" s="17" t="str">
        <f t="shared" si="1"/>
        <v/>
      </c>
      <c r="H16" s="17" t="str">
        <f t="shared" si="2"/>
        <v/>
      </c>
      <c r="I16" s="17" t="str">
        <f t="shared" si="3"/>
        <v/>
      </c>
      <c r="J16" s="17" t="str">
        <f t="shared" si="4"/>
        <v/>
      </c>
      <c r="K16" s="3"/>
      <c r="M16" s="207"/>
      <c r="N16" s="33">
        <v>1</v>
      </c>
      <c r="O16">
        <f>SUM($N$6:N16)</f>
        <v>11</v>
      </c>
      <c r="W16" s="3">
        <v>8</v>
      </c>
      <c r="X16" s="7" t="str">
        <f>R11</f>
        <v>数学</v>
      </c>
      <c r="Y16" s="9"/>
      <c r="Z16" s="23" t="str">
        <f t="shared" si="6"/>
        <v>数学</v>
      </c>
      <c r="AA16" t="str">
        <f>IF($Z16=AA$8,COUNTIF($Z$9:$Z16,AA$8)+Q$22,"")</f>
        <v/>
      </c>
      <c r="AB16" t="str">
        <f>IF($Z16=AB$8,COUNTIF($Z$9:$Z16,AB$8)+R$22,"")</f>
        <v/>
      </c>
      <c r="AC16">
        <f>IF($Z16=AC$8,COUNTIF($Z$9:$Z16,AC$8)+S$22,"")</f>
        <v>2</v>
      </c>
      <c r="AD16" t="str">
        <f>IF($Z16=AD$8,COUNTIF($Z$9:$Z16,AD$8)+T$22,"")</f>
        <v/>
      </c>
      <c r="AE16" t="str">
        <f>IF($Z16=AE$8,COUNTIF($Z$9:$Z16,AE$8)+U$22,"")</f>
        <v/>
      </c>
      <c r="AF16" t="str">
        <f t="shared" si="7"/>
        <v/>
      </c>
      <c r="AG16" t="str">
        <f t="shared" si="8"/>
        <v/>
      </c>
      <c r="AH16" t="str">
        <f t="shared" si="9"/>
        <v>単元2</v>
      </c>
      <c r="AI16" t="str">
        <f t="shared" si="10"/>
        <v/>
      </c>
      <c r="AJ16" t="str">
        <f t="shared" si="11"/>
        <v/>
      </c>
      <c r="AK16" t="str">
        <f t="shared" si="12"/>
        <v/>
      </c>
      <c r="AL16" t="str">
        <f t="shared" si="12"/>
        <v/>
      </c>
      <c r="AM16" t="str">
        <f t="shared" si="12"/>
        <v>単元2</v>
      </c>
      <c r="AN16" t="str">
        <f t="shared" si="12"/>
        <v>単元2</v>
      </c>
      <c r="AO16" t="str">
        <f t="shared" si="12"/>
        <v/>
      </c>
      <c r="AT16" s="24">
        <v>8</v>
      </c>
      <c r="AU16" s="42" t="s">
        <v>219</v>
      </c>
      <c r="AV16" s="25" t="s">
        <v>321</v>
      </c>
      <c r="AW16" s="25" t="s">
        <v>321</v>
      </c>
      <c r="AX16" s="25" t="s">
        <v>321</v>
      </c>
      <c r="AY16" s="25" t="s">
        <v>321</v>
      </c>
      <c r="AZ16" s="43" t="s">
        <v>321</v>
      </c>
    </row>
    <row r="17" spans="1:52" ht="18.95" customHeight="1" x14ac:dyDescent="0.15">
      <c r="A17" s="207"/>
      <c r="B17" s="99">
        <f t="shared" si="5"/>
        <v>46338</v>
      </c>
      <c r="C17" s="98">
        <f t="shared" si="5"/>
        <v>46338</v>
      </c>
      <c r="D17" s="3" t="s">
        <v>62</v>
      </c>
      <c r="E17" s="3"/>
      <c r="F17" s="17" t="str">
        <f t="shared" si="0"/>
        <v/>
      </c>
      <c r="G17" s="17" t="str">
        <f t="shared" si="1"/>
        <v>単元3</v>
      </c>
      <c r="H17" s="17" t="str">
        <f t="shared" si="2"/>
        <v/>
      </c>
      <c r="I17" s="17" t="str">
        <f t="shared" si="3"/>
        <v/>
      </c>
      <c r="J17" s="17" t="str">
        <f t="shared" si="4"/>
        <v/>
      </c>
      <c r="K17" s="3"/>
      <c r="M17" s="207"/>
      <c r="N17" s="33">
        <v>1</v>
      </c>
      <c r="O17">
        <f>SUM($N$6:N17)</f>
        <v>12</v>
      </c>
      <c r="W17" s="3">
        <v>9</v>
      </c>
      <c r="X17" s="7" t="str">
        <f>R12</f>
        <v>理科</v>
      </c>
      <c r="Y17" s="9"/>
      <c r="Z17" s="23" t="str">
        <f t="shared" si="6"/>
        <v>理科</v>
      </c>
      <c r="AA17" t="str">
        <f>IF($Z17=AA$8,COUNTIF($Z$9:$Z17,AA$8)+Q$22,"")</f>
        <v/>
      </c>
      <c r="AB17" t="str">
        <f>IF($Z17=AB$8,COUNTIF($Z$9:$Z17,AB$8)+R$22,"")</f>
        <v/>
      </c>
      <c r="AC17" t="str">
        <f>IF($Z17=AC$8,COUNTIF($Z$9:$Z17,AC$8)+S$22,"")</f>
        <v/>
      </c>
      <c r="AD17">
        <f>IF($Z17=AD$8,COUNTIF($Z$9:$Z17,AD$8)+T$22,"")</f>
        <v>2</v>
      </c>
      <c r="AE17" t="str">
        <f>IF($Z17=AE$8,COUNTIF($Z$9:$Z17,AE$8)+U$22,"")</f>
        <v/>
      </c>
      <c r="AF17" t="str">
        <f t="shared" si="7"/>
        <v/>
      </c>
      <c r="AG17" t="str">
        <f t="shared" si="8"/>
        <v/>
      </c>
      <c r="AH17" t="str">
        <f t="shared" si="9"/>
        <v/>
      </c>
      <c r="AI17" t="str">
        <f t="shared" si="10"/>
        <v>単元2</v>
      </c>
      <c r="AJ17" t="str">
        <f t="shared" si="11"/>
        <v/>
      </c>
      <c r="AK17" t="str">
        <f t="shared" si="12"/>
        <v/>
      </c>
      <c r="AL17" t="str">
        <f t="shared" si="12"/>
        <v/>
      </c>
      <c r="AM17" t="str">
        <f t="shared" si="12"/>
        <v/>
      </c>
      <c r="AN17" t="str">
        <f t="shared" si="12"/>
        <v>単元2</v>
      </c>
      <c r="AO17" t="str">
        <f t="shared" si="12"/>
        <v>単元2</v>
      </c>
      <c r="AT17" s="24">
        <v>9</v>
      </c>
      <c r="AU17" s="42" t="s">
        <v>220</v>
      </c>
      <c r="AV17" s="25" t="s">
        <v>322</v>
      </c>
      <c r="AW17" s="25" t="s">
        <v>322</v>
      </c>
      <c r="AX17" s="25" t="s">
        <v>322</v>
      </c>
      <c r="AY17" s="25" t="s">
        <v>322</v>
      </c>
      <c r="AZ17" s="43" t="s">
        <v>322</v>
      </c>
    </row>
    <row r="18" spans="1:52" ht="18.95" customHeight="1" x14ac:dyDescent="0.15">
      <c r="A18" s="207"/>
      <c r="B18" s="99">
        <f t="shared" si="5"/>
        <v>46339</v>
      </c>
      <c r="C18" s="98">
        <f t="shared" si="5"/>
        <v>46339</v>
      </c>
      <c r="D18" s="3" t="s">
        <v>63</v>
      </c>
      <c r="E18" s="3"/>
      <c r="F18" s="17" t="str">
        <f t="shared" si="0"/>
        <v/>
      </c>
      <c r="G18" s="17" t="str">
        <f t="shared" si="1"/>
        <v/>
      </c>
      <c r="H18" s="17" t="str">
        <f t="shared" si="2"/>
        <v>単元3</v>
      </c>
      <c r="I18" s="17" t="str">
        <f t="shared" si="3"/>
        <v/>
      </c>
      <c r="J18" s="17" t="str">
        <f t="shared" si="4"/>
        <v/>
      </c>
      <c r="K18" s="3"/>
      <c r="M18" s="207"/>
      <c r="N18" s="33">
        <v>1</v>
      </c>
      <c r="O18">
        <f>SUM($N$6:N18)</f>
        <v>13</v>
      </c>
      <c r="W18" s="3">
        <v>10</v>
      </c>
      <c r="X18" s="7" t="str">
        <f>R13</f>
        <v>英語</v>
      </c>
      <c r="Y18" s="9"/>
      <c r="Z18" s="23" t="str">
        <f t="shared" si="6"/>
        <v>英語</v>
      </c>
      <c r="AA18" t="str">
        <f>IF($Z18=AA$8,COUNTIF($Z$9:$Z18,AA$8)+Q$22,"")</f>
        <v/>
      </c>
      <c r="AB18" t="str">
        <f>IF($Z18=AB$8,COUNTIF($Z$9:$Z18,AB$8)+R$22,"")</f>
        <v/>
      </c>
      <c r="AC18" t="str">
        <f>IF($Z18=AC$8,COUNTIF($Z$9:$Z18,AC$8)+S$22,"")</f>
        <v/>
      </c>
      <c r="AD18" t="str">
        <f>IF($Z18=AD$8,COUNTIF($Z$9:$Z18,AD$8)+T$22,"")</f>
        <v/>
      </c>
      <c r="AE18">
        <f>IF($Z18=AE$8,COUNTIF($Z$9:$Z18,AE$8)+U$22,"")</f>
        <v>2</v>
      </c>
      <c r="AF18" t="str">
        <f t="shared" si="7"/>
        <v/>
      </c>
      <c r="AG18" t="str">
        <f t="shared" si="8"/>
        <v/>
      </c>
      <c r="AH18" t="str">
        <f t="shared" si="9"/>
        <v/>
      </c>
      <c r="AI18" t="str">
        <f t="shared" si="10"/>
        <v/>
      </c>
      <c r="AJ18" t="str">
        <f t="shared" si="11"/>
        <v>単元2</v>
      </c>
      <c r="AK18" t="str">
        <f t="shared" si="12"/>
        <v>単元3</v>
      </c>
      <c r="AL18" t="str">
        <f t="shared" si="12"/>
        <v/>
      </c>
      <c r="AM18" t="str">
        <f t="shared" si="12"/>
        <v/>
      </c>
      <c r="AN18" t="str">
        <f t="shared" si="12"/>
        <v/>
      </c>
      <c r="AO18" t="str">
        <f t="shared" si="12"/>
        <v>単元2</v>
      </c>
      <c r="AT18" s="24">
        <v>10</v>
      </c>
      <c r="AU18" s="42" t="s">
        <v>221</v>
      </c>
      <c r="AV18" s="25" t="s">
        <v>323</v>
      </c>
      <c r="AW18" s="25" t="s">
        <v>323</v>
      </c>
      <c r="AX18" s="25" t="s">
        <v>323</v>
      </c>
      <c r="AY18" s="25" t="s">
        <v>323</v>
      </c>
      <c r="AZ18" s="43" t="s">
        <v>323</v>
      </c>
    </row>
    <row r="19" spans="1:52" ht="18.95" customHeight="1" x14ac:dyDescent="0.15">
      <c r="A19" s="207"/>
      <c r="B19" s="99">
        <f t="shared" si="5"/>
        <v>46340</v>
      </c>
      <c r="C19" s="98">
        <f t="shared" si="5"/>
        <v>46340</v>
      </c>
      <c r="D19" s="3" t="s">
        <v>64</v>
      </c>
      <c r="E19" s="3"/>
      <c r="F19" s="17" t="str">
        <f t="shared" si="0"/>
        <v/>
      </c>
      <c r="G19" s="17" t="str">
        <f t="shared" si="1"/>
        <v/>
      </c>
      <c r="H19" s="17" t="str">
        <f t="shared" si="2"/>
        <v/>
      </c>
      <c r="I19" s="17" t="str">
        <f t="shared" si="3"/>
        <v>単元3</v>
      </c>
      <c r="J19" s="17" t="str">
        <f t="shared" si="4"/>
        <v/>
      </c>
      <c r="K19" s="3"/>
      <c r="M19" s="207"/>
      <c r="N19" s="33">
        <v>1</v>
      </c>
      <c r="O19">
        <f>SUM($N$6:N19)</f>
        <v>14</v>
      </c>
      <c r="W19" s="3">
        <v>11</v>
      </c>
      <c r="X19" s="7" t="str">
        <f>R9</f>
        <v>国語</v>
      </c>
      <c r="Y19" s="9"/>
      <c r="Z19" s="23" t="str">
        <f t="shared" si="6"/>
        <v>国語</v>
      </c>
      <c r="AA19">
        <f>IF($Z19=AA$8,COUNTIF($Z$9:$Z19,AA$8)+Q$22,"")</f>
        <v>3</v>
      </c>
      <c r="AB19" t="str">
        <f>IF($Z19=AB$8,COUNTIF($Z$9:$Z19,AB$8)+R$22,"")</f>
        <v/>
      </c>
      <c r="AC19" t="str">
        <f>IF($Z19=AC$8,COUNTIF($Z$9:$Z19,AC$8)+S$22,"")</f>
        <v/>
      </c>
      <c r="AD19" t="str">
        <f>IF($Z19=AD$8,COUNTIF($Z$9:$Z19,AD$8)+T$22,"")</f>
        <v/>
      </c>
      <c r="AE19" t="str">
        <f>IF($Z19=AE$8,COUNTIF($Z$9:$Z19,AE$8)+U$22,"")</f>
        <v/>
      </c>
      <c r="AF19" t="str">
        <f t="shared" si="7"/>
        <v>単元3</v>
      </c>
      <c r="AG19" t="str">
        <f t="shared" si="8"/>
        <v/>
      </c>
      <c r="AH19" t="str">
        <f t="shared" si="9"/>
        <v/>
      </c>
      <c r="AI19" t="str">
        <f t="shared" si="10"/>
        <v/>
      </c>
      <c r="AJ19" t="str">
        <f t="shared" si="11"/>
        <v/>
      </c>
      <c r="AK19" t="str">
        <f t="shared" si="12"/>
        <v>単元3</v>
      </c>
      <c r="AL19" t="str">
        <f t="shared" si="12"/>
        <v>単元3</v>
      </c>
      <c r="AM19" t="str">
        <f t="shared" si="12"/>
        <v/>
      </c>
      <c r="AN19" t="str">
        <f t="shared" si="12"/>
        <v/>
      </c>
      <c r="AO19" t="str">
        <f t="shared" si="12"/>
        <v/>
      </c>
      <c r="AT19" s="24">
        <v>11</v>
      </c>
      <c r="AU19" s="42" t="s">
        <v>222</v>
      </c>
      <c r="AV19" s="25" t="s">
        <v>324</v>
      </c>
      <c r="AW19" s="25" t="s">
        <v>324</v>
      </c>
      <c r="AX19" s="25" t="s">
        <v>324</v>
      </c>
      <c r="AY19" s="25" t="s">
        <v>324</v>
      </c>
      <c r="AZ19" s="43" t="s">
        <v>324</v>
      </c>
    </row>
    <row r="20" spans="1:52" ht="18.95" customHeight="1" x14ac:dyDescent="0.15">
      <c r="A20" s="207"/>
      <c r="B20" s="99">
        <f t="shared" si="5"/>
        <v>46341</v>
      </c>
      <c r="C20" s="98">
        <f t="shared" si="5"/>
        <v>46341</v>
      </c>
      <c r="D20" s="3" t="s">
        <v>51</v>
      </c>
      <c r="E20" s="3"/>
      <c r="F20" s="17" t="str">
        <f t="shared" si="0"/>
        <v/>
      </c>
      <c r="G20" s="17" t="str">
        <f t="shared" si="1"/>
        <v/>
      </c>
      <c r="H20" s="17" t="str">
        <f t="shared" si="2"/>
        <v/>
      </c>
      <c r="I20" s="17" t="str">
        <f t="shared" si="3"/>
        <v/>
      </c>
      <c r="J20" s="17" t="str">
        <f t="shared" si="4"/>
        <v>単元3</v>
      </c>
      <c r="K20" s="3"/>
      <c r="M20" s="207"/>
      <c r="N20" s="33">
        <v>1</v>
      </c>
      <c r="O20">
        <f>SUM($N$6:N20)</f>
        <v>15</v>
      </c>
      <c r="Q20" s="52" t="s">
        <v>76</v>
      </c>
      <c r="R20" s="51"/>
      <c r="S20" s="51"/>
      <c r="W20" s="3">
        <v>12</v>
      </c>
      <c r="X20" s="7" t="str">
        <f>R10</f>
        <v>社会</v>
      </c>
      <c r="Y20" s="9"/>
      <c r="Z20" s="23" t="str">
        <f t="shared" si="6"/>
        <v>社会</v>
      </c>
      <c r="AA20" t="str">
        <f>IF($Z20=AA$8,COUNTIF($Z$9:$Z20,AA$8)+Q$22,"")</f>
        <v/>
      </c>
      <c r="AB20">
        <f>IF($Z20=AB$8,COUNTIF($Z$9:$Z20,AB$8)+R$22,"")</f>
        <v>3</v>
      </c>
      <c r="AC20" t="str">
        <f>IF($Z20=AC$8,COUNTIF($Z$9:$Z20,AC$8)+S$22,"")</f>
        <v/>
      </c>
      <c r="AD20" t="str">
        <f>IF($Z20=AD$8,COUNTIF($Z$9:$Z20,AD$8)+T$22,"")</f>
        <v/>
      </c>
      <c r="AE20" t="str">
        <f>IF($Z20=AE$8,COUNTIF($Z$9:$Z20,AE$8)+U$22,"")</f>
        <v/>
      </c>
      <c r="AF20" t="str">
        <f t="shared" si="7"/>
        <v/>
      </c>
      <c r="AG20" t="str">
        <f t="shared" si="8"/>
        <v>単元3</v>
      </c>
      <c r="AH20" t="str">
        <f t="shared" si="9"/>
        <v/>
      </c>
      <c r="AI20" t="str">
        <f t="shared" si="10"/>
        <v/>
      </c>
      <c r="AJ20" t="str">
        <f t="shared" si="11"/>
        <v/>
      </c>
      <c r="AK20" t="str">
        <f t="shared" si="12"/>
        <v/>
      </c>
      <c r="AL20" t="str">
        <f t="shared" si="12"/>
        <v>単元3</v>
      </c>
      <c r="AM20" t="str">
        <f t="shared" si="12"/>
        <v>単元3</v>
      </c>
      <c r="AN20" t="str">
        <f t="shared" si="12"/>
        <v/>
      </c>
      <c r="AO20" t="str">
        <f t="shared" si="12"/>
        <v/>
      </c>
      <c r="AT20" s="24">
        <v>12</v>
      </c>
      <c r="AU20" s="42" t="s">
        <v>223</v>
      </c>
      <c r="AV20" s="25" t="s">
        <v>325</v>
      </c>
      <c r="AW20" s="25" t="s">
        <v>325</v>
      </c>
      <c r="AX20" s="25" t="s">
        <v>325</v>
      </c>
      <c r="AY20" s="25" t="s">
        <v>325</v>
      </c>
      <c r="AZ20" s="43" t="s">
        <v>325</v>
      </c>
    </row>
    <row r="21" spans="1:52" ht="18.95" customHeight="1" thickBot="1" x14ac:dyDescent="0.2">
      <c r="A21" s="207"/>
      <c r="B21" s="99">
        <f t="shared" si="5"/>
        <v>46342</v>
      </c>
      <c r="C21" s="98">
        <f t="shared" si="5"/>
        <v>46342</v>
      </c>
      <c r="D21" s="3" t="s">
        <v>52</v>
      </c>
      <c r="E21" s="3"/>
      <c r="F21" s="17" t="str">
        <f t="shared" si="0"/>
        <v>単元4</v>
      </c>
      <c r="G21" s="17" t="str">
        <f t="shared" si="1"/>
        <v/>
      </c>
      <c r="H21" s="17" t="str">
        <f t="shared" si="2"/>
        <v/>
      </c>
      <c r="I21" s="17" t="str">
        <f t="shared" si="3"/>
        <v/>
      </c>
      <c r="J21" s="17" t="str">
        <f t="shared" si="4"/>
        <v/>
      </c>
      <c r="K21" s="3"/>
      <c r="M21" s="207"/>
      <c r="N21" s="33">
        <v>1</v>
      </c>
      <c r="O21">
        <f>SUM($N$6:N21)</f>
        <v>16</v>
      </c>
      <c r="Q21" t="s">
        <v>41</v>
      </c>
      <c r="R21" t="s">
        <v>104</v>
      </c>
      <c r="S21" t="s">
        <v>105</v>
      </c>
      <c r="T21" t="s">
        <v>48</v>
      </c>
      <c r="U21" t="s">
        <v>49</v>
      </c>
      <c r="W21" s="3">
        <v>13</v>
      </c>
      <c r="X21" s="7" t="str">
        <f>R11</f>
        <v>数学</v>
      </c>
      <c r="Y21" s="9"/>
      <c r="Z21" s="23" t="str">
        <f t="shared" si="6"/>
        <v>数学</v>
      </c>
      <c r="AA21" t="str">
        <f>IF($Z21=AA$8,COUNTIF($Z$9:$Z21,AA$8)+Q$22,"")</f>
        <v/>
      </c>
      <c r="AB21" t="str">
        <f>IF($Z21=AB$8,COUNTIF($Z$9:$Z21,AB$8)+R$22,"")</f>
        <v/>
      </c>
      <c r="AC21">
        <f>IF($Z21=AC$8,COUNTIF($Z$9:$Z21,AC$8)+S$22,"")</f>
        <v>3</v>
      </c>
      <c r="AD21" t="str">
        <f>IF($Z21=AD$8,COUNTIF($Z$9:$Z21,AD$8)+T$22,"")</f>
        <v/>
      </c>
      <c r="AE21" t="str">
        <f>IF($Z21=AE$8,COUNTIF($Z$9:$Z21,AE$8)+U$22,"")</f>
        <v/>
      </c>
      <c r="AF21" t="str">
        <f t="shared" si="7"/>
        <v/>
      </c>
      <c r="AG21" t="str">
        <f t="shared" si="8"/>
        <v/>
      </c>
      <c r="AH21" t="str">
        <f t="shared" si="9"/>
        <v>単元3</v>
      </c>
      <c r="AI21" t="str">
        <f t="shared" si="10"/>
        <v/>
      </c>
      <c r="AJ21" t="str">
        <f t="shared" si="11"/>
        <v/>
      </c>
      <c r="AK21" t="str">
        <f t="shared" si="12"/>
        <v/>
      </c>
      <c r="AL21" t="str">
        <f t="shared" si="12"/>
        <v/>
      </c>
      <c r="AM21" t="str">
        <f t="shared" si="12"/>
        <v>単元3</v>
      </c>
      <c r="AN21" t="str">
        <f t="shared" si="12"/>
        <v>単元3</v>
      </c>
      <c r="AO21" t="str">
        <f t="shared" si="12"/>
        <v/>
      </c>
      <c r="AT21" s="24">
        <v>13</v>
      </c>
      <c r="AU21" s="42" t="s">
        <v>224</v>
      </c>
      <c r="AV21" s="25" t="s">
        <v>326</v>
      </c>
      <c r="AW21" s="25" t="s">
        <v>326</v>
      </c>
      <c r="AX21" s="25" t="s">
        <v>326</v>
      </c>
      <c r="AY21" s="25" t="s">
        <v>326</v>
      </c>
      <c r="AZ21" s="43" t="s">
        <v>326</v>
      </c>
    </row>
    <row r="22" spans="1:52" ht="18.95" customHeight="1" thickBot="1" x14ac:dyDescent="0.2">
      <c r="A22" s="207"/>
      <c r="B22" s="99">
        <f t="shared" si="5"/>
        <v>46343</v>
      </c>
      <c r="C22" s="98">
        <f t="shared" si="5"/>
        <v>46343</v>
      </c>
      <c r="D22" s="3" t="s">
        <v>53</v>
      </c>
      <c r="E22" s="3"/>
      <c r="F22" s="17" t="str">
        <f t="shared" si="0"/>
        <v/>
      </c>
      <c r="G22" s="17" t="str">
        <f t="shared" si="1"/>
        <v>単元4</v>
      </c>
      <c r="H22" s="17" t="str">
        <f t="shared" si="2"/>
        <v/>
      </c>
      <c r="I22" s="17" t="str">
        <f t="shared" si="3"/>
        <v/>
      </c>
      <c r="J22" s="17" t="str">
        <f t="shared" si="4"/>
        <v/>
      </c>
      <c r="K22" s="3"/>
      <c r="M22" s="207"/>
      <c r="N22" s="33">
        <v>1</v>
      </c>
      <c r="O22">
        <f>SUM($N$6:N22)</f>
        <v>17</v>
      </c>
      <c r="Q22" s="11"/>
      <c r="R22" s="12"/>
      <c r="S22" s="12"/>
      <c r="T22" s="12"/>
      <c r="U22" s="13"/>
      <c r="W22" s="3">
        <v>14</v>
      </c>
      <c r="X22" s="7" t="str">
        <f>R12</f>
        <v>理科</v>
      </c>
      <c r="Y22" s="9"/>
      <c r="Z22" s="23" t="str">
        <f t="shared" si="6"/>
        <v>理科</v>
      </c>
      <c r="AA22" t="str">
        <f>IF($Z22=AA$8,COUNTIF($Z$9:$Z22,AA$8)+Q$22,"")</f>
        <v/>
      </c>
      <c r="AB22" t="str">
        <f>IF($Z22=AB$8,COUNTIF($Z$9:$Z22,AB$8)+R$22,"")</f>
        <v/>
      </c>
      <c r="AC22" t="str">
        <f>IF($Z22=AC$8,COUNTIF($Z$9:$Z22,AC$8)+S$22,"")</f>
        <v/>
      </c>
      <c r="AD22">
        <f>IF($Z22=AD$8,COUNTIF($Z$9:$Z22,AD$8)+T$22,"")</f>
        <v>3</v>
      </c>
      <c r="AE22" t="str">
        <f>IF($Z22=AE$8,COUNTIF($Z$9:$Z22,AE$8)+U$22,"")</f>
        <v/>
      </c>
      <c r="AF22" t="str">
        <f t="shared" si="7"/>
        <v/>
      </c>
      <c r="AG22" t="str">
        <f t="shared" si="8"/>
        <v/>
      </c>
      <c r="AH22" t="str">
        <f t="shared" si="9"/>
        <v/>
      </c>
      <c r="AI22" t="str">
        <f t="shared" si="10"/>
        <v>単元3</v>
      </c>
      <c r="AJ22" t="str">
        <f t="shared" si="11"/>
        <v/>
      </c>
      <c r="AK22" t="str">
        <f t="shared" si="12"/>
        <v/>
      </c>
      <c r="AL22" t="str">
        <f t="shared" si="12"/>
        <v/>
      </c>
      <c r="AM22" t="str">
        <f t="shared" si="12"/>
        <v/>
      </c>
      <c r="AN22" t="str">
        <f t="shared" si="12"/>
        <v>単元3</v>
      </c>
      <c r="AO22" t="str">
        <f t="shared" si="12"/>
        <v>単元3</v>
      </c>
      <c r="AT22" s="24">
        <v>14</v>
      </c>
      <c r="AU22" s="42" t="s">
        <v>225</v>
      </c>
      <c r="AV22" s="26" t="s">
        <v>327</v>
      </c>
      <c r="AW22" s="26" t="s">
        <v>327</v>
      </c>
      <c r="AX22" s="26" t="s">
        <v>327</v>
      </c>
      <c r="AY22" s="26" t="s">
        <v>327</v>
      </c>
      <c r="AZ22" s="44" t="s">
        <v>327</v>
      </c>
    </row>
    <row r="23" spans="1:52" ht="18.95" customHeight="1" x14ac:dyDescent="0.15">
      <c r="A23" s="207"/>
      <c r="B23" s="99">
        <f t="shared" si="5"/>
        <v>46344</v>
      </c>
      <c r="C23" s="98">
        <f t="shared" si="5"/>
        <v>46344</v>
      </c>
      <c r="D23" s="3" t="s">
        <v>54</v>
      </c>
      <c r="E23" s="3"/>
      <c r="F23" s="17" t="str">
        <f t="shared" si="0"/>
        <v/>
      </c>
      <c r="G23" s="17" t="str">
        <f t="shared" si="1"/>
        <v/>
      </c>
      <c r="H23" s="17" t="str">
        <f t="shared" si="2"/>
        <v>単元4</v>
      </c>
      <c r="I23" s="17" t="str">
        <f t="shared" si="3"/>
        <v/>
      </c>
      <c r="J23" s="17" t="str">
        <f t="shared" si="4"/>
        <v/>
      </c>
      <c r="K23" s="3"/>
      <c r="M23" s="207"/>
      <c r="N23" s="33">
        <v>1</v>
      </c>
      <c r="O23">
        <f>SUM($N$6:N23)</f>
        <v>18</v>
      </c>
      <c r="W23" s="3">
        <v>15</v>
      </c>
      <c r="X23" s="7" t="str">
        <f>R13</f>
        <v>英語</v>
      </c>
      <c r="Y23" s="9"/>
      <c r="Z23" s="23" t="str">
        <f t="shared" si="6"/>
        <v>英語</v>
      </c>
      <c r="AA23" t="str">
        <f>IF($Z23=AA$8,COUNTIF($Z$9:$Z23,AA$8)+Q$22,"")</f>
        <v/>
      </c>
      <c r="AB23" t="str">
        <f>IF($Z23=AB$8,COUNTIF($Z$9:$Z23,AB$8)+R$22,"")</f>
        <v/>
      </c>
      <c r="AC23" t="str">
        <f>IF($Z23=AC$8,COUNTIF($Z$9:$Z23,AC$8)+S$22,"")</f>
        <v/>
      </c>
      <c r="AD23" t="str">
        <f>IF($Z23=AD$8,COUNTIF($Z$9:$Z23,AD$8)+T$22,"")</f>
        <v/>
      </c>
      <c r="AE23">
        <f>IF($Z23=AE$8,COUNTIF($Z$9:$Z23,AE$8)+U$22,"")</f>
        <v>3</v>
      </c>
      <c r="AF23" t="str">
        <f t="shared" si="7"/>
        <v/>
      </c>
      <c r="AG23" t="str">
        <f t="shared" si="8"/>
        <v/>
      </c>
      <c r="AH23" t="str">
        <f t="shared" si="9"/>
        <v/>
      </c>
      <c r="AI23" t="str">
        <f t="shared" si="10"/>
        <v/>
      </c>
      <c r="AJ23" t="str">
        <f t="shared" si="11"/>
        <v>単元3</v>
      </c>
      <c r="AK23" t="str">
        <f t="shared" si="12"/>
        <v>単元4</v>
      </c>
      <c r="AL23" t="str">
        <f t="shared" si="12"/>
        <v/>
      </c>
      <c r="AM23" t="str">
        <f t="shared" si="12"/>
        <v/>
      </c>
      <c r="AN23" t="str">
        <f t="shared" si="12"/>
        <v/>
      </c>
      <c r="AO23" t="str">
        <f t="shared" si="12"/>
        <v>単元3</v>
      </c>
      <c r="AT23" s="24">
        <v>15</v>
      </c>
      <c r="AU23" s="42" t="s">
        <v>226</v>
      </c>
      <c r="AV23" s="25" t="s">
        <v>328</v>
      </c>
      <c r="AW23" s="25" t="s">
        <v>328</v>
      </c>
      <c r="AX23" s="25" t="s">
        <v>328</v>
      </c>
      <c r="AY23" s="25" t="s">
        <v>328</v>
      </c>
      <c r="AZ23" s="43" t="s">
        <v>328</v>
      </c>
    </row>
    <row r="24" spans="1:52" ht="18.95" customHeight="1" x14ac:dyDescent="0.15">
      <c r="A24" s="207"/>
      <c r="B24" s="99">
        <f t="shared" si="5"/>
        <v>46345</v>
      </c>
      <c r="C24" s="98">
        <f t="shared" si="5"/>
        <v>46345</v>
      </c>
      <c r="D24" s="3" t="s">
        <v>55</v>
      </c>
      <c r="E24" s="3"/>
      <c r="F24" s="17" t="str">
        <f t="shared" si="0"/>
        <v/>
      </c>
      <c r="G24" s="17" t="str">
        <f t="shared" si="1"/>
        <v/>
      </c>
      <c r="H24" s="17" t="str">
        <f t="shared" si="2"/>
        <v/>
      </c>
      <c r="I24" s="17" t="str">
        <f t="shared" si="3"/>
        <v>単元4</v>
      </c>
      <c r="J24" s="17" t="str">
        <f t="shared" si="4"/>
        <v/>
      </c>
      <c r="K24" s="3"/>
      <c r="M24" s="207"/>
      <c r="N24" s="33">
        <v>1</v>
      </c>
      <c r="O24">
        <f>SUM($N$6:N24)</f>
        <v>19</v>
      </c>
      <c r="W24" s="3">
        <v>16</v>
      </c>
      <c r="X24" s="7" t="str">
        <f>R9</f>
        <v>国語</v>
      </c>
      <c r="Y24" s="9"/>
      <c r="Z24" s="23" t="str">
        <f t="shared" si="6"/>
        <v>国語</v>
      </c>
      <c r="AA24">
        <f>IF($Z24=AA$8,COUNTIF($Z$9:$Z24,AA$8)+Q$22,"")</f>
        <v>4</v>
      </c>
      <c r="AB24" t="str">
        <f>IF($Z24=AB$8,COUNTIF($Z$9:$Z24,AB$8)+R$22,"")</f>
        <v/>
      </c>
      <c r="AC24" t="str">
        <f>IF($Z24=AC$8,COUNTIF($Z$9:$Z24,AC$8)+S$22,"")</f>
        <v/>
      </c>
      <c r="AD24" t="str">
        <f>IF($Z24=AD$8,COUNTIF($Z$9:$Z24,AD$8)+T$22,"")</f>
        <v/>
      </c>
      <c r="AE24" t="str">
        <f>IF($Z24=AE$8,COUNTIF($Z$9:$Z24,AE$8)+U$22,"")</f>
        <v/>
      </c>
      <c r="AF24" t="str">
        <f t="shared" si="7"/>
        <v>単元4</v>
      </c>
      <c r="AG24" t="str">
        <f t="shared" si="8"/>
        <v/>
      </c>
      <c r="AH24" t="str">
        <f t="shared" si="9"/>
        <v/>
      </c>
      <c r="AI24" t="str">
        <f t="shared" si="10"/>
        <v/>
      </c>
      <c r="AJ24" t="str">
        <f t="shared" si="11"/>
        <v/>
      </c>
      <c r="AK24" t="str">
        <f t="shared" si="12"/>
        <v>単元4</v>
      </c>
      <c r="AL24" t="str">
        <f t="shared" si="12"/>
        <v>単元4</v>
      </c>
      <c r="AM24" t="str">
        <f t="shared" si="12"/>
        <v/>
      </c>
      <c r="AN24" t="str">
        <f t="shared" si="12"/>
        <v/>
      </c>
      <c r="AO24" t="str">
        <f t="shared" si="12"/>
        <v/>
      </c>
      <c r="AT24" s="24">
        <v>16</v>
      </c>
      <c r="AU24" s="42" t="s">
        <v>227</v>
      </c>
      <c r="AV24" s="25" t="s">
        <v>329</v>
      </c>
      <c r="AW24" s="25" t="s">
        <v>329</v>
      </c>
      <c r="AX24" s="25" t="s">
        <v>329</v>
      </c>
      <c r="AY24" s="25" t="s">
        <v>329</v>
      </c>
      <c r="AZ24" s="43" t="s">
        <v>329</v>
      </c>
    </row>
    <row r="25" spans="1:52" ht="18.95" customHeight="1" x14ac:dyDescent="0.15">
      <c r="A25" s="207"/>
      <c r="B25" s="99">
        <f t="shared" si="5"/>
        <v>46346</v>
      </c>
      <c r="C25" s="98">
        <f t="shared" si="5"/>
        <v>46346</v>
      </c>
      <c r="D25" s="3" t="s">
        <v>56</v>
      </c>
      <c r="E25" s="3"/>
      <c r="F25" s="17" t="str">
        <f t="shared" si="0"/>
        <v/>
      </c>
      <c r="G25" s="17" t="str">
        <f t="shared" si="1"/>
        <v/>
      </c>
      <c r="H25" s="17" t="str">
        <f t="shared" si="2"/>
        <v/>
      </c>
      <c r="I25" s="17" t="str">
        <f t="shared" si="3"/>
        <v/>
      </c>
      <c r="J25" s="17" t="str">
        <f t="shared" si="4"/>
        <v>単元4</v>
      </c>
      <c r="K25" s="3"/>
      <c r="M25" s="207"/>
      <c r="N25" s="33">
        <v>1</v>
      </c>
      <c r="O25">
        <f>SUM($N$6:N25)</f>
        <v>20</v>
      </c>
      <c r="W25" s="3">
        <v>17</v>
      </c>
      <c r="X25" s="7" t="str">
        <f>R10</f>
        <v>社会</v>
      </c>
      <c r="Y25" s="9"/>
      <c r="Z25" s="23" t="str">
        <f t="shared" si="6"/>
        <v>社会</v>
      </c>
      <c r="AA25" t="str">
        <f>IF($Z25=AA$8,COUNTIF($Z$9:$Z25,AA$8)+Q$22,"")</f>
        <v/>
      </c>
      <c r="AB25">
        <f>IF($Z25=AB$8,COUNTIF($Z$9:$Z25,AB$8)+R$22,"")</f>
        <v>4</v>
      </c>
      <c r="AC25" t="str">
        <f>IF($Z25=AC$8,COUNTIF($Z$9:$Z25,AC$8)+S$22,"")</f>
        <v/>
      </c>
      <c r="AD25" t="str">
        <f>IF($Z25=AD$8,COUNTIF($Z$9:$Z25,AD$8)+T$22,"")</f>
        <v/>
      </c>
      <c r="AE25" t="str">
        <f>IF($Z25=AE$8,COUNTIF($Z$9:$Z25,AE$8)+U$22,"")</f>
        <v/>
      </c>
      <c r="AF25" t="str">
        <f t="shared" si="7"/>
        <v/>
      </c>
      <c r="AG25" t="str">
        <f t="shared" si="8"/>
        <v>単元4</v>
      </c>
      <c r="AH25" t="str">
        <f t="shared" si="9"/>
        <v/>
      </c>
      <c r="AI25" t="str">
        <f t="shared" si="10"/>
        <v/>
      </c>
      <c r="AJ25" t="str">
        <f t="shared" si="11"/>
        <v/>
      </c>
      <c r="AK25" t="str">
        <f t="shared" si="12"/>
        <v/>
      </c>
      <c r="AL25" t="str">
        <f t="shared" si="12"/>
        <v>単元4</v>
      </c>
      <c r="AM25" t="str">
        <f t="shared" si="12"/>
        <v>単元4</v>
      </c>
      <c r="AN25" t="str">
        <f t="shared" si="12"/>
        <v/>
      </c>
      <c r="AO25" t="str">
        <f t="shared" si="12"/>
        <v/>
      </c>
      <c r="AT25" s="24">
        <v>17</v>
      </c>
      <c r="AU25" s="42" t="s">
        <v>228</v>
      </c>
      <c r="AV25" s="25" t="s">
        <v>330</v>
      </c>
      <c r="AW25" s="25" t="s">
        <v>330</v>
      </c>
      <c r="AX25" s="25" t="s">
        <v>330</v>
      </c>
      <c r="AY25" s="25" t="s">
        <v>330</v>
      </c>
      <c r="AZ25" s="43" t="s">
        <v>330</v>
      </c>
    </row>
    <row r="26" spans="1:52" ht="18.95" customHeight="1" x14ac:dyDescent="0.15">
      <c r="A26" s="207"/>
      <c r="B26" s="99">
        <f t="shared" si="5"/>
        <v>46347</v>
      </c>
      <c r="C26" s="98">
        <f t="shared" si="5"/>
        <v>46347</v>
      </c>
      <c r="D26" s="3" t="s">
        <v>57</v>
      </c>
      <c r="E26" s="3"/>
      <c r="F26" s="17" t="str">
        <f t="shared" si="0"/>
        <v>単元5</v>
      </c>
      <c r="G26" s="17" t="str">
        <f t="shared" si="1"/>
        <v/>
      </c>
      <c r="H26" s="17" t="str">
        <f t="shared" si="2"/>
        <v/>
      </c>
      <c r="I26" s="17" t="str">
        <f t="shared" si="3"/>
        <v/>
      </c>
      <c r="J26" s="17" t="str">
        <f t="shared" si="4"/>
        <v/>
      </c>
      <c r="K26" s="3"/>
      <c r="M26" s="207"/>
      <c r="N26" s="33">
        <v>1</v>
      </c>
      <c r="O26">
        <f>SUM($N$6:N26)</f>
        <v>21</v>
      </c>
      <c r="W26" s="3">
        <v>18</v>
      </c>
      <c r="X26" s="7" t="str">
        <f>R11</f>
        <v>数学</v>
      </c>
      <c r="Y26" s="9"/>
      <c r="Z26" s="23" t="str">
        <f t="shared" si="6"/>
        <v>数学</v>
      </c>
      <c r="AA26" t="str">
        <f>IF($Z26=AA$8,COUNTIF($Z$9:$Z26,AA$8)+Q$22,"")</f>
        <v/>
      </c>
      <c r="AB26" t="str">
        <f>IF($Z26=AB$8,COUNTIF($Z$9:$Z26,AB$8)+R$22,"")</f>
        <v/>
      </c>
      <c r="AC26">
        <f>IF($Z26=AC$8,COUNTIF($Z$9:$Z26,AC$8)+S$22,"")</f>
        <v>4</v>
      </c>
      <c r="AD26" t="str">
        <f>IF($Z26=AD$8,COUNTIF($Z$9:$Z26,AD$8)+T$22,"")</f>
        <v/>
      </c>
      <c r="AE26" t="str">
        <f>IF($Z26=AE$8,COUNTIF($Z$9:$Z26,AE$8)+U$22,"")</f>
        <v/>
      </c>
      <c r="AF26" t="str">
        <f t="shared" si="7"/>
        <v/>
      </c>
      <c r="AG26" t="str">
        <f t="shared" si="8"/>
        <v/>
      </c>
      <c r="AH26" t="str">
        <f t="shared" si="9"/>
        <v>単元4</v>
      </c>
      <c r="AI26" t="str">
        <f t="shared" si="10"/>
        <v/>
      </c>
      <c r="AJ26" t="str">
        <f t="shared" si="11"/>
        <v/>
      </c>
      <c r="AK26" t="str">
        <f t="shared" si="12"/>
        <v/>
      </c>
      <c r="AL26" t="str">
        <f t="shared" si="12"/>
        <v/>
      </c>
      <c r="AM26" t="str">
        <f t="shared" si="12"/>
        <v>単元4</v>
      </c>
      <c r="AN26" t="str">
        <f t="shared" si="12"/>
        <v>単元4</v>
      </c>
      <c r="AO26" t="str">
        <f t="shared" si="12"/>
        <v/>
      </c>
      <c r="AT26" s="24">
        <v>18</v>
      </c>
      <c r="AU26" s="42" t="s">
        <v>229</v>
      </c>
      <c r="AV26" s="25" t="s">
        <v>331</v>
      </c>
      <c r="AW26" s="25" t="s">
        <v>331</v>
      </c>
      <c r="AX26" s="25" t="s">
        <v>331</v>
      </c>
      <c r="AY26" s="25" t="s">
        <v>331</v>
      </c>
      <c r="AZ26" s="43" t="s">
        <v>331</v>
      </c>
    </row>
    <row r="27" spans="1:52" ht="18.95" customHeight="1" x14ac:dyDescent="0.15">
      <c r="A27" s="207"/>
      <c r="B27" s="99">
        <f t="shared" si="5"/>
        <v>46348</v>
      </c>
      <c r="C27" s="98">
        <f t="shared" si="5"/>
        <v>46348</v>
      </c>
      <c r="D27" s="3" t="s">
        <v>58</v>
      </c>
      <c r="E27" s="3"/>
      <c r="F27" s="17" t="str">
        <f t="shared" si="0"/>
        <v/>
      </c>
      <c r="G27" s="17" t="str">
        <f t="shared" si="1"/>
        <v>単元5</v>
      </c>
      <c r="H27" s="17" t="str">
        <f t="shared" si="2"/>
        <v/>
      </c>
      <c r="I27" s="17" t="str">
        <f t="shared" si="3"/>
        <v/>
      </c>
      <c r="J27" s="17" t="str">
        <f t="shared" si="4"/>
        <v/>
      </c>
      <c r="K27" s="3"/>
      <c r="M27" s="207"/>
      <c r="N27" s="33">
        <v>1</v>
      </c>
      <c r="O27">
        <f>SUM($N$6:N27)</f>
        <v>22</v>
      </c>
      <c r="W27" s="3">
        <v>19</v>
      </c>
      <c r="X27" s="7" t="str">
        <f>R12</f>
        <v>理科</v>
      </c>
      <c r="Y27" s="9"/>
      <c r="Z27" s="23" t="str">
        <f t="shared" si="6"/>
        <v>理科</v>
      </c>
      <c r="AA27" t="str">
        <f>IF($Z27=AA$8,COUNTIF($Z$9:$Z27,AA$8)+Q$22,"")</f>
        <v/>
      </c>
      <c r="AB27" t="str">
        <f>IF($Z27=AB$8,COUNTIF($Z$9:$Z27,AB$8)+R$22,"")</f>
        <v/>
      </c>
      <c r="AC27" t="str">
        <f>IF($Z27=AC$8,COUNTIF($Z$9:$Z27,AC$8)+S$22,"")</f>
        <v/>
      </c>
      <c r="AD27">
        <f>IF($Z27=AD$8,COUNTIF($Z$9:$Z27,AD$8)+T$22,"")</f>
        <v>4</v>
      </c>
      <c r="AE27" t="str">
        <f>IF($Z27=AE$8,COUNTIF($Z$9:$Z27,AE$8)+U$22,"")</f>
        <v/>
      </c>
      <c r="AF27" t="str">
        <f t="shared" si="7"/>
        <v/>
      </c>
      <c r="AG27" t="str">
        <f t="shared" si="8"/>
        <v/>
      </c>
      <c r="AH27" t="str">
        <f t="shared" si="9"/>
        <v/>
      </c>
      <c r="AI27" t="str">
        <f t="shared" si="10"/>
        <v>単元4</v>
      </c>
      <c r="AJ27" t="str">
        <f t="shared" si="11"/>
        <v/>
      </c>
      <c r="AK27" t="str">
        <f t="shared" si="12"/>
        <v/>
      </c>
      <c r="AL27" t="str">
        <f t="shared" si="12"/>
        <v/>
      </c>
      <c r="AM27" t="str">
        <f t="shared" si="12"/>
        <v/>
      </c>
      <c r="AN27" t="str">
        <f t="shared" si="12"/>
        <v>単元4</v>
      </c>
      <c r="AO27" t="str">
        <f t="shared" si="12"/>
        <v>単元4</v>
      </c>
      <c r="AT27" s="24">
        <v>19</v>
      </c>
      <c r="AU27" s="42" t="s">
        <v>230</v>
      </c>
      <c r="AV27" s="25" t="s">
        <v>332</v>
      </c>
      <c r="AW27" s="25" t="s">
        <v>332</v>
      </c>
      <c r="AX27" s="25" t="s">
        <v>332</v>
      </c>
      <c r="AY27" s="25" t="s">
        <v>332</v>
      </c>
      <c r="AZ27" s="43" t="s">
        <v>332</v>
      </c>
    </row>
    <row r="28" spans="1:52" ht="18.95" customHeight="1" x14ac:dyDescent="0.15">
      <c r="A28" s="207"/>
      <c r="B28" s="99">
        <f t="shared" si="5"/>
        <v>46349</v>
      </c>
      <c r="C28" s="98">
        <f t="shared" si="5"/>
        <v>46349</v>
      </c>
      <c r="D28" s="3" t="s">
        <v>59</v>
      </c>
      <c r="E28" s="3"/>
      <c r="F28" s="17" t="str">
        <f t="shared" si="0"/>
        <v/>
      </c>
      <c r="G28" s="17" t="str">
        <f t="shared" si="1"/>
        <v/>
      </c>
      <c r="H28" s="17" t="str">
        <f t="shared" si="2"/>
        <v>単元5</v>
      </c>
      <c r="I28" s="17" t="str">
        <f t="shared" si="3"/>
        <v/>
      </c>
      <c r="J28" s="17" t="str">
        <f t="shared" si="4"/>
        <v/>
      </c>
      <c r="K28" s="3"/>
      <c r="M28" s="207"/>
      <c r="N28" s="33">
        <v>1</v>
      </c>
      <c r="O28">
        <f>SUM($N$6:N28)</f>
        <v>23</v>
      </c>
      <c r="W28" s="3">
        <v>20</v>
      </c>
      <c r="X28" s="7" t="str">
        <f>R13</f>
        <v>英語</v>
      </c>
      <c r="Y28" s="9"/>
      <c r="Z28" s="23" t="str">
        <f t="shared" si="6"/>
        <v>英語</v>
      </c>
      <c r="AA28" t="str">
        <f>IF($Z28=AA$8,COUNTIF($Z$9:$Z28,AA$8)+Q$22,"")</f>
        <v/>
      </c>
      <c r="AB28" t="str">
        <f>IF($Z28=AB$8,COUNTIF($Z$9:$Z28,AB$8)+R$22,"")</f>
        <v/>
      </c>
      <c r="AC28" t="str">
        <f>IF($Z28=AC$8,COUNTIF($Z$9:$Z28,AC$8)+S$22,"")</f>
        <v/>
      </c>
      <c r="AD28" t="str">
        <f>IF($Z28=AD$8,COUNTIF($Z$9:$Z28,AD$8)+T$22,"")</f>
        <v/>
      </c>
      <c r="AE28">
        <f>IF($Z28=AE$8,COUNTIF($Z$9:$Z28,AE$8)+U$22,"")</f>
        <v>4</v>
      </c>
      <c r="AF28" t="str">
        <f t="shared" si="7"/>
        <v/>
      </c>
      <c r="AG28" t="str">
        <f t="shared" si="8"/>
        <v/>
      </c>
      <c r="AH28" t="str">
        <f t="shared" si="9"/>
        <v/>
      </c>
      <c r="AI28" t="str">
        <f t="shared" si="10"/>
        <v/>
      </c>
      <c r="AJ28" t="str">
        <f t="shared" si="11"/>
        <v>単元4</v>
      </c>
      <c r="AK28" t="str">
        <f t="shared" si="12"/>
        <v>単元5</v>
      </c>
      <c r="AL28" t="str">
        <f t="shared" si="12"/>
        <v/>
      </c>
      <c r="AM28" t="str">
        <f t="shared" si="12"/>
        <v/>
      </c>
      <c r="AN28" t="str">
        <f t="shared" si="12"/>
        <v/>
      </c>
      <c r="AO28" t="str">
        <f t="shared" si="12"/>
        <v>単元4</v>
      </c>
      <c r="AT28" s="24">
        <v>20</v>
      </c>
      <c r="AU28" s="42" t="s">
        <v>231</v>
      </c>
      <c r="AV28" s="26" t="s">
        <v>333</v>
      </c>
      <c r="AW28" s="26" t="s">
        <v>333</v>
      </c>
      <c r="AX28" s="26" t="s">
        <v>333</v>
      </c>
      <c r="AY28" s="26" t="s">
        <v>333</v>
      </c>
      <c r="AZ28" s="44" t="s">
        <v>333</v>
      </c>
    </row>
    <row r="29" spans="1:52" ht="18.95" customHeight="1" x14ac:dyDescent="0.15">
      <c r="A29" s="207"/>
      <c r="B29" s="99">
        <f t="shared" si="5"/>
        <v>46350</v>
      </c>
      <c r="C29" s="98">
        <f t="shared" si="5"/>
        <v>46350</v>
      </c>
      <c r="D29" s="3" t="s">
        <v>60</v>
      </c>
      <c r="E29" s="3"/>
      <c r="F29" s="17" t="str">
        <f t="shared" si="0"/>
        <v/>
      </c>
      <c r="G29" s="17" t="str">
        <f t="shared" si="1"/>
        <v/>
      </c>
      <c r="H29" s="17" t="str">
        <f t="shared" si="2"/>
        <v/>
      </c>
      <c r="I29" s="17" t="str">
        <f t="shared" si="3"/>
        <v>単元5</v>
      </c>
      <c r="J29" s="17" t="str">
        <f t="shared" si="4"/>
        <v/>
      </c>
      <c r="K29" s="3"/>
      <c r="M29" s="207"/>
      <c r="N29" s="33">
        <v>1</v>
      </c>
      <c r="O29">
        <f>SUM($N$6:N29)</f>
        <v>24</v>
      </c>
      <c r="W29" s="3">
        <v>21</v>
      </c>
      <c r="X29" s="7" t="str">
        <f>R9</f>
        <v>国語</v>
      </c>
      <c r="Y29" s="9"/>
      <c r="Z29" s="23" t="str">
        <f t="shared" si="6"/>
        <v>国語</v>
      </c>
      <c r="AA29">
        <f>IF($Z29=AA$8,COUNTIF($Z$9:$Z29,AA$8)+Q$22,"")</f>
        <v>5</v>
      </c>
      <c r="AB29" t="str">
        <f>IF($Z29=AB$8,COUNTIF($Z$9:$Z29,AB$8)+R$22,"")</f>
        <v/>
      </c>
      <c r="AC29" t="str">
        <f>IF($Z29=AC$8,COUNTIF($Z$9:$Z29,AC$8)+S$22,"")</f>
        <v/>
      </c>
      <c r="AD29" t="str">
        <f>IF($Z29=AD$8,COUNTIF($Z$9:$Z29,AD$8)+T$22,"")</f>
        <v/>
      </c>
      <c r="AE29" t="str">
        <f>IF($Z29=AE$8,COUNTIF($Z$9:$Z29,AE$8)+U$22,"")</f>
        <v/>
      </c>
      <c r="AF29" t="str">
        <f t="shared" si="7"/>
        <v>単元5</v>
      </c>
      <c r="AG29" t="str">
        <f t="shared" si="8"/>
        <v/>
      </c>
      <c r="AH29" t="str">
        <f t="shared" si="9"/>
        <v/>
      </c>
      <c r="AI29" t="str">
        <f t="shared" si="10"/>
        <v/>
      </c>
      <c r="AJ29" t="str">
        <f t="shared" si="11"/>
        <v/>
      </c>
      <c r="AK29" t="str">
        <f t="shared" si="12"/>
        <v>単元5</v>
      </c>
      <c r="AL29" t="str">
        <f t="shared" si="12"/>
        <v>単元5</v>
      </c>
      <c r="AM29" t="str">
        <f t="shared" si="12"/>
        <v/>
      </c>
      <c r="AN29" t="str">
        <f t="shared" si="12"/>
        <v/>
      </c>
      <c r="AO29" t="str">
        <f t="shared" si="12"/>
        <v/>
      </c>
      <c r="AT29" s="24">
        <v>21</v>
      </c>
      <c r="AU29" s="42" t="s">
        <v>232</v>
      </c>
      <c r="AV29" s="25" t="s">
        <v>334</v>
      </c>
      <c r="AW29" s="25" t="s">
        <v>334</v>
      </c>
      <c r="AX29" s="25" t="s">
        <v>334</v>
      </c>
      <c r="AY29" s="25" t="s">
        <v>334</v>
      </c>
      <c r="AZ29" s="43" t="s">
        <v>334</v>
      </c>
    </row>
    <row r="30" spans="1:52" ht="18.95" customHeight="1" x14ac:dyDescent="0.15">
      <c r="A30" s="207"/>
      <c r="B30" s="99">
        <f t="shared" si="5"/>
        <v>46351</v>
      </c>
      <c r="C30" s="98">
        <f t="shared" si="5"/>
        <v>46351</v>
      </c>
      <c r="D30" s="3" t="s">
        <v>61</v>
      </c>
      <c r="E30" s="3"/>
      <c r="F30" s="17" t="str">
        <f t="shared" si="0"/>
        <v/>
      </c>
      <c r="G30" s="17" t="str">
        <f t="shared" si="1"/>
        <v/>
      </c>
      <c r="H30" s="17" t="str">
        <f t="shared" si="2"/>
        <v/>
      </c>
      <c r="I30" s="17" t="str">
        <f t="shared" si="3"/>
        <v/>
      </c>
      <c r="J30" s="17" t="str">
        <f t="shared" si="4"/>
        <v>単元5</v>
      </c>
      <c r="K30" s="3"/>
      <c r="M30" s="207"/>
      <c r="N30" s="33">
        <v>1</v>
      </c>
      <c r="O30">
        <f>SUM($N$6:N30)</f>
        <v>25</v>
      </c>
      <c r="W30" s="3">
        <v>22</v>
      </c>
      <c r="X30" s="7" t="str">
        <f>R10</f>
        <v>社会</v>
      </c>
      <c r="Y30" s="9"/>
      <c r="Z30" s="23" t="str">
        <f t="shared" si="6"/>
        <v>社会</v>
      </c>
      <c r="AA30" t="str">
        <f>IF($Z30=AA$8,COUNTIF($Z$9:$Z30,AA$8)+Q$22,"")</f>
        <v/>
      </c>
      <c r="AB30">
        <f>IF($Z30=AB$8,COUNTIF($Z$9:$Z30,AB$8)+R$22,"")</f>
        <v>5</v>
      </c>
      <c r="AC30" t="str">
        <f>IF($Z30=AC$8,COUNTIF($Z$9:$Z30,AC$8)+S$22,"")</f>
        <v/>
      </c>
      <c r="AD30" t="str">
        <f>IF($Z30=AD$8,COUNTIF($Z$9:$Z30,AD$8)+T$22,"")</f>
        <v/>
      </c>
      <c r="AE30" t="str">
        <f>IF($Z30=AE$8,COUNTIF($Z$9:$Z30,AE$8)+U$22,"")</f>
        <v/>
      </c>
      <c r="AF30" t="str">
        <f t="shared" si="7"/>
        <v/>
      </c>
      <c r="AG30" t="str">
        <f t="shared" si="8"/>
        <v>単元5</v>
      </c>
      <c r="AH30" t="str">
        <f t="shared" si="9"/>
        <v/>
      </c>
      <c r="AI30" t="str">
        <f t="shared" si="10"/>
        <v/>
      </c>
      <c r="AJ30" t="str">
        <f t="shared" si="11"/>
        <v/>
      </c>
      <c r="AK30" t="str">
        <f t="shared" si="12"/>
        <v/>
      </c>
      <c r="AL30" t="str">
        <f t="shared" si="12"/>
        <v>単元5</v>
      </c>
      <c r="AM30" t="str">
        <f t="shared" si="12"/>
        <v>単元5</v>
      </c>
      <c r="AN30" t="str">
        <f t="shared" si="12"/>
        <v/>
      </c>
      <c r="AO30" t="str">
        <f t="shared" si="12"/>
        <v/>
      </c>
      <c r="AT30" s="24">
        <v>22</v>
      </c>
      <c r="AU30" s="42" t="s">
        <v>233</v>
      </c>
      <c r="AV30" s="25" t="s">
        <v>335</v>
      </c>
      <c r="AW30" s="25" t="s">
        <v>335</v>
      </c>
      <c r="AX30" s="25" t="s">
        <v>335</v>
      </c>
      <c r="AY30" s="25" t="s">
        <v>335</v>
      </c>
      <c r="AZ30" s="43" t="s">
        <v>335</v>
      </c>
    </row>
    <row r="31" spans="1:52" ht="18.95" customHeight="1" x14ac:dyDescent="0.15">
      <c r="A31" s="207"/>
      <c r="B31" s="99">
        <f t="shared" si="5"/>
        <v>46352</v>
      </c>
      <c r="C31" s="98">
        <f t="shared" si="5"/>
        <v>46352</v>
      </c>
      <c r="D31" s="3" t="s">
        <v>62</v>
      </c>
      <c r="E31" s="3"/>
      <c r="F31" s="17" t="str">
        <f t="shared" si="0"/>
        <v>単元6</v>
      </c>
      <c r="G31" s="17" t="str">
        <f t="shared" si="1"/>
        <v/>
      </c>
      <c r="H31" s="17" t="str">
        <f t="shared" si="2"/>
        <v/>
      </c>
      <c r="I31" s="17" t="str">
        <f t="shared" si="3"/>
        <v/>
      </c>
      <c r="J31" s="17" t="str">
        <f t="shared" si="4"/>
        <v/>
      </c>
      <c r="K31" s="3"/>
      <c r="M31" s="207"/>
      <c r="N31" s="33">
        <v>1</v>
      </c>
      <c r="O31">
        <f>SUM($N$6:N31)</f>
        <v>26</v>
      </c>
      <c r="W31" s="3">
        <v>23</v>
      </c>
      <c r="X31" s="7" t="str">
        <f>R11</f>
        <v>数学</v>
      </c>
      <c r="Y31" s="9"/>
      <c r="Z31" s="23" t="str">
        <f t="shared" si="6"/>
        <v>数学</v>
      </c>
      <c r="AA31" t="str">
        <f>IF($Z31=AA$8,COUNTIF($Z$9:$Z31,AA$8)+Q$22,"")</f>
        <v/>
      </c>
      <c r="AB31" t="str">
        <f>IF($Z31=AB$8,COUNTIF($Z$9:$Z31,AB$8)+R$22,"")</f>
        <v/>
      </c>
      <c r="AC31">
        <f>IF($Z31=AC$8,COUNTIF($Z$9:$Z31,AC$8)+S$22,"")</f>
        <v>5</v>
      </c>
      <c r="AD31" t="str">
        <f>IF($Z31=AD$8,COUNTIF($Z$9:$Z31,AD$8)+T$22,"")</f>
        <v/>
      </c>
      <c r="AE31" t="str">
        <f>IF($Z31=AE$8,COUNTIF($Z$9:$Z31,AE$8)+U$22,"")</f>
        <v/>
      </c>
      <c r="AF31" t="str">
        <f t="shared" si="7"/>
        <v/>
      </c>
      <c r="AG31" t="str">
        <f t="shared" si="8"/>
        <v/>
      </c>
      <c r="AH31" t="str">
        <f t="shared" si="9"/>
        <v>単元5</v>
      </c>
      <c r="AI31" t="str">
        <f t="shared" si="10"/>
        <v/>
      </c>
      <c r="AJ31" t="str">
        <f t="shared" si="11"/>
        <v/>
      </c>
      <c r="AK31" t="str">
        <f t="shared" si="12"/>
        <v/>
      </c>
      <c r="AL31" t="str">
        <f t="shared" si="12"/>
        <v/>
      </c>
      <c r="AM31" t="str">
        <f t="shared" si="12"/>
        <v>単元5</v>
      </c>
      <c r="AN31" t="str">
        <f t="shared" si="12"/>
        <v>単元5</v>
      </c>
      <c r="AO31" t="str">
        <f t="shared" si="12"/>
        <v/>
      </c>
      <c r="AT31" s="24">
        <v>23</v>
      </c>
      <c r="AU31" s="42" t="s">
        <v>234</v>
      </c>
      <c r="AV31" s="25" t="s">
        <v>336</v>
      </c>
      <c r="AW31" s="25" t="s">
        <v>336</v>
      </c>
      <c r="AX31" s="25" t="s">
        <v>336</v>
      </c>
      <c r="AY31" s="25" t="s">
        <v>336</v>
      </c>
      <c r="AZ31" s="43" t="s">
        <v>336</v>
      </c>
    </row>
    <row r="32" spans="1:52" ht="18.95" customHeight="1" x14ac:dyDescent="0.15">
      <c r="A32" s="207"/>
      <c r="B32" s="99">
        <f t="shared" si="5"/>
        <v>46353</v>
      </c>
      <c r="C32" s="98">
        <f t="shared" si="5"/>
        <v>46353</v>
      </c>
      <c r="D32" s="3" t="s">
        <v>63</v>
      </c>
      <c r="E32" s="3"/>
      <c r="F32" s="17" t="str">
        <f t="shared" si="0"/>
        <v/>
      </c>
      <c r="G32" s="17" t="str">
        <f t="shared" si="1"/>
        <v>単元6</v>
      </c>
      <c r="H32" s="17" t="str">
        <f t="shared" si="2"/>
        <v/>
      </c>
      <c r="I32" s="17" t="str">
        <f t="shared" si="3"/>
        <v/>
      </c>
      <c r="J32" s="17" t="str">
        <f t="shared" si="4"/>
        <v/>
      </c>
      <c r="K32" s="3"/>
      <c r="M32" s="207"/>
      <c r="N32" s="33">
        <v>1</v>
      </c>
      <c r="O32">
        <f>SUM($N$6:N32)</f>
        <v>27</v>
      </c>
      <c r="W32" s="3">
        <v>24</v>
      </c>
      <c r="X32" s="7" t="str">
        <f>R12</f>
        <v>理科</v>
      </c>
      <c r="Y32" s="9"/>
      <c r="Z32" s="23" t="str">
        <f t="shared" si="6"/>
        <v>理科</v>
      </c>
      <c r="AA32" t="str">
        <f>IF($Z32=AA$8,COUNTIF($Z$9:$Z32,AA$8)+Q$22,"")</f>
        <v/>
      </c>
      <c r="AB32" t="str">
        <f>IF($Z32=AB$8,COUNTIF($Z$9:$Z32,AB$8)+R$22,"")</f>
        <v/>
      </c>
      <c r="AC32" t="str">
        <f>IF($Z32=AC$8,COUNTIF($Z$9:$Z32,AC$8)+S$22,"")</f>
        <v/>
      </c>
      <c r="AD32">
        <f>IF($Z32=AD$8,COUNTIF($Z$9:$Z32,AD$8)+T$22,"")</f>
        <v>5</v>
      </c>
      <c r="AE32" t="str">
        <f>IF($Z32=AE$8,COUNTIF($Z$9:$Z32,AE$8)+U$22,"")</f>
        <v/>
      </c>
      <c r="AF32" t="str">
        <f t="shared" si="7"/>
        <v/>
      </c>
      <c r="AG32" t="str">
        <f t="shared" si="8"/>
        <v/>
      </c>
      <c r="AH32" t="str">
        <f t="shared" si="9"/>
        <v/>
      </c>
      <c r="AI32" t="str">
        <f t="shared" si="10"/>
        <v>単元5</v>
      </c>
      <c r="AJ32" t="str">
        <f t="shared" si="11"/>
        <v/>
      </c>
      <c r="AK32" t="str">
        <f t="shared" si="12"/>
        <v/>
      </c>
      <c r="AL32" t="str">
        <f t="shared" si="12"/>
        <v/>
      </c>
      <c r="AM32" t="str">
        <f t="shared" si="12"/>
        <v/>
      </c>
      <c r="AN32" t="str">
        <f t="shared" si="12"/>
        <v>単元5</v>
      </c>
      <c r="AO32" t="str">
        <f t="shared" si="12"/>
        <v>単元5</v>
      </c>
      <c r="AT32" s="24">
        <v>24</v>
      </c>
      <c r="AU32" s="42" t="s">
        <v>235</v>
      </c>
      <c r="AV32" s="25" t="s">
        <v>337</v>
      </c>
      <c r="AW32" s="25" t="s">
        <v>337</v>
      </c>
      <c r="AX32" s="25" t="s">
        <v>337</v>
      </c>
      <c r="AY32" s="25" t="s">
        <v>337</v>
      </c>
      <c r="AZ32" s="43" t="s">
        <v>337</v>
      </c>
    </row>
    <row r="33" spans="1:52" ht="18.95" customHeight="1" x14ac:dyDescent="0.15">
      <c r="A33" s="207"/>
      <c r="B33" s="99">
        <f t="shared" si="5"/>
        <v>46354</v>
      </c>
      <c r="C33" s="98">
        <f t="shared" si="5"/>
        <v>46354</v>
      </c>
      <c r="D33" s="3" t="s">
        <v>64</v>
      </c>
      <c r="E33" s="3"/>
      <c r="F33" s="17" t="str">
        <f t="shared" si="0"/>
        <v/>
      </c>
      <c r="G33" s="17" t="str">
        <f t="shared" si="1"/>
        <v/>
      </c>
      <c r="H33" s="17" t="str">
        <f t="shared" si="2"/>
        <v>単元6</v>
      </c>
      <c r="I33" s="17" t="str">
        <f t="shared" si="3"/>
        <v/>
      </c>
      <c r="J33" s="17" t="str">
        <f t="shared" si="4"/>
        <v/>
      </c>
      <c r="K33" s="3"/>
      <c r="M33" s="207"/>
      <c r="N33" s="33">
        <v>1</v>
      </c>
      <c r="O33">
        <f>SUM($N$6:N33)</f>
        <v>28</v>
      </c>
      <c r="Q33" s="6"/>
      <c r="W33" s="3">
        <v>25</v>
      </c>
      <c r="X33" s="7" t="str">
        <f>R13</f>
        <v>英語</v>
      </c>
      <c r="Y33" s="9"/>
      <c r="Z33" s="23" t="str">
        <f t="shared" si="6"/>
        <v>英語</v>
      </c>
      <c r="AA33" t="str">
        <f>IF($Z33=AA$8,COUNTIF($Z$9:$Z33,AA$8)+Q$22,"")</f>
        <v/>
      </c>
      <c r="AB33" t="str">
        <f>IF($Z33=AB$8,COUNTIF($Z$9:$Z33,AB$8)+R$22,"")</f>
        <v/>
      </c>
      <c r="AC33" t="str">
        <f>IF($Z33=AC$8,COUNTIF($Z$9:$Z33,AC$8)+S$22,"")</f>
        <v/>
      </c>
      <c r="AD33" t="str">
        <f>IF($Z33=AD$8,COUNTIF($Z$9:$Z33,AD$8)+T$22,"")</f>
        <v/>
      </c>
      <c r="AE33">
        <f>IF($Z33=AE$8,COUNTIF($Z$9:$Z33,AE$8)+U$22,"")</f>
        <v>5</v>
      </c>
      <c r="AF33" t="str">
        <f t="shared" si="7"/>
        <v/>
      </c>
      <c r="AG33" t="str">
        <f t="shared" si="8"/>
        <v/>
      </c>
      <c r="AH33" t="str">
        <f t="shared" si="9"/>
        <v/>
      </c>
      <c r="AI33" t="str">
        <f t="shared" si="10"/>
        <v/>
      </c>
      <c r="AJ33" t="str">
        <f t="shared" si="11"/>
        <v>単元5</v>
      </c>
      <c r="AK33" t="str">
        <f t="shared" si="12"/>
        <v>単元6</v>
      </c>
      <c r="AL33" t="str">
        <f t="shared" si="12"/>
        <v/>
      </c>
      <c r="AM33" t="str">
        <f t="shared" si="12"/>
        <v/>
      </c>
      <c r="AN33" t="str">
        <f t="shared" si="12"/>
        <v/>
      </c>
      <c r="AO33" t="str">
        <f t="shared" si="12"/>
        <v>単元5</v>
      </c>
      <c r="AT33" s="24">
        <v>25</v>
      </c>
      <c r="AU33" s="42" t="s">
        <v>236</v>
      </c>
      <c r="AV33" s="26" t="s">
        <v>338</v>
      </c>
      <c r="AW33" s="26" t="s">
        <v>338</v>
      </c>
      <c r="AX33" s="26" t="s">
        <v>338</v>
      </c>
      <c r="AY33" s="26" t="s">
        <v>338</v>
      </c>
      <c r="AZ33" s="44" t="s">
        <v>338</v>
      </c>
    </row>
    <row r="34" spans="1:52" ht="18.95" customHeight="1" x14ac:dyDescent="0.15">
      <c r="A34" s="207"/>
      <c r="B34" s="99">
        <f t="shared" si="5"/>
        <v>46355</v>
      </c>
      <c r="C34" s="98">
        <f t="shared" si="5"/>
        <v>46355</v>
      </c>
      <c r="D34" s="3" t="s">
        <v>51</v>
      </c>
      <c r="E34" s="3"/>
      <c r="F34" s="17" t="str">
        <f t="shared" si="0"/>
        <v/>
      </c>
      <c r="G34" s="17" t="str">
        <f t="shared" si="1"/>
        <v/>
      </c>
      <c r="H34" s="17" t="str">
        <f t="shared" si="2"/>
        <v/>
      </c>
      <c r="I34" s="17" t="str">
        <f t="shared" si="3"/>
        <v>単元6</v>
      </c>
      <c r="J34" s="17" t="str">
        <f t="shared" si="4"/>
        <v/>
      </c>
      <c r="K34" s="3"/>
      <c r="M34" s="207"/>
      <c r="N34" s="33">
        <v>1</v>
      </c>
      <c r="O34">
        <f>SUM($N$6:N34)</f>
        <v>29</v>
      </c>
      <c r="W34" s="3">
        <v>26</v>
      </c>
      <c r="X34" s="7" t="str">
        <f>R9</f>
        <v>国語</v>
      </c>
      <c r="Y34" s="9"/>
      <c r="Z34" s="23" t="str">
        <f t="shared" si="6"/>
        <v>国語</v>
      </c>
      <c r="AA34">
        <f>IF($Z34=AA$8,COUNTIF($Z$9:$Z34,AA$8)+Q$22,"")</f>
        <v>6</v>
      </c>
      <c r="AB34" t="str">
        <f>IF($Z34=AB$8,COUNTIF($Z$9:$Z34,AB$8)+R$22,"")</f>
        <v/>
      </c>
      <c r="AC34" t="str">
        <f>IF($Z34=AC$8,COUNTIF($Z$9:$Z34,AC$8)+S$22,"")</f>
        <v/>
      </c>
      <c r="AD34" t="str">
        <f>IF($Z34=AD$8,COUNTIF($Z$9:$Z34,AD$8)+T$22,"")</f>
        <v/>
      </c>
      <c r="AE34" t="str">
        <f>IF($Z34=AE$8,COUNTIF($Z$9:$Z34,AE$8)+U$22,"")</f>
        <v/>
      </c>
      <c r="AF34" t="str">
        <f t="shared" si="7"/>
        <v>単元6</v>
      </c>
      <c r="AG34" t="str">
        <f t="shared" si="8"/>
        <v/>
      </c>
      <c r="AH34" t="str">
        <f t="shared" si="9"/>
        <v/>
      </c>
      <c r="AI34" t="str">
        <f t="shared" si="10"/>
        <v/>
      </c>
      <c r="AJ34" t="str">
        <f t="shared" si="11"/>
        <v/>
      </c>
      <c r="AK34" t="str">
        <f t="shared" si="12"/>
        <v>単元6</v>
      </c>
      <c r="AL34" t="str">
        <f t="shared" si="12"/>
        <v>単元6</v>
      </c>
      <c r="AM34" t="str">
        <f t="shared" si="12"/>
        <v/>
      </c>
      <c r="AN34" t="str">
        <f t="shared" si="12"/>
        <v/>
      </c>
      <c r="AO34" t="str">
        <f t="shared" si="12"/>
        <v/>
      </c>
      <c r="AT34" s="24">
        <v>26</v>
      </c>
      <c r="AU34" s="42" t="s">
        <v>237</v>
      </c>
      <c r="AV34" s="26" t="s">
        <v>339</v>
      </c>
      <c r="AW34" s="26" t="s">
        <v>339</v>
      </c>
      <c r="AX34" s="26" t="s">
        <v>339</v>
      </c>
      <c r="AY34" s="26" t="s">
        <v>339</v>
      </c>
      <c r="AZ34" s="44" t="s">
        <v>339</v>
      </c>
    </row>
    <row r="35" spans="1:52" ht="18.95" customHeight="1" x14ac:dyDescent="0.15">
      <c r="A35" s="207"/>
      <c r="B35" s="99">
        <f t="shared" si="5"/>
        <v>46356</v>
      </c>
      <c r="C35" s="98">
        <f t="shared" si="5"/>
        <v>46356</v>
      </c>
      <c r="D35" s="3" t="s">
        <v>52</v>
      </c>
      <c r="E35" s="3"/>
      <c r="F35" s="17" t="str">
        <f t="shared" si="0"/>
        <v/>
      </c>
      <c r="G35" s="17" t="str">
        <f t="shared" si="1"/>
        <v/>
      </c>
      <c r="H35" s="17" t="str">
        <f t="shared" si="2"/>
        <v/>
      </c>
      <c r="I35" s="17" t="str">
        <f t="shared" si="3"/>
        <v/>
      </c>
      <c r="J35" s="17" t="str">
        <f t="shared" si="4"/>
        <v>単元6</v>
      </c>
      <c r="K35" s="3"/>
      <c r="M35" s="207"/>
      <c r="N35" s="33">
        <v>1</v>
      </c>
      <c r="O35">
        <f>SUM($N$6:N35)</f>
        <v>30</v>
      </c>
      <c r="W35" s="3">
        <v>27</v>
      </c>
      <c r="X35" s="7" t="str">
        <f>R10</f>
        <v>社会</v>
      </c>
      <c r="Y35" s="9"/>
      <c r="Z35" s="23" t="str">
        <f t="shared" si="6"/>
        <v>社会</v>
      </c>
      <c r="AA35" t="str">
        <f>IF($Z35=AA$8,COUNTIF($Z$9:$Z35,AA$8)+Q$22,"")</f>
        <v/>
      </c>
      <c r="AB35">
        <f>IF($Z35=AB$8,COUNTIF($Z$9:$Z35,AB$8)+R$22,"")</f>
        <v>6</v>
      </c>
      <c r="AC35" t="str">
        <f>IF($Z35=AC$8,COUNTIF($Z$9:$Z35,AC$8)+S$22,"")</f>
        <v/>
      </c>
      <c r="AD35" t="str">
        <f>IF($Z35=AD$8,COUNTIF($Z$9:$Z35,AD$8)+T$22,"")</f>
        <v/>
      </c>
      <c r="AE35" t="str">
        <f>IF($Z35=AE$8,COUNTIF($Z$9:$Z35,AE$8)+U$22,"")</f>
        <v/>
      </c>
      <c r="AF35" t="str">
        <f t="shared" si="7"/>
        <v/>
      </c>
      <c r="AG35" t="str">
        <f t="shared" si="8"/>
        <v>単元6</v>
      </c>
      <c r="AH35" t="str">
        <f t="shared" si="9"/>
        <v/>
      </c>
      <c r="AI35" t="str">
        <f t="shared" si="10"/>
        <v/>
      </c>
      <c r="AJ35" t="str">
        <f t="shared" si="11"/>
        <v/>
      </c>
      <c r="AK35" t="str">
        <f t="shared" si="12"/>
        <v/>
      </c>
      <c r="AL35" t="str">
        <f t="shared" si="12"/>
        <v>単元6</v>
      </c>
      <c r="AM35" t="str">
        <f t="shared" si="12"/>
        <v>単元6</v>
      </c>
      <c r="AN35" t="str">
        <f t="shared" si="12"/>
        <v/>
      </c>
      <c r="AO35" t="str">
        <f t="shared" si="12"/>
        <v/>
      </c>
      <c r="AT35" s="24">
        <v>27</v>
      </c>
      <c r="AU35" s="42" t="s">
        <v>238</v>
      </c>
      <c r="AV35" s="26" t="s">
        <v>340</v>
      </c>
      <c r="AW35" s="26" t="s">
        <v>340</v>
      </c>
      <c r="AX35" s="26" t="s">
        <v>340</v>
      </c>
      <c r="AY35" s="26" t="s">
        <v>340</v>
      </c>
      <c r="AZ35" s="44" t="s">
        <v>340</v>
      </c>
    </row>
    <row r="36" spans="1:52" ht="18.95" customHeight="1" x14ac:dyDescent="0.15">
      <c r="A36" s="207"/>
      <c r="F36"/>
      <c r="G36"/>
      <c r="H36"/>
      <c r="I36"/>
      <c r="J36"/>
      <c r="M36" s="207"/>
      <c r="N36"/>
      <c r="O36">
        <f>SUM($N$6:N36)</f>
        <v>30</v>
      </c>
      <c r="W36" s="3">
        <v>28</v>
      </c>
      <c r="X36" s="7" t="str">
        <f>R11</f>
        <v>数学</v>
      </c>
      <c r="Y36" s="9"/>
      <c r="Z36" s="23" t="str">
        <f t="shared" si="6"/>
        <v>数学</v>
      </c>
      <c r="AA36" t="str">
        <f>IF($Z36=AA$8,COUNTIF($Z$9:$Z36,AA$8)+Q$22,"")</f>
        <v/>
      </c>
      <c r="AB36" t="str">
        <f>IF($Z36=AB$8,COUNTIF($Z$9:$Z36,AB$8)+R$22,"")</f>
        <v/>
      </c>
      <c r="AC36">
        <f>IF($Z36=AC$8,COUNTIF($Z$9:$Z36,AC$8)+S$22,"")</f>
        <v>6</v>
      </c>
      <c r="AD36" t="str">
        <f>IF($Z36=AD$8,COUNTIF($Z$9:$Z36,AD$8)+T$22,"")</f>
        <v/>
      </c>
      <c r="AE36" t="str">
        <f>IF($Z36=AE$8,COUNTIF($Z$9:$Z36,AE$8)+U$22,"")</f>
        <v/>
      </c>
      <c r="AF36" t="str">
        <f t="shared" si="7"/>
        <v/>
      </c>
      <c r="AG36" t="str">
        <f t="shared" si="8"/>
        <v/>
      </c>
      <c r="AH36" t="str">
        <f t="shared" si="9"/>
        <v>単元6</v>
      </c>
      <c r="AI36" t="str">
        <f t="shared" si="10"/>
        <v/>
      </c>
      <c r="AJ36" t="str">
        <f t="shared" si="11"/>
        <v/>
      </c>
      <c r="AK36" t="str">
        <f t="shared" si="12"/>
        <v/>
      </c>
      <c r="AL36" t="str">
        <f t="shared" si="12"/>
        <v/>
      </c>
      <c r="AM36" t="str">
        <f t="shared" si="12"/>
        <v>単元6</v>
      </c>
      <c r="AN36" t="str">
        <f t="shared" si="12"/>
        <v>単元6</v>
      </c>
      <c r="AO36" t="str">
        <f t="shared" si="12"/>
        <v/>
      </c>
      <c r="AT36" s="24">
        <v>28</v>
      </c>
      <c r="AU36" s="42" t="s">
        <v>239</v>
      </c>
      <c r="AV36" s="25" t="s">
        <v>341</v>
      </c>
      <c r="AW36" s="25" t="s">
        <v>341</v>
      </c>
      <c r="AX36" s="25" t="s">
        <v>341</v>
      </c>
      <c r="AY36" s="25" t="s">
        <v>341</v>
      </c>
      <c r="AZ36" s="43" t="s">
        <v>341</v>
      </c>
    </row>
    <row r="37" spans="1:52" ht="24.95" customHeight="1" x14ac:dyDescent="0.15">
      <c r="A37" s="207"/>
      <c r="M37" s="207"/>
      <c r="N37" s="6" t="s">
        <v>84</v>
      </c>
      <c r="W37" s="3">
        <v>29</v>
      </c>
      <c r="X37" s="7" t="str">
        <f>R12</f>
        <v>理科</v>
      </c>
      <c r="Y37" s="9"/>
      <c r="Z37" s="23" t="str">
        <f t="shared" si="6"/>
        <v>理科</v>
      </c>
      <c r="AA37" t="str">
        <f>IF($Z37=AA$8,COUNTIF($Z$9:$Z37,AA$8)+Q$22,"")</f>
        <v/>
      </c>
      <c r="AB37" t="str">
        <f>IF($Z37=AB$8,COUNTIF($Z$9:$Z37,AB$8)+R$22,"")</f>
        <v/>
      </c>
      <c r="AC37" t="str">
        <f>IF($Z37=AC$8,COUNTIF($Z$9:$Z37,AC$8)+S$22,"")</f>
        <v/>
      </c>
      <c r="AD37">
        <f>IF($Z37=AD$8,COUNTIF($Z$9:$Z37,AD$8)+T$22,"")</f>
        <v>6</v>
      </c>
      <c r="AE37" t="str">
        <f>IF($Z37=AE$8,COUNTIF($Z$9:$Z37,AE$8)+U$22,"")</f>
        <v/>
      </c>
      <c r="AF37" t="str">
        <f t="shared" si="7"/>
        <v/>
      </c>
      <c r="AG37" t="str">
        <f t="shared" si="8"/>
        <v/>
      </c>
      <c r="AH37" t="str">
        <f t="shared" si="9"/>
        <v/>
      </c>
      <c r="AI37" t="str">
        <f t="shared" si="10"/>
        <v>単元6</v>
      </c>
      <c r="AJ37" t="str">
        <f t="shared" si="11"/>
        <v/>
      </c>
      <c r="AK37" t="str">
        <f t="shared" si="12"/>
        <v/>
      </c>
      <c r="AL37" t="str">
        <f t="shared" si="12"/>
        <v/>
      </c>
      <c r="AM37" t="str">
        <f t="shared" si="12"/>
        <v/>
      </c>
      <c r="AN37" t="str">
        <f t="shared" si="12"/>
        <v>単元6</v>
      </c>
      <c r="AO37" t="str">
        <f t="shared" si="12"/>
        <v>単元6</v>
      </c>
      <c r="AT37" s="24">
        <v>29</v>
      </c>
      <c r="AU37" s="42" t="s">
        <v>240</v>
      </c>
      <c r="AV37" s="27" t="s">
        <v>342</v>
      </c>
      <c r="AW37" s="27" t="s">
        <v>342</v>
      </c>
      <c r="AX37" s="25" t="s">
        <v>342</v>
      </c>
      <c r="AY37" s="27" t="s">
        <v>342</v>
      </c>
      <c r="AZ37" s="43" t="s">
        <v>342</v>
      </c>
    </row>
    <row r="38" spans="1:52" ht="24.95" customHeight="1" x14ac:dyDescent="0.15">
      <c r="A38" s="207"/>
      <c r="M38" s="207"/>
      <c r="W38" s="3">
        <v>30</v>
      </c>
      <c r="X38" s="7" t="str">
        <f>R13</f>
        <v>英語</v>
      </c>
      <c r="Y38" s="9"/>
      <c r="Z38" s="23" t="str">
        <f t="shared" si="6"/>
        <v>英語</v>
      </c>
      <c r="AA38" t="str">
        <f>IF($Z38=AA$8,COUNTIF($Z$9:$Z38,AA$8)+Q$22,"")</f>
        <v/>
      </c>
      <c r="AB38" t="str">
        <f>IF($Z38=AB$8,COUNTIF($Z$9:$Z38,AB$8)+R$22,"")</f>
        <v/>
      </c>
      <c r="AC38" t="str">
        <f>IF($Z38=AC$8,COUNTIF($Z$9:$Z38,AC$8)+S$22,"")</f>
        <v/>
      </c>
      <c r="AD38" t="str">
        <f>IF($Z38=AD$8,COUNTIF($Z$9:$Z38,AD$8)+T$22,"")</f>
        <v/>
      </c>
      <c r="AE38">
        <f>IF($Z38=AE$8,COUNTIF($Z$9:$Z38,AE$8)+U$22,"")</f>
        <v>6</v>
      </c>
      <c r="AF38" t="str">
        <f t="shared" si="7"/>
        <v/>
      </c>
      <c r="AG38" t="str">
        <f t="shared" si="8"/>
        <v/>
      </c>
      <c r="AH38" t="str">
        <f t="shared" si="9"/>
        <v/>
      </c>
      <c r="AI38" t="str">
        <f t="shared" si="10"/>
        <v/>
      </c>
      <c r="AJ38" t="str">
        <f t="shared" si="11"/>
        <v>単元6</v>
      </c>
      <c r="AK38" t="str">
        <f t="shared" si="12"/>
        <v>単元7</v>
      </c>
      <c r="AL38" t="str">
        <f t="shared" si="12"/>
        <v/>
      </c>
      <c r="AM38" t="str">
        <f t="shared" si="12"/>
        <v/>
      </c>
      <c r="AN38" t="str">
        <f t="shared" si="12"/>
        <v/>
      </c>
      <c r="AO38" t="str">
        <f t="shared" si="12"/>
        <v>単元6</v>
      </c>
      <c r="AT38" s="24">
        <v>30</v>
      </c>
      <c r="AU38" s="42" t="s">
        <v>241</v>
      </c>
      <c r="AV38" s="27" t="s">
        <v>343</v>
      </c>
      <c r="AW38" s="27" t="s">
        <v>343</v>
      </c>
      <c r="AX38" s="25" t="s">
        <v>343</v>
      </c>
      <c r="AY38" s="27" t="s">
        <v>343</v>
      </c>
      <c r="AZ38" s="43" t="s">
        <v>343</v>
      </c>
    </row>
    <row r="39" spans="1:52" ht="24.95" customHeight="1" x14ac:dyDescent="0.15">
      <c r="A39" s="207"/>
      <c r="M39" s="207"/>
      <c r="W39" s="3">
        <v>31</v>
      </c>
      <c r="X39" s="7" t="str">
        <f>R9</f>
        <v>国語</v>
      </c>
      <c r="Y39" s="9"/>
      <c r="Z39" s="23" t="str">
        <f t="shared" si="6"/>
        <v>国語</v>
      </c>
      <c r="AA39">
        <f>IF($Z39=AA$8,COUNTIF($Z$9:$Z39,AA$8)+Q$22,"")</f>
        <v>7</v>
      </c>
      <c r="AB39" t="str">
        <f>IF($Z39=AB$8,COUNTIF($Z$9:$Z39,AB$8)+R$22,"")</f>
        <v/>
      </c>
      <c r="AC39" t="str">
        <f>IF($Z39=AC$8,COUNTIF($Z$9:$Z39,AC$8)+S$22,"")</f>
        <v/>
      </c>
      <c r="AD39" t="str">
        <f>IF($Z39=AD$8,COUNTIF($Z$9:$Z39,AD$8)+T$22,"")</f>
        <v/>
      </c>
      <c r="AE39" t="str">
        <f>IF($Z39=AE$8,COUNTIF($Z$9:$Z39,AE$8)+U$22,"")</f>
        <v/>
      </c>
      <c r="AF39" t="str">
        <f t="shared" si="7"/>
        <v>単元7</v>
      </c>
      <c r="AG39" t="str">
        <f t="shared" si="8"/>
        <v/>
      </c>
      <c r="AH39" t="str">
        <f t="shared" si="9"/>
        <v/>
      </c>
      <c r="AI39" t="str">
        <f t="shared" si="10"/>
        <v/>
      </c>
      <c r="AJ39" t="str">
        <f t="shared" si="11"/>
        <v/>
      </c>
      <c r="AK39" t="str">
        <f t="shared" si="12"/>
        <v>単元7</v>
      </c>
      <c r="AL39" t="str">
        <f t="shared" si="12"/>
        <v>単元7</v>
      </c>
      <c r="AM39" t="str">
        <f t="shared" si="12"/>
        <v/>
      </c>
      <c r="AN39" t="str">
        <f t="shared" si="12"/>
        <v/>
      </c>
      <c r="AO39" t="str">
        <f t="shared" si="12"/>
        <v/>
      </c>
      <c r="AT39" s="24">
        <v>31</v>
      </c>
      <c r="AU39" s="105" t="s">
        <v>344</v>
      </c>
      <c r="AV39" s="27" t="s">
        <v>242</v>
      </c>
      <c r="AW39" s="27" t="s">
        <v>242</v>
      </c>
      <c r="AX39" s="27" t="s">
        <v>242</v>
      </c>
      <c r="AY39" s="26" t="s">
        <v>242</v>
      </c>
      <c r="AZ39" s="43" t="s">
        <v>242</v>
      </c>
    </row>
    <row r="40" spans="1:52" ht="17.25" customHeight="1" x14ac:dyDescent="0.15">
      <c r="A40" s="207"/>
      <c r="B40" s="207"/>
      <c r="C40" s="207"/>
      <c r="D40" s="207"/>
      <c r="E40" s="207"/>
      <c r="F40" s="208"/>
      <c r="G40" s="208"/>
      <c r="H40" s="208"/>
      <c r="I40" s="208"/>
      <c r="J40" s="208"/>
      <c r="K40" s="207"/>
      <c r="L40" s="207"/>
      <c r="M40" s="207"/>
      <c r="W40" s="3">
        <v>32</v>
      </c>
      <c r="X40" s="7" t="str">
        <f>R10</f>
        <v>社会</v>
      </c>
      <c r="Y40" s="9"/>
      <c r="Z40" s="23" t="str">
        <f t="shared" si="6"/>
        <v>社会</v>
      </c>
      <c r="AA40" t="str">
        <f>IF($Z40=AA$8,COUNTIF($Z$9:$Z40,AA$8)+Q$22,"")</f>
        <v/>
      </c>
      <c r="AB40">
        <f>IF($Z40=AB$8,COUNTIF($Z$9:$Z40,AB$8)+R$22,"")</f>
        <v>7</v>
      </c>
      <c r="AC40" t="str">
        <f>IF($Z40=AC$8,COUNTIF($Z$9:$Z40,AC$8)+S$22,"")</f>
        <v/>
      </c>
      <c r="AD40" t="str">
        <f>IF($Z40=AD$8,COUNTIF($Z$9:$Z40,AD$8)+T$22,"")</f>
        <v/>
      </c>
      <c r="AE40" t="str">
        <f>IF($Z40=AE$8,COUNTIF($Z$9:$Z40,AE$8)+U$22,"")</f>
        <v/>
      </c>
      <c r="AF40" t="str">
        <f t="shared" si="7"/>
        <v/>
      </c>
      <c r="AG40" t="str">
        <f t="shared" si="8"/>
        <v>単元7</v>
      </c>
      <c r="AH40" t="str">
        <f t="shared" si="9"/>
        <v/>
      </c>
      <c r="AI40" t="str">
        <f t="shared" si="10"/>
        <v/>
      </c>
      <c r="AJ40" t="str">
        <f t="shared" si="11"/>
        <v/>
      </c>
      <c r="AK40" t="str">
        <f t="shared" si="12"/>
        <v/>
      </c>
      <c r="AL40" t="str">
        <f t="shared" si="12"/>
        <v>単元7</v>
      </c>
      <c r="AM40" t="str">
        <f t="shared" si="12"/>
        <v>単元7</v>
      </c>
      <c r="AN40" t="str">
        <f t="shared" si="12"/>
        <v/>
      </c>
      <c r="AO40" t="str">
        <f t="shared" si="12"/>
        <v/>
      </c>
      <c r="AT40" s="24">
        <v>32</v>
      </c>
      <c r="AU40" s="105" t="s">
        <v>345</v>
      </c>
      <c r="AV40" s="27" t="s">
        <v>243</v>
      </c>
      <c r="AW40" s="27" t="s">
        <v>243</v>
      </c>
      <c r="AX40" s="27" t="s">
        <v>243</v>
      </c>
      <c r="AY40" s="26" t="s">
        <v>243</v>
      </c>
      <c r="AZ40" s="45" t="s">
        <v>243</v>
      </c>
    </row>
    <row r="41" spans="1:52" ht="18.95" customHeight="1" x14ac:dyDescent="0.15">
      <c r="W41" s="3">
        <v>33</v>
      </c>
      <c r="X41" s="7" t="str">
        <f>R11</f>
        <v>数学</v>
      </c>
      <c r="Y41" s="9"/>
      <c r="Z41" s="23" t="str">
        <f t="shared" si="6"/>
        <v>数学</v>
      </c>
      <c r="AA41" t="str">
        <f>IF($Z41=AA$8,COUNTIF($Z$9:$Z41,AA$8)+Q$22,"")</f>
        <v/>
      </c>
      <c r="AB41" t="str">
        <f>IF($Z41=AB$8,COUNTIF($Z$9:$Z41,AB$8)+R$22,"")</f>
        <v/>
      </c>
      <c r="AC41">
        <f>IF($Z41=AC$8,COUNTIF($Z$9:$Z41,AC$8)+S$22,"")</f>
        <v>7</v>
      </c>
      <c r="AD41" t="str">
        <f>IF($Z41=AD$8,COUNTIF($Z$9:$Z41,AD$8)+T$22,"")</f>
        <v/>
      </c>
      <c r="AE41" t="str">
        <f>IF($Z41=AE$8,COUNTIF($Z$9:$Z41,AE$8)+U$22,"")</f>
        <v/>
      </c>
      <c r="AF41" t="str">
        <f t="shared" si="7"/>
        <v/>
      </c>
      <c r="AG41" t="str">
        <f t="shared" si="8"/>
        <v/>
      </c>
      <c r="AH41" t="str">
        <f t="shared" si="9"/>
        <v>単元7</v>
      </c>
      <c r="AI41" t="str">
        <f t="shared" si="10"/>
        <v/>
      </c>
      <c r="AJ41" t="str">
        <f t="shared" si="11"/>
        <v/>
      </c>
      <c r="AK41" t="str">
        <f t="shared" ref="AK41:AO69" si="13">IF(AF41=AF42,"",IF($Z41=$Z42,AF41&amp;","&amp;AF42,AF41&amp;AF42))</f>
        <v/>
      </c>
      <c r="AL41" t="str">
        <f t="shared" si="13"/>
        <v/>
      </c>
      <c r="AM41" t="str">
        <f t="shared" si="13"/>
        <v>単元7</v>
      </c>
      <c r="AN41" t="str">
        <f t="shared" si="13"/>
        <v>単元7</v>
      </c>
      <c r="AO41" t="str">
        <f t="shared" si="13"/>
        <v/>
      </c>
      <c r="AT41" s="24">
        <v>33</v>
      </c>
      <c r="AU41" s="105" t="s">
        <v>346</v>
      </c>
      <c r="AV41" s="27" t="s">
        <v>244</v>
      </c>
      <c r="AW41" s="27" t="s">
        <v>244</v>
      </c>
      <c r="AX41" s="27" t="s">
        <v>244</v>
      </c>
      <c r="AY41" s="26" t="s">
        <v>244</v>
      </c>
      <c r="AZ41" s="45" t="s">
        <v>244</v>
      </c>
    </row>
    <row r="42" spans="1:52" ht="18.95" customHeight="1" x14ac:dyDescent="0.15">
      <c r="W42" s="3">
        <v>34</v>
      </c>
      <c r="X42" s="7" t="str">
        <f>R12</f>
        <v>理科</v>
      </c>
      <c r="Y42" s="9"/>
      <c r="Z42" s="23" t="str">
        <f t="shared" si="6"/>
        <v>理科</v>
      </c>
      <c r="AA42" t="str">
        <f>IF($Z42=AA$8,COUNTIF($Z$9:$Z42,AA$8)+Q$22,"")</f>
        <v/>
      </c>
      <c r="AB42" t="str">
        <f>IF($Z42=AB$8,COUNTIF($Z$9:$Z42,AB$8)+R$22,"")</f>
        <v/>
      </c>
      <c r="AC42" t="str">
        <f>IF($Z42=AC$8,COUNTIF($Z$9:$Z42,AC$8)+S$22,"")</f>
        <v/>
      </c>
      <c r="AD42">
        <f>IF($Z42=AD$8,COUNTIF($Z$9:$Z42,AD$8)+T$22,"")</f>
        <v>7</v>
      </c>
      <c r="AE42" t="str">
        <f>IF($Z42=AE$8,COUNTIF($Z$9:$Z42,AE$8)+U$22,"")</f>
        <v/>
      </c>
      <c r="AF42" t="str">
        <f t="shared" si="7"/>
        <v/>
      </c>
      <c r="AG42" t="str">
        <f t="shared" si="8"/>
        <v/>
      </c>
      <c r="AH42" t="str">
        <f t="shared" si="9"/>
        <v/>
      </c>
      <c r="AI42" t="str">
        <f t="shared" si="10"/>
        <v>単元7</v>
      </c>
      <c r="AJ42" t="str">
        <f t="shared" si="11"/>
        <v/>
      </c>
      <c r="AK42" t="str">
        <f t="shared" si="13"/>
        <v/>
      </c>
      <c r="AL42" t="str">
        <f t="shared" si="13"/>
        <v/>
      </c>
      <c r="AM42" t="str">
        <f t="shared" si="13"/>
        <v/>
      </c>
      <c r="AN42" t="str">
        <f t="shared" si="13"/>
        <v>単元7</v>
      </c>
      <c r="AO42" t="str">
        <f t="shared" si="13"/>
        <v>単元7</v>
      </c>
      <c r="AT42" s="24">
        <v>34</v>
      </c>
      <c r="AU42" s="105" t="s">
        <v>347</v>
      </c>
      <c r="AV42" s="26" t="s">
        <v>245</v>
      </c>
      <c r="AW42" s="26" t="s">
        <v>245</v>
      </c>
      <c r="AX42" s="26" t="s">
        <v>245</v>
      </c>
      <c r="AY42" s="26" t="s">
        <v>245</v>
      </c>
      <c r="AZ42" s="44" t="s">
        <v>245</v>
      </c>
    </row>
    <row r="43" spans="1:52" ht="18.95" customHeight="1" x14ac:dyDescent="0.15">
      <c r="W43" s="3">
        <v>35</v>
      </c>
      <c r="X43" s="7" t="str">
        <f>R13</f>
        <v>英語</v>
      </c>
      <c r="Y43" s="9"/>
      <c r="Z43" s="23" t="str">
        <f t="shared" si="6"/>
        <v>英語</v>
      </c>
      <c r="AA43" t="str">
        <f>IF($Z43=AA$8,COUNTIF($Z$9:$Z43,AA$8)+Q$22,"")</f>
        <v/>
      </c>
      <c r="AB43" t="str">
        <f>IF($Z43=AB$8,COUNTIF($Z$9:$Z43,AB$8)+R$22,"")</f>
        <v/>
      </c>
      <c r="AC43" t="str">
        <f>IF($Z43=AC$8,COUNTIF($Z$9:$Z43,AC$8)+S$22,"")</f>
        <v/>
      </c>
      <c r="AD43" t="str">
        <f>IF($Z43=AD$8,COUNTIF($Z$9:$Z43,AD$8)+T$22,"")</f>
        <v/>
      </c>
      <c r="AE43">
        <f>IF($Z43=AE$8,COUNTIF($Z$9:$Z43,AE$8)+U$22,"")</f>
        <v>7</v>
      </c>
      <c r="AF43" t="str">
        <f t="shared" si="7"/>
        <v/>
      </c>
      <c r="AG43" t="str">
        <f t="shared" si="8"/>
        <v/>
      </c>
      <c r="AH43" t="str">
        <f t="shared" si="9"/>
        <v/>
      </c>
      <c r="AI43" t="str">
        <f t="shared" si="10"/>
        <v/>
      </c>
      <c r="AJ43" t="str">
        <f t="shared" si="11"/>
        <v>単元7</v>
      </c>
      <c r="AK43" t="str">
        <f t="shared" si="13"/>
        <v>単元8</v>
      </c>
      <c r="AL43" t="str">
        <f t="shared" si="13"/>
        <v/>
      </c>
      <c r="AM43" t="str">
        <f t="shared" si="13"/>
        <v/>
      </c>
      <c r="AN43" t="str">
        <f t="shared" si="13"/>
        <v/>
      </c>
      <c r="AO43" t="str">
        <f t="shared" si="13"/>
        <v>単元7</v>
      </c>
      <c r="AT43" s="24">
        <v>35</v>
      </c>
      <c r="AU43" s="105" t="s">
        <v>348</v>
      </c>
      <c r="AV43" s="26" t="s">
        <v>246</v>
      </c>
      <c r="AW43" s="26" t="s">
        <v>246</v>
      </c>
      <c r="AX43" s="26" t="s">
        <v>246</v>
      </c>
      <c r="AY43" s="26" t="s">
        <v>246</v>
      </c>
      <c r="AZ43" s="44" t="s">
        <v>246</v>
      </c>
    </row>
    <row r="44" spans="1:52" ht="18.95" customHeight="1" x14ac:dyDescent="0.15">
      <c r="W44" s="3">
        <v>36</v>
      </c>
      <c r="X44" s="7" t="str">
        <f>R9</f>
        <v>国語</v>
      </c>
      <c r="Y44" s="9"/>
      <c r="Z44" s="23" t="str">
        <f t="shared" si="6"/>
        <v>国語</v>
      </c>
      <c r="AA44">
        <f>IF($Z44=AA$8,COUNTIF($Z$9:$Z44,AA$8)+Q$22,"")</f>
        <v>8</v>
      </c>
      <c r="AB44" t="str">
        <f>IF($Z44=AB$8,COUNTIF($Z$9:$Z44,AB$8)+R$22,"")</f>
        <v/>
      </c>
      <c r="AC44" t="str">
        <f>IF($Z44=AC$8,COUNTIF($Z$9:$Z44,AC$8)+S$22,"")</f>
        <v/>
      </c>
      <c r="AD44" t="str">
        <f>IF($Z44=AD$8,COUNTIF($Z$9:$Z44,AD$8)+T$22,"")</f>
        <v/>
      </c>
      <c r="AE44" t="str">
        <f>IF($Z44=AE$8,COUNTIF($Z$9:$Z44,AE$8)+U$22,"")</f>
        <v/>
      </c>
      <c r="AF44" t="str">
        <f t="shared" si="7"/>
        <v>単元8</v>
      </c>
      <c r="AG44" t="str">
        <f t="shared" si="8"/>
        <v/>
      </c>
      <c r="AH44" t="str">
        <f t="shared" si="9"/>
        <v/>
      </c>
      <c r="AI44" t="str">
        <f t="shared" si="10"/>
        <v/>
      </c>
      <c r="AJ44" t="str">
        <f t="shared" si="11"/>
        <v/>
      </c>
      <c r="AK44" t="str">
        <f t="shared" si="13"/>
        <v>単元8</v>
      </c>
      <c r="AL44" t="str">
        <f t="shared" si="13"/>
        <v>単元8</v>
      </c>
      <c r="AM44" t="str">
        <f t="shared" si="13"/>
        <v/>
      </c>
      <c r="AN44" t="str">
        <f t="shared" si="13"/>
        <v/>
      </c>
      <c r="AO44" t="str">
        <f t="shared" si="13"/>
        <v/>
      </c>
      <c r="AT44" s="24">
        <v>36</v>
      </c>
      <c r="AU44" s="105" t="s">
        <v>349</v>
      </c>
      <c r="AV44" s="26" t="s">
        <v>247</v>
      </c>
      <c r="AW44" s="26" t="s">
        <v>247</v>
      </c>
      <c r="AX44" s="26" t="s">
        <v>247</v>
      </c>
      <c r="AY44" s="26" t="s">
        <v>247</v>
      </c>
      <c r="AZ44" s="44" t="s">
        <v>247</v>
      </c>
    </row>
    <row r="45" spans="1:52" ht="18.95" customHeight="1" x14ac:dyDescent="0.15">
      <c r="W45" s="3">
        <v>37</v>
      </c>
      <c r="X45" s="7" t="str">
        <f>R10</f>
        <v>社会</v>
      </c>
      <c r="Y45" s="9"/>
      <c r="Z45" s="23" t="str">
        <f t="shared" si="6"/>
        <v>社会</v>
      </c>
      <c r="AA45" t="str">
        <f>IF($Z45=AA$8,COUNTIF($Z$9:$Z45,AA$8)+Q$22,"")</f>
        <v/>
      </c>
      <c r="AB45">
        <f>IF($Z45=AB$8,COUNTIF($Z$9:$Z45,AB$8)+R$22,"")</f>
        <v>8</v>
      </c>
      <c r="AC45" t="str">
        <f>IF($Z45=AC$8,COUNTIF($Z$9:$Z45,AC$8)+S$22,"")</f>
        <v/>
      </c>
      <c r="AD45" t="str">
        <f>IF($Z45=AD$8,COUNTIF($Z$9:$Z45,AD$8)+T$22,"")</f>
        <v/>
      </c>
      <c r="AE45" t="str">
        <f>IF($Z45=AE$8,COUNTIF($Z$9:$Z45,AE$8)+U$22,"")</f>
        <v/>
      </c>
      <c r="AF45" t="str">
        <f t="shared" si="7"/>
        <v/>
      </c>
      <c r="AG45" t="str">
        <f t="shared" si="8"/>
        <v>単元8</v>
      </c>
      <c r="AH45" t="str">
        <f t="shared" si="9"/>
        <v/>
      </c>
      <c r="AI45" t="str">
        <f t="shared" si="10"/>
        <v/>
      </c>
      <c r="AJ45" t="str">
        <f t="shared" si="11"/>
        <v/>
      </c>
      <c r="AK45" t="str">
        <f t="shared" si="13"/>
        <v/>
      </c>
      <c r="AL45" t="str">
        <f t="shared" si="13"/>
        <v>単元8</v>
      </c>
      <c r="AM45" t="str">
        <f t="shared" si="13"/>
        <v>単元8</v>
      </c>
      <c r="AN45" t="str">
        <f t="shared" si="13"/>
        <v/>
      </c>
      <c r="AO45" t="str">
        <f t="shared" si="13"/>
        <v/>
      </c>
      <c r="AT45" s="24">
        <v>37</v>
      </c>
      <c r="AU45" s="105" t="s">
        <v>350</v>
      </c>
      <c r="AV45" s="26" t="s">
        <v>248</v>
      </c>
      <c r="AW45" s="26" t="s">
        <v>248</v>
      </c>
      <c r="AX45" s="26" t="s">
        <v>248</v>
      </c>
      <c r="AY45" s="26" t="s">
        <v>248</v>
      </c>
      <c r="AZ45" s="44" t="s">
        <v>248</v>
      </c>
    </row>
    <row r="46" spans="1:52" ht="18.95" customHeight="1" x14ac:dyDescent="0.15">
      <c r="W46" s="3">
        <v>38</v>
      </c>
      <c r="X46" s="7" t="str">
        <f>R11</f>
        <v>数学</v>
      </c>
      <c r="Y46" s="9"/>
      <c r="Z46" s="23" t="str">
        <f t="shared" si="6"/>
        <v>数学</v>
      </c>
      <c r="AA46" t="str">
        <f>IF($Z46=AA$8,COUNTIF($Z$9:$Z46,AA$8)+Q$22,"")</f>
        <v/>
      </c>
      <c r="AB46" t="str">
        <f>IF($Z46=AB$8,COUNTIF($Z$9:$Z46,AB$8)+R$22,"")</f>
        <v/>
      </c>
      <c r="AC46">
        <f>IF($Z46=AC$8,COUNTIF($Z$9:$Z46,AC$8)+S$22,"")</f>
        <v>8</v>
      </c>
      <c r="AD46" t="str">
        <f>IF($Z46=AD$8,COUNTIF($Z$9:$Z46,AD$8)+T$22,"")</f>
        <v/>
      </c>
      <c r="AE46" t="str">
        <f>IF($Z46=AE$8,COUNTIF($Z$9:$Z46,AE$8)+U$22,"")</f>
        <v/>
      </c>
      <c r="AF46" t="str">
        <f t="shared" si="7"/>
        <v/>
      </c>
      <c r="AG46" t="str">
        <f t="shared" si="8"/>
        <v/>
      </c>
      <c r="AH46" t="str">
        <f t="shared" si="9"/>
        <v>単元8</v>
      </c>
      <c r="AI46" t="str">
        <f t="shared" si="10"/>
        <v/>
      </c>
      <c r="AJ46" t="str">
        <f t="shared" si="11"/>
        <v/>
      </c>
      <c r="AK46" t="str">
        <f t="shared" si="13"/>
        <v/>
      </c>
      <c r="AL46" t="str">
        <f t="shared" si="13"/>
        <v/>
      </c>
      <c r="AM46" t="str">
        <f t="shared" si="13"/>
        <v>単元8</v>
      </c>
      <c r="AN46" t="str">
        <f t="shared" si="13"/>
        <v>単元8</v>
      </c>
      <c r="AO46" t="str">
        <f t="shared" si="13"/>
        <v/>
      </c>
      <c r="AT46" s="24">
        <v>38</v>
      </c>
      <c r="AU46" s="105" t="s">
        <v>351</v>
      </c>
      <c r="AV46" s="26" t="s">
        <v>249</v>
      </c>
      <c r="AW46" s="26" t="s">
        <v>249</v>
      </c>
      <c r="AX46" s="26" t="s">
        <v>249</v>
      </c>
      <c r="AY46" s="26" t="s">
        <v>249</v>
      </c>
      <c r="AZ46" s="44" t="s">
        <v>249</v>
      </c>
    </row>
    <row r="47" spans="1:52" ht="18.95" customHeight="1" x14ac:dyDescent="0.15">
      <c r="W47" s="3">
        <v>39</v>
      </c>
      <c r="X47" s="7" t="str">
        <f>R12</f>
        <v>理科</v>
      </c>
      <c r="Y47" s="9"/>
      <c r="Z47" s="23" t="str">
        <f t="shared" si="6"/>
        <v>理科</v>
      </c>
      <c r="AA47" t="str">
        <f>IF($Z47=AA$8,COUNTIF($Z$9:$Z47,AA$8)+Q$22,"")</f>
        <v/>
      </c>
      <c r="AB47" t="str">
        <f>IF($Z47=AB$8,COUNTIF($Z$9:$Z47,AB$8)+R$22,"")</f>
        <v/>
      </c>
      <c r="AC47" t="str">
        <f>IF($Z47=AC$8,COUNTIF($Z$9:$Z47,AC$8)+S$22,"")</f>
        <v/>
      </c>
      <c r="AD47">
        <f>IF($Z47=AD$8,COUNTIF($Z$9:$Z47,AD$8)+T$22,"")</f>
        <v>8</v>
      </c>
      <c r="AE47" t="str">
        <f>IF($Z47=AE$8,COUNTIF($Z$9:$Z47,AE$8)+U$22,"")</f>
        <v/>
      </c>
      <c r="AF47" t="str">
        <f t="shared" si="7"/>
        <v/>
      </c>
      <c r="AG47" t="str">
        <f t="shared" si="8"/>
        <v/>
      </c>
      <c r="AH47" t="str">
        <f t="shared" si="9"/>
        <v/>
      </c>
      <c r="AI47" t="str">
        <f t="shared" si="10"/>
        <v>単元8</v>
      </c>
      <c r="AJ47" t="str">
        <f t="shared" si="11"/>
        <v/>
      </c>
      <c r="AK47" t="str">
        <f t="shared" si="13"/>
        <v/>
      </c>
      <c r="AL47" t="str">
        <f t="shared" si="13"/>
        <v/>
      </c>
      <c r="AM47" t="str">
        <f t="shared" si="13"/>
        <v/>
      </c>
      <c r="AN47" t="str">
        <f t="shared" si="13"/>
        <v>単元8</v>
      </c>
      <c r="AO47" t="str">
        <f t="shared" si="13"/>
        <v>単元8</v>
      </c>
      <c r="AT47" s="24">
        <v>39</v>
      </c>
      <c r="AU47" s="105" t="s">
        <v>352</v>
      </c>
      <c r="AV47" s="26" t="s">
        <v>250</v>
      </c>
      <c r="AW47" s="26" t="s">
        <v>250</v>
      </c>
      <c r="AX47" s="26" t="s">
        <v>250</v>
      </c>
      <c r="AY47" s="26" t="s">
        <v>250</v>
      </c>
      <c r="AZ47" s="44" t="s">
        <v>250</v>
      </c>
    </row>
    <row r="48" spans="1:52" ht="18.95" customHeight="1" x14ac:dyDescent="0.15">
      <c r="W48" s="3">
        <v>40</v>
      </c>
      <c r="X48" s="7" t="str">
        <f>R13</f>
        <v>英語</v>
      </c>
      <c r="Y48" s="9"/>
      <c r="Z48" s="23" t="str">
        <f t="shared" si="6"/>
        <v>英語</v>
      </c>
      <c r="AA48" t="str">
        <f>IF($Z48=AA$8,COUNTIF($Z$9:$Z48,AA$8)+Q$22,"")</f>
        <v/>
      </c>
      <c r="AB48" t="str">
        <f>IF($Z48=AB$8,COUNTIF($Z$9:$Z48,AB$8)+R$22,"")</f>
        <v/>
      </c>
      <c r="AC48" t="str">
        <f>IF($Z48=AC$8,COUNTIF($Z$9:$Z48,AC$8)+S$22,"")</f>
        <v/>
      </c>
      <c r="AD48" t="str">
        <f>IF($Z48=AD$8,COUNTIF($Z$9:$Z48,AD$8)+T$22,"")</f>
        <v/>
      </c>
      <c r="AE48">
        <f>IF($Z48=AE$8,COUNTIF($Z$9:$Z48,AE$8)+U$22,"")</f>
        <v>8</v>
      </c>
      <c r="AF48" t="str">
        <f t="shared" si="7"/>
        <v/>
      </c>
      <c r="AG48" t="str">
        <f t="shared" si="8"/>
        <v/>
      </c>
      <c r="AH48" t="str">
        <f t="shared" si="9"/>
        <v/>
      </c>
      <c r="AI48" t="str">
        <f t="shared" si="10"/>
        <v/>
      </c>
      <c r="AJ48" t="str">
        <f t="shared" si="11"/>
        <v>単元8</v>
      </c>
      <c r="AK48" t="str">
        <f t="shared" si="13"/>
        <v>単元9</v>
      </c>
      <c r="AL48" t="str">
        <f t="shared" si="13"/>
        <v/>
      </c>
      <c r="AM48" t="str">
        <f t="shared" si="13"/>
        <v/>
      </c>
      <c r="AN48" t="str">
        <f t="shared" si="13"/>
        <v/>
      </c>
      <c r="AO48" t="str">
        <f t="shared" si="13"/>
        <v>単元8</v>
      </c>
      <c r="AT48" s="24">
        <v>40</v>
      </c>
      <c r="AU48" s="105" t="s">
        <v>354</v>
      </c>
      <c r="AV48" s="3" t="s">
        <v>252</v>
      </c>
      <c r="AW48" s="3" t="s">
        <v>252</v>
      </c>
      <c r="AX48" s="3" t="s">
        <v>252</v>
      </c>
      <c r="AY48" s="3" t="s">
        <v>252</v>
      </c>
      <c r="AZ48" s="46" t="s">
        <v>252</v>
      </c>
    </row>
    <row r="49" spans="23:52" ht="18.95" customHeight="1" x14ac:dyDescent="0.15">
      <c r="W49" s="3">
        <v>41</v>
      </c>
      <c r="X49" s="7" t="str">
        <f>R9</f>
        <v>国語</v>
      </c>
      <c r="Y49" s="9"/>
      <c r="Z49" s="23" t="str">
        <f t="shared" si="6"/>
        <v>国語</v>
      </c>
      <c r="AA49">
        <f>IF($Z49=AA$8,COUNTIF($Z$9:$Z49,AA$8)+Q$22,"")</f>
        <v>9</v>
      </c>
      <c r="AB49" t="str">
        <f>IF($Z49=AB$8,COUNTIF($Z$9:$Z49,AB$8)+R$22,"")</f>
        <v/>
      </c>
      <c r="AC49" t="str">
        <f>IF($Z49=AC$8,COUNTIF($Z$9:$Z49,AC$8)+S$22,"")</f>
        <v/>
      </c>
      <c r="AD49" t="str">
        <f>IF($Z49=AD$8,COUNTIF($Z$9:$Z49,AD$8)+T$22,"")</f>
        <v/>
      </c>
      <c r="AE49" t="str">
        <f>IF($Z49=AE$8,COUNTIF($Z$9:$Z49,AE$8)+U$22,"")</f>
        <v/>
      </c>
      <c r="AF49" t="str">
        <f t="shared" si="7"/>
        <v>単元9</v>
      </c>
      <c r="AG49" t="str">
        <f t="shared" si="8"/>
        <v/>
      </c>
      <c r="AH49" t="str">
        <f t="shared" si="9"/>
        <v/>
      </c>
      <c r="AI49" t="str">
        <f t="shared" si="10"/>
        <v/>
      </c>
      <c r="AJ49" t="str">
        <f t="shared" si="11"/>
        <v/>
      </c>
      <c r="AK49" t="str">
        <f t="shared" si="13"/>
        <v>単元9</v>
      </c>
      <c r="AL49" t="str">
        <f t="shared" si="13"/>
        <v>単元9</v>
      </c>
      <c r="AM49" t="str">
        <f t="shared" si="13"/>
        <v/>
      </c>
      <c r="AN49" t="str">
        <f t="shared" si="13"/>
        <v/>
      </c>
      <c r="AO49" t="str">
        <f t="shared" si="13"/>
        <v/>
      </c>
      <c r="AT49" s="24">
        <v>41</v>
      </c>
      <c r="AU49" s="105"/>
      <c r="AV49" s="3"/>
      <c r="AW49" s="3"/>
      <c r="AX49" s="3"/>
      <c r="AY49" s="3"/>
      <c r="AZ49" s="46"/>
    </row>
    <row r="50" spans="23:52" ht="18.95" customHeight="1" x14ac:dyDescent="0.15">
      <c r="W50" s="3">
        <v>42</v>
      </c>
      <c r="X50" s="7" t="str">
        <f>R10</f>
        <v>社会</v>
      </c>
      <c r="Y50" s="9"/>
      <c r="Z50" s="23" t="str">
        <f t="shared" si="6"/>
        <v>社会</v>
      </c>
      <c r="AA50" t="str">
        <f>IF($Z50=AA$8,COUNTIF($Z$9:$Z50,AA$8)+Q$22,"")</f>
        <v/>
      </c>
      <c r="AB50">
        <f>IF($Z50=AB$8,COUNTIF($Z$9:$Z50,AB$8)+R$22,"")</f>
        <v>9</v>
      </c>
      <c r="AC50" t="str">
        <f>IF($Z50=AC$8,COUNTIF($Z$9:$Z50,AC$8)+S$22,"")</f>
        <v/>
      </c>
      <c r="AD50" t="str">
        <f>IF($Z50=AD$8,COUNTIF($Z$9:$Z50,AD$8)+T$22,"")</f>
        <v/>
      </c>
      <c r="AE50" t="str">
        <f>IF($Z50=AE$8,COUNTIF($Z$9:$Z50,AE$8)+U$22,"")</f>
        <v/>
      </c>
      <c r="AF50" t="str">
        <f t="shared" si="7"/>
        <v/>
      </c>
      <c r="AG50" t="str">
        <f t="shared" si="8"/>
        <v>単元9</v>
      </c>
      <c r="AH50" t="str">
        <f t="shared" si="9"/>
        <v/>
      </c>
      <c r="AI50" t="str">
        <f t="shared" si="10"/>
        <v/>
      </c>
      <c r="AJ50" t="str">
        <f t="shared" si="11"/>
        <v/>
      </c>
      <c r="AK50" t="str">
        <f t="shared" si="13"/>
        <v/>
      </c>
      <c r="AL50" t="str">
        <f t="shared" si="13"/>
        <v>単元9</v>
      </c>
      <c r="AM50" t="str">
        <f t="shared" si="13"/>
        <v>単元9</v>
      </c>
      <c r="AN50" t="str">
        <f t="shared" si="13"/>
        <v/>
      </c>
      <c r="AO50" t="str">
        <f t="shared" si="13"/>
        <v/>
      </c>
      <c r="AT50" s="24">
        <v>42</v>
      </c>
      <c r="AU50" s="42"/>
      <c r="AV50" s="3"/>
      <c r="AW50" s="3"/>
      <c r="AX50" s="3"/>
      <c r="AY50" s="3"/>
      <c r="AZ50" s="46"/>
    </row>
    <row r="51" spans="23:52" ht="18.95" customHeight="1" x14ac:dyDescent="0.15">
      <c r="W51" s="3">
        <v>43</v>
      </c>
      <c r="X51" s="7" t="str">
        <f>R11</f>
        <v>数学</v>
      </c>
      <c r="Y51" s="9"/>
      <c r="Z51" s="23" t="str">
        <f t="shared" si="6"/>
        <v>数学</v>
      </c>
      <c r="AA51" t="str">
        <f>IF($Z51=AA$8,COUNTIF($Z$9:$Z51,AA$8)+Q$22,"")</f>
        <v/>
      </c>
      <c r="AB51" t="str">
        <f>IF($Z51=AB$8,COUNTIF($Z$9:$Z51,AB$8)+R$22,"")</f>
        <v/>
      </c>
      <c r="AC51">
        <f>IF($Z51=AC$8,COUNTIF($Z$9:$Z51,AC$8)+S$22,"")</f>
        <v>9</v>
      </c>
      <c r="AD51" t="str">
        <f>IF($Z51=AD$8,COUNTIF($Z$9:$Z51,AD$8)+T$22,"")</f>
        <v/>
      </c>
      <c r="AE51" t="str">
        <f>IF($Z51=AE$8,COUNTIF($Z$9:$Z51,AE$8)+U$22,"")</f>
        <v/>
      </c>
      <c r="AF51" t="str">
        <f t="shared" si="7"/>
        <v/>
      </c>
      <c r="AG51" t="str">
        <f t="shared" si="8"/>
        <v/>
      </c>
      <c r="AH51" t="str">
        <f t="shared" si="9"/>
        <v>単元9</v>
      </c>
      <c r="AI51" t="str">
        <f t="shared" si="10"/>
        <v/>
      </c>
      <c r="AJ51" t="str">
        <f t="shared" si="11"/>
        <v/>
      </c>
      <c r="AK51" t="str">
        <f t="shared" si="13"/>
        <v/>
      </c>
      <c r="AL51" t="str">
        <f t="shared" si="13"/>
        <v/>
      </c>
      <c r="AM51" t="str">
        <f t="shared" si="13"/>
        <v>単元9</v>
      </c>
      <c r="AN51" t="str">
        <f t="shared" si="13"/>
        <v>単元9</v>
      </c>
      <c r="AO51" t="str">
        <f t="shared" si="13"/>
        <v/>
      </c>
      <c r="AT51" s="24">
        <v>43</v>
      </c>
      <c r="AU51" s="42"/>
      <c r="AV51" s="3"/>
      <c r="AW51" s="3"/>
      <c r="AX51" s="3"/>
      <c r="AY51" s="3"/>
      <c r="AZ51" s="46"/>
    </row>
    <row r="52" spans="23:52" ht="18.95" customHeight="1" x14ac:dyDescent="0.15">
      <c r="W52" s="3">
        <v>44</v>
      </c>
      <c r="X52" s="7" t="str">
        <f>R12</f>
        <v>理科</v>
      </c>
      <c r="Y52" s="9"/>
      <c r="Z52" s="23" t="str">
        <f t="shared" si="6"/>
        <v>理科</v>
      </c>
      <c r="AA52" t="str">
        <f>IF($Z52=AA$8,COUNTIF($Z$9:$Z52,AA$8)+Q$22,"")</f>
        <v/>
      </c>
      <c r="AB52" t="str">
        <f>IF($Z52=AB$8,COUNTIF($Z$9:$Z52,AB$8)+R$22,"")</f>
        <v/>
      </c>
      <c r="AC52" t="str">
        <f>IF($Z52=AC$8,COUNTIF($Z$9:$Z52,AC$8)+S$22,"")</f>
        <v/>
      </c>
      <c r="AD52">
        <f>IF($Z52=AD$8,COUNTIF($Z$9:$Z52,AD$8)+T$22,"")</f>
        <v>9</v>
      </c>
      <c r="AE52" t="str">
        <f>IF($Z52=AE$8,COUNTIF($Z$9:$Z52,AE$8)+U$22,"")</f>
        <v/>
      </c>
      <c r="AF52" t="str">
        <f t="shared" si="7"/>
        <v/>
      </c>
      <c r="AG52" t="str">
        <f t="shared" si="8"/>
        <v/>
      </c>
      <c r="AH52" t="str">
        <f t="shared" si="9"/>
        <v/>
      </c>
      <c r="AI52" t="str">
        <f t="shared" si="10"/>
        <v>単元9</v>
      </c>
      <c r="AJ52" t="str">
        <f t="shared" si="11"/>
        <v/>
      </c>
      <c r="AK52" t="str">
        <f t="shared" si="13"/>
        <v/>
      </c>
      <c r="AL52" t="str">
        <f t="shared" si="13"/>
        <v/>
      </c>
      <c r="AM52" t="str">
        <f t="shared" si="13"/>
        <v/>
      </c>
      <c r="AN52" t="str">
        <f t="shared" si="13"/>
        <v>単元9</v>
      </c>
      <c r="AO52" t="str">
        <f t="shared" si="13"/>
        <v>単元9</v>
      </c>
      <c r="AT52" s="24">
        <v>44</v>
      </c>
      <c r="AU52" s="42"/>
      <c r="AV52" s="3"/>
      <c r="AW52" s="3"/>
      <c r="AX52" s="3"/>
      <c r="AY52" s="3"/>
      <c r="AZ52" s="46"/>
    </row>
    <row r="53" spans="23:52" ht="18.95" customHeight="1" x14ac:dyDescent="0.15">
      <c r="W53" s="3">
        <v>45</v>
      </c>
      <c r="X53" s="7" t="str">
        <f>R13</f>
        <v>英語</v>
      </c>
      <c r="Y53" s="9"/>
      <c r="Z53" s="23" t="str">
        <f t="shared" si="6"/>
        <v>英語</v>
      </c>
      <c r="AA53" t="str">
        <f>IF($Z53=AA$8,COUNTIF($Z$9:$Z53,AA$8)+Q$22,"")</f>
        <v/>
      </c>
      <c r="AB53" t="str">
        <f>IF($Z53=AB$8,COUNTIF($Z$9:$Z53,AB$8)+R$22,"")</f>
        <v/>
      </c>
      <c r="AC53" t="str">
        <f>IF($Z53=AC$8,COUNTIF($Z$9:$Z53,AC$8)+S$22,"")</f>
        <v/>
      </c>
      <c r="AD53" t="str">
        <f>IF($Z53=AD$8,COUNTIF($Z$9:$Z53,AD$8)+T$22,"")</f>
        <v/>
      </c>
      <c r="AE53">
        <f>IF($Z53=AE$8,COUNTIF($Z$9:$Z53,AE$8)+U$22,"")</f>
        <v>9</v>
      </c>
      <c r="AF53" t="str">
        <f t="shared" si="7"/>
        <v/>
      </c>
      <c r="AG53" t="str">
        <f t="shared" si="8"/>
        <v/>
      </c>
      <c r="AH53" t="str">
        <f t="shared" si="9"/>
        <v/>
      </c>
      <c r="AI53" t="str">
        <f t="shared" si="10"/>
        <v/>
      </c>
      <c r="AJ53" t="str">
        <f t="shared" si="11"/>
        <v>単元9</v>
      </c>
      <c r="AK53" t="str">
        <f t="shared" si="13"/>
        <v>単元10</v>
      </c>
      <c r="AL53" t="str">
        <f t="shared" si="13"/>
        <v/>
      </c>
      <c r="AM53" t="str">
        <f t="shared" si="13"/>
        <v/>
      </c>
      <c r="AN53" t="str">
        <f t="shared" si="13"/>
        <v/>
      </c>
      <c r="AO53" t="str">
        <f t="shared" si="13"/>
        <v>単元9</v>
      </c>
      <c r="AT53" s="24">
        <v>45</v>
      </c>
      <c r="AU53" s="42"/>
      <c r="AV53" s="3"/>
      <c r="AW53" s="3"/>
      <c r="AX53" s="3"/>
      <c r="AY53" s="3"/>
      <c r="AZ53" s="46"/>
    </row>
    <row r="54" spans="23:52" ht="18.95" customHeight="1" x14ac:dyDescent="0.15">
      <c r="W54" s="3">
        <v>46</v>
      </c>
      <c r="X54" s="7" t="str">
        <f>R9</f>
        <v>国語</v>
      </c>
      <c r="Y54" s="9"/>
      <c r="Z54" s="23" t="str">
        <f t="shared" si="6"/>
        <v>国語</v>
      </c>
      <c r="AA54">
        <f>IF($Z54=AA$8,COUNTIF($Z$9:$Z54,AA$8)+Q$22,"")</f>
        <v>10</v>
      </c>
      <c r="AB54" t="str">
        <f>IF($Z54=AB$8,COUNTIF($Z$9:$Z54,AB$8)+R$22,"")</f>
        <v/>
      </c>
      <c r="AC54" t="str">
        <f>IF($Z54=AC$8,COUNTIF($Z$9:$Z54,AC$8)+S$22,"")</f>
        <v/>
      </c>
      <c r="AD54" t="str">
        <f>IF($Z54=AD$8,COUNTIF($Z$9:$Z54,AD$8)+T$22,"")</f>
        <v/>
      </c>
      <c r="AE54" t="str">
        <f>IF($Z54=AE$8,COUNTIF($Z$9:$Z54,AE$8)+U$22,"")</f>
        <v/>
      </c>
      <c r="AF54" t="str">
        <f t="shared" si="7"/>
        <v>単元10</v>
      </c>
      <c r="AG54" t="str">
        <f t="shared" si="8"/>
        <v/>
      </c>
      <c r="AH54" t="str">
        <f t="shared" si="9"/>
        <v/>
      </c>
      <c r="AI54" t="str">
        <f t="shared" si="10"/>
        <v/>
      </c>
      <c r="AJ54" t="str">
        <f t="shared" si="11"/>
        <v/>
      </c>
      <c r="AK54" t="str">
        <f t="shared" si="13"/>
        <v>単元10</v>
      </c>
      <c r="AL54" t="str">
        <f t="shared" si="13"/>
        <v>単元10</v>
      </c>
      <c r="AM54" t="str">
        <f t="shared" si="13"/>
        <v/>
      </c>
      <c r="AN54" t="str">
        <f t="shared" si="13"/>
        <v/>
      </c>
      <c r="AO54" t="str">
        <f t="shared" si="13"/>
        <v/>
      </c>
      <c r="AT54" s="24">
        <v>46</v>
      </c>
      <c r="AU54" s="42"/>
      <c r="AV54" s="3"/>
      <c r="AW54" s="3"/>
      <c r="AX54" s="3"/>
      <c r="AY54" s="3"/>
      <c r="AZ54" s="46"/>
    </row>
    <row r="55" spans="23:52" ht="18.95" customHeight="1" x14ac:dyDescent="0.15">
      <c r="W55" s="3">
        <v>47</v>
      </c>
      <c r="X55" s="7" t="str">
        <f>R10</f>
        <v>社会</v>
      </c>
      <c r="Y55" s="9"/>
      <c r="Z55" s="23" t="str">
        <f t="shared" si="6"/>
        <v>社会</v>
      </c>
      <c r="AA55" t="str">
        <f>IF($Z55=AA$8,COUNTIF($Z$9:$Z55,AA$8)+Q$22,"")</f>
        <v/>
      </c>
      <c r="AB55">
        <f>IF($Z55=AB$8,COUNTIF($Z$9:$Z55,AB$8)+R$22,"")</f>
        <v>10</v>
      </c>
      <c r="AC55" t="str">
        <f>IF($Z55=AC$8,COUNTIF($Z$9:$Z55,AC$8)+S$22,"")</f>
        <v/>
      </c>
      <c r="AD55" t="str">
        <f>IF($Z55=AD$8,COUNTIF($Z$9:$Z55,AD$8)+T$22,"")</f>
        <v/>
      </c>
      <c r="AE55" t="str">
        <f>IF($Z55=AE$8,COUNTIF($Z$9:$Z55,AE$8)+U$22,"")</f>
        <v/>
      </c>
      <c r="AF55" t="str">
        <f t="shared" si="7"/>
        <v/>
      </c>
      <c r="AG55" t="str">
        <f t="shared" si="8"/>
        <v>単元10</v>
      </c>
      <c r="AH55" t="str">
        <f t="shared" si="9"/>
        <v/>
      </c>
      <c r="AI55" t="str">
        <f t="shared" si="10"/>
        <v/>
      </c>
      <c r="AJ55" t="str">
        <f t="shared" si="11"/>
        <v/>
      </c>
      <c r="AK55" t="str">
        <f t="shared" si="13"/>
        <v/>
      </c>
      <c r="AL55" t="str">
        <f t="shared" si="13"/>
        <v>単元10</v>
      </c>
      <c r="AM55" t="str">
        <f t="shared" si="13"/>
        <v>単元10</v>
      </c>
      <c r="AN55" t="str">
        <f t="shared" si="13"/>
        <v/>
      </c>
      <c r="AO55" t="str">
        <f t="shared" si="13"/>
        <v/>
      </c>
      <c r="AT55" s="24">
        <v>47</v>
      </c>
      <c r="AU55" s="42"/>
      <c r="AV55" s="3"/>
      <c r="AW55" s="3"/>
      <c r="AX55" s="3"/>
      <c r="AY55" s="3"/>
      <c r="AZ55" s="46"/>
    </row>
    <row r="56" spans="23:52" ht="18.95" customHeight="1" x14ac:dyDescent="0.15">
      <c r="W56" s="3">
        <v>48</v>
      </c>
      <c r="X56" s="7" t="str">
        <f>R11</f>
        <v>数学</v>
      </c>
      <c r="Y56" s="9"/>
      <c r="Z56" s="23" t="str">
        <f t="shared" si="6"/>
        <v>数学</v>
      </c>
      <c r="AA56" t="str">
        <f>IF($Z56=AA$8,COUNTIF($Z$9:$Z56,AA$8)+Q$22,"")</f>
        <v/>
      </c>
      <c r="AB56" t="str">
        <f>IF($Z56=AB$8,COUNTIF($Z$9:$Z56,AB$8)+R$22,"")</f>
        <v/>
      </c>
      <c r="AC56">
        <f>IF($Z56=AC$8,COUNTIF($Z$9:$Z56,AC$8)+S$22,"")</f>
        <v>10</v>
      </c>
      <c r="AD56" t="str">
        <f>IF($Z56=AD$8,COUNTIF($Z$9:$Z56,AD$8)+T$22,"")</f>
        <v/>
      </c>
      <c r="AE56" t="str">
        <f>IF($Z56=AE$8,COUNTIF($Z$9:$Z56,AE$8)+U$22,"")</f>
        <v/>
      </c>
      <c r="AF56" t="str">
        <f t="shared" si="7"/>
        <v/>
      </c>
      <c r="AG56" t="str">
        <f t="shared" si="8"/>
        <v/>
      </c>
      <c r="AH56" t="str">
        <f t="shared" si="9"/>
        <v>単元10</v>
      </c>
      <c r="AI56" t="str">
        <f t="shared" si="10"/>
        <v/>
      </c>
      <c r="AJ56" t="str">
        <f t="shared" si="11"/>
        <v/>
      </c>
      <c r="AK56" t="str">
        <f t="shared" si="13"/>
        <v/>
      </c>
      <c r="AL56" t="str">
        <f t="shared" si="13"/>
        <v/>
      </c>
      <c r="AM56" t="str">
        <f t="shared" si="13"/>
        <v>単元10</v>
      </c>
      <c r="AN56" t="str">
        <f t="shared" si="13"/>
        <v>単元10</v>
      </c>
      <c r="AO56" t="str">
        <f t="shared" si="13"/>
        <v/>
      </c>
      <c r="AT56" s="24">
        <v>48</v>
      </c>
      <c r="AU56" s="42"/>
      <c r="AV56" s="3"/>
      <c r="AW56" s="3"/>
      <c r="AX56" s="3"/>
      <c r="AY56" s="3"/>
      <c r="AZ56" s="46"/>
    </row>
    <row r="57" spans="23:52" ht="18.95" customHeight="1" x14ac:dyDescent="0.15">
      <c r="W57" s="3">
        <v>49</v>
      </c>
      <c r="X57" s="7" t="str">
        <f>R12</f>
        <v>理科</v>
      </c>
      <c r="Y57" s="9"/>
      <c r="Z57" s="23" t="str">
        <f t="shared" si="6"/>
        <v>理科</v>
      </c>
      <c r="AA57" t="str">
        <f>IF($Z57=AA$8,COUNTIF($Z$9:$Z57,AA$8)+Q$22,"")</f>
        <v/>
      </c>
      <c r="AB57" t="str">
        <f>IF($Z57=AB$8,COUNTIF($Z$9:$Z57,AB$8)+R$22,"")</f>
        <v/>
      </c>
      <c r="AC57" t="str">
        <f>IF($Z57=AC$8,COUNTIF($Z$9:$Z57,AC$8)+S$22,"")</f>
        <v/>
      </c>
      <c r="AD57">
        <f>IF($Z57=AD$8,COUNTIF($Z$9:$Z57,AD$8)+T$22,"")</f>
        <v>10</v>
      </c>
      <c r="AE57" t="str">
        <f>IF($Z57=AE$8,COUNTIF($Z$9:$Z57,AE$8)+U$22,"")</f>
        <v/>
      </c>
      <c r="AF57" t="str">
        <f t="shared" si="7"/>
        <v/>
      </c>
      <c r="AG57" t="str">
        <f t="shared" si="8"/>
        <v/>
      </c>
      <c r="AH57" t="str">
        <f t="shared" si="9"/>
        <v/>
      </c>
      <c r="AI57" t="str">
        <f t="shared" si="10"/>
        <v>単元10</v>
      </c>
      <c r="AJ57" t="str">
        <f t="shared" si="11"/>
        <v/>
      </c>
      <c r="AK57" t="str">
        <f t="shared" si="13"/>
        <v/>
      </c>
      <c r="AL57" t="str">
        <f t="shared" si="13"/>
        <v/>
      </c>
      <c r="AM57" t="str">
        <f t="shared" si="13"/>
        <v/>
      </c>
      <c r="AN57" t="str">
        <f t="shared" si="13"/>
        <v>単元10</v>
      </c>
      <c r="AO57" t="str">
        <f t="shared" si="13"/>
        <v>単元10</v>
      </c>
      <c r="AT57" s="24">
        <v>49</v>
      </c>
      <c r="AU57" s="42"/>
      <c r="AV57" s="3"/>
      <c r="AW57" s="3"/>
      <c r="AX57" s="3"/>
      <c r="AY57" s="3"/>
      <c r="AZ57" s="46"/>
    </row>
    <row r="58" spans="23:52" ht="18.95" customHeight="1" x14ac:dyDescent="0.15">
      <c r="W58" s="3">
        <v>50</v>
      </c>
      <c r="X58" s="7" t="str">
        <f>R13</f>
        <v>英語</v>
      </c>
      <c r="Y58" s="9"/>
      <c r="Z58" s="23" t="str">
        <f t="shared" si="6"/>
        <v>英語</v>
      </c>
      <c r="AA58" t="str">
        <f>IF($Z58=AA$8,COUNTIF($Z$9:$Z58,AA$8)+Q$22,"")</f>
        <v/>
      </c>
      <c r="AB58" t="str">
        <f>IF($Z58=AB$8,COUNTIF($Z$9:$Z58,AB$8)+R$22,"")</f>
        <v/>
      </c>
      <c r="AC58" t="str">
        <f>IF($Z58=AC$8,COUNTIF($Z$9:$Z58,AC$8)+S$22,"")</f>
        <v/>
      </c>
      <c r="AD58" t="str">
        <f>IF($Z58=AD$8,COUNTIF($Z$9:$Z58,AD$8)+T$22,"")</f>
        <v/>
      </c>
      <c r="AE58">
        <f>IF($Z58=AE$8,COUNTIF($Z$9:$Z58,AE$8)+U$22,"")</f>
        <v>10</v>
      </c>
      <c r="AF58" t="str">
        <f t="shared" si="7"/>
        <v/>
      </c>
      <c r="AG58" t="str">
        <f t="shared" si="8"/>
        <v/>
      </c>
      <c r="AH58" t="str">
        <f t="shared" si="9"/>
        <v/>
      </c>
      <c r="AI58" t="str">
        <f t="shared" si="10"/>
        <v/>
      </c>
      <c r="AJ58" t="str">
        <f t="shared" si="11"/>
        <v>単元10</v>
      </c>
      <c r="AK58" t="str">
        <f t="shared" si="13"/>
        <v>単元11</v>
      </c>
      <c r="AL58" t="str">
        <f t="shared" si="13"/>
        <v/>
      </c>
      <c r="AM58" t="str">
        <f t="shared" si="13"/>
        <v/>
      </c>
      <c r="AN58" t="str">
        <f t="shared" si="13"/>
        <v/>
      </c>
      <c r="AO58" t="str">
        <f t="shared" si="13"/>
        <v>単元10</v>
      </c>
      <c r="AT58" s="24">
        <v>50</v>
      </c>
      <c r="AU58" s="42"/>
      <c r="AV58" s="3"/>
      <c r="AW58" s="3"/>
      <c r="AX58" s="3"/>
      <c r="AY58" s="3"/>
      <c r="AZ58" s="46"/>
    </row>
    <row r="59" spans="23:52" ht="18.95" customHeight="1" x14ac:dyDescent="0.15">
      <c r="W59" s="3">
        <v>51</v>
      </c>
      <c r="X59" s="7" t="str">
        <f>R9</f>
        <v>国語</v>
      </c>
      <c r="Y59" s="9"/>
      <c r="Z59" s="23" t="str">
        <f t="shared" ref="Z59:Z68" si="14">IF(Y59="",IF(X59=0,"",X59),Y59)</f>
        <v>国語</v>
      </c>
      <c r="AA59">
        <f>IF($Z59=AA$8,COUNTIF($Z$9:$Z59,AA$8)+Q$22,"")</f>
        <v>11</v>
      </c>
      <c r="AB59" t="str">
        <f>IF($Z59=AB$8,COUNTIF($Z$9:$Z59,AB$8)+R$22,"")</f>
        <v/>
      </c>
      <c r="AC59" t="str">
        <f>IF($Z59=AC$8,COUNTIF($Z$9:$Z59,AC$8)+S$22,"")</f>
        <v/>
      </c>
      <c r="AD59" t="str">
        <f>IF($Z59=AD$8,COUNTIF($Z$9:$Z59,AD$8)+T$22,"")</f>
        <v/>
      </c>
      <c r="AE59" t="str">
        <f>IF($Z59=AE$8,COUNTIF($Z$9:$Z59,AE$8)+U$22,"")</f>
        <v/>
      </c>
      <c r="AF59" t="str">
        <f t="shared" ref="AF59:AF68" si="15">IF(AA59="","",VLOOKUP(AA59,$AT$9:$AZ$58,3))</f>
        <v>単元11</v>
      </c>
      <c r="AG59" t="str">
        <f t="shared" ref="AG59:AG68" si="16">IF(AB59="","",VLOOKUP(AB59,$AT$9:$AZ$58,4))</f>
        <v/>
      </c>
      <c r="AH59" t="str">
        <f t="shared" ref="AH59:AH68" si="17">IF(AC59="","",VLOOKUP(AC59,$AT$9:$AZ$58,5))</f>
        <v/>
      </c>
      <c r="AI59" t="str">
        <f t="shared" ref="AI59:AI68" si="18">IF(AD59="","",VLOOKUP(AD59,$AT$9:$AZ$58,6))</f>
        <v/>
      </c>
      <c r="AJ59" t="str">
        <f t="shared" ref="AJ59:AJ68" si="19">IF(AE59="","",VLOOKUP(AE59,$AT$9:$AZ$58,7))</f>
        <v/>
      </c>
      <c r="AK59" t="str">
        <f t="shared" ref="AK59:AK68" si="20">IF(AF59=AF60,"",IF($Z59=$Z60,AF59&amp;","&amp;AF60,AF59&amp;AF60))</f>
        <v>単元11</v>
      </c>
      <c r="AL59" t="str">
        <f t="shared" ref="AL59:AL68" si="21">IF(AG59=AG60,"",IF($Z59=$Z60,AG59&amp;","&amp;AG60,AG59&amp;AG60))</f>
        <v>単元11</v>
      </c>
      <c r="AM59" t="str">
        <f t="shared" ref="AM59:AM68" si="22">IF(AH59=AH60,"",IF($Z59=$Z60,AH59&amp;","&amp;AH60,AH59&amp;AH60))</f>
        <v/>
      </c>
      <c r="AN59" t="str">
        <f t="shared" ref="AN59:AN68" si="23">IF(AI59=AI60,"",IF($Z59=$Z60,AI59&amp;","&amp;AI60,AI59&amp;AI60))</f>
        <v/>
      </c>
      <c r="AO59" t="str">
        <f t="shared" ref="AO59:AO68" si="24">IF(AJ59=AJ60,"",IF($Z59=$Z60,AJ59&amp;","&amp;AJ60,AJ59&amp;AJ60))</f>
        <v/>
      </c>
      <c r="AT59" s="24">
        <v>51</v>
      </c>
      <c r="AU59" s="42"/>
      <c r="AV59" s="3"/>
      <c r="AW59" s="3"/>
      <c r="AX59" s="3"/>
      <c r="AY59" s="3"/>
      <c r="AZ59" s="46"/>
    </row>
    <row r="60" spans="23:52" ht="18.95" customHeight="1" x14ac:dyDescent="0.15">
      <c r="W60" s="3">
        <v>52</v>
      </c>
      <c r="X60" s="7" t="str">
        <f>R10</f>
        <v>社会</v>
      </c>
      <c r="Y60" s="9"/>
      <c r="Z60" s="23" t="str">
        <f t="shared" si="14"/>
        <v>社会</v>
      </c>
      <c r="AA60" t="str">
        <f>IF($Z60=AA$8,COUNTIF($Z$9:$Z60,AA$8)+Q$22,"")</f>
        <v/>
      </c>
      <c r="AB60">
        <f>IF($Z60=AB$8,COUNTIF($Z$9:$Z60,AB$8)+R$22,"")</f>
        <v>11</v>
      </c>
      <c r="AC60" t="str">
        <f>IF($Z60=AC$8,COUNTIF($Z$9:$Z60,AC$8)+S$22,"")</f>
        <v/>
      </c>
      <c r="AD60" t="str">
        <f>IF($Z60=AD$8,COUNTIF($Z$9:$Z60,AD$8)+T$22,"")</f>
        <v/>
      </c>
      <c r="AE60" t="str">
        <f>IF($Z60=AE$8,COUNTIF($Z$9:$Z60,AE$8)+U$22,"")</f>
        <v/>
      </c>
      <c r="AF60" t="str">
        <f t="shared" si="15"/>
        <v/>
      </c>
      <c r="AG60" t="str">
        <f t="shared" si="16"/>
        <v>単元11</v>
      </c>
      <c r="AH60" t="str">
        <f t="shared" si="17"/>
        <v/>
      </c>
      <c r="AI60" t="str">
        <f t="shared" si="18"/>
        <v/>
      </c>
      <c r="AJ60" t="str">
        <f t="shared" si="19"/>
        <v/>
      </c>
      <c r="AK60" t="str">
        <f t="shared" si="20"/>
        <v/>
      </c>
      <c r="AL60" t="str">
        <f t="shared" si="21"/>
        <v>単元11</v>
      </c>
      <c r="AM60" t="str">
        <f t="shared" si="22"/>
        <v>単元11</v>
      </c>
      <c r="AN60" t="str">
        <f t="shared" si="23"/>
        <v/>
      </c>
      <c r="AO60" t="str">
        <f t="shared" si="24"/>
        <v/>
      </c>
      <c r="AT60" s="24">
        <v>52</v>
      </c>
      <c r="AU60" s="42"/>
      <c r="AV60" s="3"/>
      <c r="AW60" s="3"/>
      <c r="AX60" s="3"/>
      <c r="AY60" s="3"/>
      <c r="AZ60" s="46"/>
    </row>
    <row r="61" spans="23:52" ht="18.95" customHeight="1" x14ac:dyDescent="0.15">
      <c r="W61" s="3">
        <v>53</v>
      </c>
      <c r="X61" s="7" t="str">
        <f>R11</f>
        <v>数学</v>
      </c>
      <c r="Y61" s="9"/>
      <c r="Z61" s="23" t="str">
        <f t="shared" si="14"/>
        <v>数学</v>
      </c>
      <c r="AA61" t="str">
        <f>IF($Z61=AA$8,COUNTIF($Z$9:$Z61,AA$8)+Q$22,"")</f>
        <v/>
      </c>
      <c r="AB61" t="str">
        <f>IF($Z61=AB$8,COUNTIF($Z$9:$Z61,AB$8)+R$22,"")</f>
        <v/>
      </c>
      <c r="AC61">
        <f>IF($Z61=AC$8,COUNTIF($Z$9:$Z61,AC$8)+S$22,"")</f>
        <v>11</v>
      </c>
      <c r="AD61" t="str">
        <f>IF($Z61=AD$8,COUNTIF($Z$9:$Z61,AD$8)+T$22,"")</f>
        <v/>
      </c>
      <c r="AE61" t="str">
        <f>IF($Z61=AE$8,COUNTIF($Z$9:$Z61,AE$8)+U$22,"")</f>
        <v/>
      </c>
      <c r="AF61" t="str">
        <f t="shared" si="15"/>
        <v/>
      </c>
      <c r="AG61" t="str">
        <f t="shared" si="16"/>
        <v/>
      </c>
      <c r="AH61" t="str">
        <f t="shared" si="17"/>
        <v>単元11</v>
      </c>
      <c r="AI61" t="str">
        <f t="shared" si="18"/>
        <v/>
      </c>
      <c r="AJ61" t="str">
        <f t="shared" si="19"/>
        <v/>
      </c>
      <c r="AK61" t="str">
        <f t="shared" si="20"/>
        <v/>
      </c>
      <c r="AL61" t="str">
        <f t="shared" si="21"/>
        <v/>
      </c>
      <c r="AM61" t="str">
        <f t="shared" si="22"/>
        <v>単元11</v>
      </c>
      <c r="AN61" t="str">
        <f t="shared" si="23"/>
        <v>単元11</v>
      </c>
      <c r="AO61" t="str">
        <f t="shared" si="24"/>
        <v/>
      </c>
      <c r="AT61" s="24">
        <v>53</v>
      </c>
      <c r="AU61" s="42"/>
      <c r="AV61" s="3"/>
      <c r="AW61" s="3"/>
      <c r="AX61" s="3"/>
      <c r="AY61" s="3"/>
      <c r="AZ61" s="46"/>
    </row>
    <row r="62" spans="23:52" ht="18.95" customHeight="1" x14ac:dyDescent="0.15">
      <c r="W62" s="3">
        <v>54</v>
      </c>
      <c r="X62" s="7" t="str">
        <f>R12</f>
        <v>理科</v>
      </c>
      <c r="Y62" s="9"/>
      <c r="Z62" s="23" t="str">
        <f t="shared" si="14"/>
        <v>理科</v>
      </c>
      <c r="AA62" t="str">
        <f>IF($Z62=AA$8,COUNTIF($Z$9:$Z62,AA$8)+Q$22,"")</f>
        <v/>
      </c>
      <c r="AB62" t="str">
        <f>IF($Z62=AB$8,COUNTIF($Z$9:$Z62,AB$8)+R$22,"")</f>
        <v/>
      </c>
      <c r="AC62" t="str">
        <f>IF($Z62=AC$8,COUNTIF($Z$9:$Z62,AC$8)+S$22,"")</f>
        <v/>
      </c>
      <c r="AD62">
        <f>IF($Z62=AD$8,COUNTIF($Z$9:$Z62,AD$8)+T$22,"")</f>
        <v>11</v>
      </c>
      <c r="AE62" t="str">
        <f>IF($Z62=AE$8,COUNTIF($Z$9:$Z62,AE$8)+U$22,"")</f>
        <v/>
      </c>
      <c r="AF62" t="str">
        <f t="shared" si="15"/>
        <v/>
      </c>
      <c r="AG62" t="str">
        <f t="shared" si="16"/>
        <v/>
      </c>
      <c r="AH62" t="str">
        <f t="shared" si="17"/>
        <v/>
      </c>
      <c r="AI62" t="str">
        <f t="shared" si="18"/>
        <v>単元11</v>
      </c>
      <c r="AJ62" t="str">
        <f t="shared" si="19"/>
        <v/>
      </c>
      <c r="AK62" t="str">
        <f t="shared" si="20"/>
        <v/>
      </c>
      <c r="AL62" t="str">
        <f t="shared" si="21"/>
        <v/>
      </c>
      <c r="AM62" t="str">
        <f t="shared" si="22"/>
        <v/>
      </c>
      <c r="AN62" t="str">
        <f t="shared" si="23"/>
        <v>単元11</v>
      </c>
      <c r="AO62" t="str">
        <f t="shared" si="24"/>
        <v>単元11</v>
      </c>
      <c r="AT62" s="24">
        <v>54</v>
      </c>
      <c r="AU62" s="42"/>
      <c r="AV62" s="3"/>
      <c r="AW62" s="3"/>
      <c r="AX62" s="3"/>
      <c r="AY62" s="3"/>
      <c r="AZ62" s="46"/>
    </row>
    <row r="63" spans="23:52" ht="18.95" customHeight="1" x14ac:dyDescent="0.15">
      <c r="W63" s="3">
        <v>55</v>
      </c>
      <c r="X63" s="7" t="str">
        <f>R13</f>
        <v>英語</v>
      </c>
      <c r="Y63" s="9"/>
      <c r="Z63" s="23" t="str">
        <f t="shared" si="14"/>
        <v>英語</v>
      </c>
      <c r="AA63" t="str">
        <f>IF($Z63=AA$8,COUNTIF($Z$9:$Z63,AA$8)+Q$22,"")</f>
        <v/>
      </c>
      <c r="AB63" t="str">
        <f>IF($Z63=AB$8,COUNTIF($Z$9:$Z63,AB$8)+R$22,"")</f>
        <v/>
      </c>
      <c r="AC63" t="str">
        <f>IF($Z63=AC$8,COUNTIF($Z$9:$Z63,AC$8)+S$22,"")</f>
        <v/>
      </c>
      <c r="AD63" t="str">
        <f>IF($Z63=AD$8,COUNTIF($Z$9:$Z63,AD$8)+T$22,"")</f>
        <v/>
      </c>
      <c r="AE63">
        <f>IF($Z63=AE$8,COUNTIF($Z$9:$Z63,AE$8)+U$22,"")</f>
        <v>11</v>
      </c>
      <c r="AF63" t="str">
        <f t="shared" si="15"/>
        <v/>
      </c>
      <c r="AG63" t="str">
        <f t="shared" si="16"/>
        <v/>
      </c>
      <c r="AH63" t="str">
        <f t="shared" si="17"/>
        <v/>
      </c>
      <c r="AI63" t="str">
        <f t="shared" si="18"/>
        <v/>
      </c>
      <c r="AJ63" t="str">
        <f t="shared" si="19"/>
        <v>単元11</v>
      </c>
      <c r="AK63" t="str">
        <f t="shared" si="20"/>
        <v>単元12</v>
      </c>
      <c r="AL63" t="str">
        <f t="shared" si="21"/>
        <v/>
      </c>
      <c r="AM63" t="str">
        <f t="shared" si="22"/>
        <v/>
      </c>
      <c r="AN63" t="str">
        <f t="shared" si="23"/>
        <v/>
      </c>
      <c r="AO63" t="str">
        <f t="shared" si="24"/>
        <v>単元11</v>
      </c>
      <c r="AT63" s="24">
        <v>55</v>
      </c>
      <c r="AU63" s="42"/>
      <c r="AV63" s="3"/>
      <c r="AW63" s="3"/>
      <c r="AX63" s="3"/>
      <c r="AY63" s="3"/>
      <c r="AZ63" s="46"/>
    </row>
    <row r="64" spans="23:52" ht="18.95" customHeight="1" x14ac:dyDescent="0.15">
      <c r="W64" s="3">
        <v>56</v>
      </c>
      <c r="X64" s="7" t="str">
        <f>R9</f>
        <v>国語</v>
      </c>
      <c r="Y64" s="9"/>
      <c r="Z64" s="23" t="str">
        <f t="shared" si="14"/>
        <v>国語</v>
      </c>
      <c r="AA64">
        <f>IF($Z64=AA$8,COUNTIF($Z$9:$Z64,AA$8)+Q$22,"")</f>
        <v>12</v>
      </c>
      <c r="AB64" t="str">
        <f>IF($Z64=AB$8,COUNTIF($Z$9:$Z64,AB$8)+R$22,"")</f>
        <v/>
      </c>
      <c r="AC64" t="str">
        <f>IF($Z64=AC$8,COUNTIF($Z$9:$Z64,AC$8)+S$22,"")</f>
        <v/>
      </c>
      <c r="AD64" t="str">
        <f>IF($Z64=AD$8,COUNTIF($Z$9:$Z64,AD$8)+T$22,"")</f>
        <v/>
      </c>
      <c r="AE64" t="str">
        <f>IF($Z64=AE$8,COUNTIF($Z$9:$Z64,AE$8)+U$22,"")</f>
        <v/>
      </c>
      <c r="AF64" t="str">
        <f t="shared" si="15"/>
        <v>単元12</v>
      </c>
      <c r="AG64" t="str">
        <f t="shared" si="16"/>
        <v/>
      </c>
      <c r="AH64" t="str">
        <f t="shared" si="17"/>
        <v/>
      </c>
      <c r="AI64" t="str">
        <f t="shared" si="18"/>
        <v/>
      </c>
      <c r="AJ64" t="str">
        <f t="shared" si="19"/>
        <v/>
      </c>
      <c r="AK64" t="str">
        <f t="shared" si="20"/>
        <v>単元12</v>
      </c>
      <c r="AL64" t="str">
        <f t="shared" si="21"/>
        <v>単元12</v>
      </c>
      <c r="AM64" t="str">
        <f t="shared" si="22"/>
        <v/>
      </c>
      <c r="AN64" t="str">
        <f t="shared" si="23"/>
        <v/>
      </c>
      <c r="AO64" t="str">
        <f t="shared" si="24"/>
        <v/>
      </c>
      <c r="AT64" s="24">
        <v>56</v>
      </c>
      <c r="AU64" s="42"/>
      <c r="AV64" s="3"/>
      <c r="AW64" s="3"/>
      <c r="AX64" s="3"/>
      <c r="AY64" s="3"/>
      <c r="AZ64" s="46"/>
    </row>
    <row r="65" spans="23:52" ht="18.95" customHeight="1" x14ac:dyDescent="0.15">
      <c r="W65" s="3">
        <v>57</v>
      </c>
      <c r="X65" s="7" t="str">
        <f>R10</f>
        <v>社会</v>
      </c>
      <c r="Y65" s="9"/>
      <c r="Z65" s="23" t="str">
        <f t="shared" si="14"/>
        <v>社会</v>
      </c>
      <c r="AA65" t="str">
        <f>IF($Z65=AA$8,COUNTIF($Z$9:$Z65,AA$8)+Q$22,"")</f>
        <v/>
      </c>
      <c r="AB65">
        <f>IF($Z65=AB$8,COUNTIF($Z$9:$Z65,AB$8)+R$22,"")</f>
        <v>12</v>
      </c>
      <c r="AC65" t="str">
        <f>IF($Z65=AC$8,COUNTIF($Z$9:$Z65,AC$8)+S$22,"")</f>
        <v/>
      </c>
      <c r="AD65" t="str">
        <f>IF($Z65=AD$8,COUNTIF($Z$9:$Z65,AD$8)+T$22,"")</f>
        <v/>
      </c>
      <c r="AE65" t="str">
        <f>IF($Z65=AE$8,COUNTIF($Z$9:$Z65,AE$8)+U$22,"")</f>
        <v/>
      </c>
      <c r="AF65" t="str">
        <f t="shared" si="15"/>
        <v/>
      </c>
      <c r="AG65" t="str">
        <f t="shared" si="16"/>
        <v>単元12</v>
      </c>
      <c r="AH65" t="str">
        <f t="shared" si="17"/>
        <v/>
      </c>
      <c r="AI65" t="str">
        <f t="shared" si="18"/>
        <v/>
      </c>
      <c r="AJ65" t="str">
        <f t="shared" si="19"/>
        <v/>
      </c>
      <c r="AK65" t="str">
        <f t="shared" si="20"/>
        <v/>
      </c>
      <c r="AL65" t="str">
        <f t="shared" si="21"/>
        <v>単元12</v>
      </c>
      <c r="AM65" t="str">
        <f t="shared" si="22"/>
        <v>単元12</v>
      </c>
      <c r="AN65" t="str">
        <f t="shared" si="23"/>
        <v/>
      </c>
      <c r="AO65" t="str">
        <f t="shared" si="24"/>
        <v/>
      </c>
      <c r="AT65" s="24">
        <v>57</v>
      </c>
      <c r="AU65" s="42"/>
      <c r="AV65" s="3"/>
      <c r="AW65" s="3"/>
      <c r="AX65" s="3"/>
      <c r="AY65" s="3"/>
      <c r="AZ65" s="46"/>
    </row>
    <row r="66" spans="23:52" ht="18.95" customHeight="1" x14ac:dyDescent="0.15">
      <c r="W66" s="3">
        <v>58</v>
      </c>
      <c r="X66" s="7" t="str">
        <f>R11</f>
        <v>数学</v>
      </c>
      <c r="Y66" s="9"/>
      <c r="Z66" s="23" t="str">
        <f t="shared" si="14"/>
        <v>数学</v>
      </c>
      <c r="AA66" t="str">
        <f>IF($Z66=AA$8,COUNTIF($Z$9:$Z66,AA$8)+Q$22,"")</f>
        <v/>
      </c>
      <c r="AB66" t="str">
        <f>IF($Z66=AB$8,COUNTIF($Z$9:$Z66,AB$8)+R$22,"")</f>
        <v/>
      </c>
      <c r="AC66">
        <f>IF($Z66=AC$8,COUNTIF($Z$9:$Z66,AC$8)+S$22,"")</f>
        <v>12</v>
      </c>
      <c r="AD66" t="str">
        <f>IF($Z66=AD$8,COUNTIF($Z$9:$Z66,AD$8)+T$22,"")</f>
        <v/>
      </c>
      <c r="AE66" t="str">
        <f>IF($Z66=AE$8,COUNTIF($Z$9:$Z66,AE$8)+U$22,"")</f>
        <v/>
      </c>
      <c r="AF66" t="str">
        <f t="shared" si="15"/>
        <v/>
      </c>
      <c r="AG66" t="str">
        <f t="shared" si="16"/>
        <v/>
      </c>
      <c r="AH66" t="str">
        <f t="shared" si="17"/>
        <v>単元12</v>
      </c>
      <c r="AI66" t="str">
        <f t="shared" si="18"/>
        <v/>
      </c>
      <c r="AJ66" t="str">
        <f t="shared" si="19"/>
        <v/>
      </c>
      <c r="AK66" t="str">
        <f t="shared" si="20"/>
        <v/>
      </c>
      <c r="AL66" t="str">
        <f t="shared" si="21"/>
        <v/>
      </c>
      <c r="AM66" t="str">
        <f t="shared" si="22"/>
        <v>単元12</v>
      </c>
      <c r="AN66" t="str">
        <f t="shared" si="23"/>
        <v>単元12</v>
      </c>
      <c r="AO66" t="str">
        <f t="shared" si="24"/>
        <v/>
      </c>
      <c r="AT66" s="24">
        <v>58</v>
      </c>
      <c r="AU66" s="42"/>
      <c r="AV66" s="3"/>
      <c r="AW66" s="3"/>
      <c r="AX66" s="3"/>
      <c r="AY66" s="3"/>
      <c r="AZ66" s="46"/>
    </row>
    <row r="67" spans="23:52" ht="18.95" customHeight="1" x14ac:dyDescent="0.15">
      <c r="W67" s="3">
        <v>59</v>
      </c>
      <c r="X67" s="7" t="str">
        <f>R12</f>
        <v>理科</v>
      </c>
      <c r="Y67" s="9"/>
      <c r="Z67" s="23" t="str">
        <f t="shared" si="14"/>
        <v>理科</v>
      </c>
      <c r="AA67" t="str">
        <f>IF($Z67=AA$8,COUNTIF($Z$9:$Z67,AA$8)+Q$22,"")</f>
        <v/>
      </c>
      <c r="AB67" t="str">
        <f>IF($Z67=AB$8,COUNTIF($Z$9:$Z67,AB$8)+R$22,"")</f>
        <v/>
      </c>
      <c r="AC67" t="str">
        <f>IF($Z67=AC$8,COUNTIF($Z$9:$Z67,AC$8)+S$22,"")</f>
        <v/>
      </c>
      <c r="AD67">
        <f>IF($Z67=AD$8,COUNTIF($Z$9:$Z67,AD$8)+T$22,"")</f>
        <v>12</v>
      </c>
      <c r="AE67" t="str">
        <f>IF($Z67=AE$8,COUNTIF($Z$9:$Z67,AE$8)+U$22,"")</f>
        <v/>
      </c>
      <c r="AF67" t="str">
        <f t="shared" si="15"/>
        <v/>
      </c>
      <c r="AG67" t="str">
        <f t="shared" si="16"/>
        <v/>
      </c>
      <c r="AH67" t="str">
        <f t="shared" si="17"/>
        <v/>
      </c>
      <c r="AI67" t="str">
        <f t="shared" si="18"/>
        <v>単元12</v>
      </c>
      <c r="AJ67" t="str">
        <f t="shared" si="19"/>
        <v/>
      </c>
      <c r="AK67" t="str">
        <f t="shared" si="20"/>
        <v/>
      </c>
      <c r="AL67" t="str">
        <f t="shared" si="21"/>
        <v/>
      </c>
      <c r="AM67" t="str">
        <f t="shared" si="22"/>
        <v/>
      </c>
      <c r="AN67" t="str">
        <f t="shared" si="23"/>
        <v>単元12</v>
      </c>
      <c r="AO67" t="str">
        <f t="shared" si="24"/>
        <v>単元12</v>
      </c>
      <c r="AT67" s="24">
        <v>59</v>
      </c>
      <c r="AU67" s="42"/>
      <c r="AV67" s="3"/>
      <c r="AW67" s="3"/>
      <c r="AX67" s="3"/>
      <c r="AY67" s="3"/>
      <c r="AZ67" s="46"/>
    </row>
    <row r="68" spans="23:52" ht="18.95" customHeight="1" thickBot="1" x14ac:dyDescent="0.2">
      <c r="W68" s="3">
        <v>60</v>
      </c>
      <c r="X68" s="7" t="str">
        <f>R13</f>
        <v>英語</v>
      </c>
      <c r="Y68" s="10"/>
      <c r="Z68" s="23" t="str">
        <f t="shared" si="14"/>
        <v>英語</v>
      </c>
      <c r="AA68" t="str">
        <f>IF($Z68=AA$8,COUNTIF($Z$9:$Z68,AA$8)+Q$22,"")</f>
        <v/>
      </c>
      <c r="AB68" t="str">
        <f>IF($Z68=AB$8,COUNTIF($Z$9:$Z68,AB$8)+R$22,"")</f>
        <v/>
      </c>
      <c r="AC68" t="str">
        <f>IF($Z68=AC$8,COUNTIF($Z$9:$Z68,AC$8)+S$22,"")</f>
        <v/>
      </c>
      <c r="AD68" t="str">
        <f>IF($Z68=AD$8,COUNTIF($Z$9:$Z68,AD$8)+T$22,"")</f>
        <v/>
      </c>
      <c r="AE68">
        <f>IF($Z68=AE$8,COUNTIF($Z$9:$Z68,AE$8)+U$22,"")</f>
        <v>12</v>
      </c>
      <c r="AF68" t="str">
        <f t="shared" si="15"/>
        <v/>
      </c>
      <c r="AG68" t="str">
        <f t="shared" si="16"/>
        <v/>
      </c>
      <c r="AH68" t="str">
        <f t="shared" si="17"/>
        <v/>
      </c>
      <c r="AI68" t="str">
        <f t="shared" si="18"/>
        <v/>
      </c>
      <c r="AJ68" t="str">
        <f t="shared" si="19"/>
        <v>単元12</v>
      </c>
      <c r="AK68" t="str">
        <f t="shared" si="20"/>
        <v/>
      </c>
      <c r="AL68" t="str">
        <f t="shared" si="21"/>
        <v/>
      </c>
      <c r="AM68" t="str">
        <f t="shared" si="22"/>
        <v/>
      </c>
      <c r="AN68" t="str">
        <f t="shared" si="23"/>
        <v/>
      </c>
      <c r="AO68" t="str">
        <f t="shared" si="24"/>
        <v>単元12</v>
      </c>
      <c r="AT68" s="24">
        <v>60</v>
      </c>
      <c r="AU68" s="42"/>
      <c r="AV68" s="3"/>
      <c r="AW68" s="3"/>
      <c r="AX68" s="3"/>
      <c r="AY68" s="3"/>
      <c r="AZ68" s="46"/>
    </row>
    <row r="69" spans="23:52" ht="18.95" customHeight="1" x14ac:dyDescent="0.15">
      <c r="AK69" t="str">
        <f t="shared" si="13"/>
        <v/>
      </c>
      <c r="AL69" t="str">
        <f t="shared" si="13"/>
        <v/>
      </c>
      <c r="AM69" t="str">
        <f t="shared" si="13"/>
        <v/>
      </c>
      <c r="AN69" t="str">
        <f t="shared" si="13"/>
        <v/>
      </c>
      <c r="AO69" t="str">
        <f t="shared" si="13"/>
        <v/>
      </c>
      <c r="AT69" s="24">
        <v>61</v>
      </c>
      <c r="AU69" s="42"/>
      <c r="AV69" s="3"/>
      <c r="AW69" s="3"/>
      <c r="AX69" s="3"/>
      <c r="AY69" s="3"/>
      <c r="AZ69" s="46"/>
    </row>
    <row r="70" spans="23:52" ht="18.95" customHeight="1" x14ac:dyDescent="0.15">
      <c r="AT70" s="24">
        <v>62</v>
      </c>
      <c r="AU70" s="42"/>
      <c r="AV70" s="3"/>
      <c r="AW70" s="3"/>
      <c r="AX70" s="3"/>
      <c r="AY70" s="3"/>
      <c r="AZ70" s="46"/>
    </row>
    <row r="71" spans="23:52" ht="18.95" customHeight="1" x14ac:dyDescent="0.15">
      <c r="AT71" s="24">
        <v>63</v>
      </c>
      <c r="AU71" s="42"/>
      <c r="AV71" s="3"/>
      <c r="AW71" s="3"/>
      <c r="AX71" s="3"/>
      <c r="AY71" s="3"/>
      <c r="AZ71" s="46"/>
    </row>
    <row r="72" spans="23:52" ht="18.95" customHeight="1" x14ac:dyDescent="0.15">
      <c r="AT72" s="24">
        <v>64</v>
      </c>
      <c r="AU72" s="42"/>
      <c r="AV72" s="3"/>
      <c r="AW72" s="3"/>
      <c r="AX72" s="3"/>
      <c r="AY72" s="3"/>
      <c r="AZ72" s="46"/>
    </row>
    <row r="73" spans="23:52" ht="18.95" customHeight="1" x14ac:dyDescent="0.15">
      <c r="AT73" s="24">
        <v>65</v>
      </c>
      <c r="AU73" s="42"/>
      <c r="AV73" s="3"/>
      <c r="AW73" s="3"/>
      <c r="AX73" s="3"/>
      <c r="AY73" s="3"/>
      <c r="AZ73" s="46"/>
    </row>
    <row r="74" spans="23:52" ht="18.95" customHeight="1" x14ac:dyDescent="0.15">
      <c r="AT74" s="24">
        <v>66</v>
      </c>
      <c r="AU74" s="42"/>
      <c r="AV74" s="3"/>
      <c r="AW74" s="3"/>
      <c r="AX74" s="3"/>
      <c r="AY74" s="3"/>
      <c r="AZ74" s="46"/>
    </row>
    <row r="75" spans="23:52" ht="18.95" customHeight="1" x14ac:dyDescent="0.15">
      <c r="AT75" s="24">
        <v>67</v>
      </c>
      <c r="AU75" s="42"/>
      <c r="AV75" s="3"/>
      <c r="AW75" s="3"/>
      <c r="AX75" s="3"/>
      <c r="AY75" s="3"/>
      <c r="AZ75" s="46"/>
    </row>
    <row r="76" spans="23:52" ht="18.95" customHeight="1" x14ac:dyDescent="0.15">
      <c r="AT76" s="24">
        <v>68</v>
      </c>
      <c r="AU76" s="42"/>
      <c r="AV76" s="3"/>
      <c r="AW76" s="3"/>
      <c r="AX76" s="3"/>
      <c r="AY76" s="3"/>
      <c r="AZ76" s="46"/>
    </row>
    <row r="77" spans="23:52" ht="18.95" customHeight="1" x14ac:dyDescent="0.15">
      <c r="AT77" s="24">
        <v>69</v>
      </c>
      <c r="AU77" s="42"/>
      <c r="AV77" s="3"/>
      <c r="AW77" s="3"/>
      <c r="AX77" s="3"/>
      <c r="AY77" s="3"/>
      <c r="AZ77" s="46"/>
    </row>
    <row r="78" spans="23:52" ht="18.95" customHeight="1" x14ac:dyDescent="0.15">
      <c r="AT78" s="24">
        <v>70</v>
      </c>
      <c r="AU78" s="42"/>
      <c r="AV78" s="3"/>
      <c r="AW78" s="3"/>
      <c r="AX78" s="3"/>
      <c r="AY78" s="3"/>
      <c r="AZ78" s="46"/>
    </row>
    <row r="79" spans="23:52" ht="18.95" customHeight="1" x14ac:dyDescent="0.15">
      <c r="AT79" s="24">
        <v>71</v>
      </c>
      <c r="AU79" s="42"/>
      <c r="AV79" s="3"/>
      <c r="AW79" s="3"/>
      <c r="AX79" s="3"/>
      <c r="AY79" s="3"/>
      <c r="AZ79" s="46"/>
    </row>
    <row r="80" spans="23:52" ht="18.95" customHeight="1" x14ac:dyDescent="0.15">
      <c r="AT80" s="24">
        <v>72</v>
      </c>
      <c r="AU80" s="42"/>
      <c r="AV80" s="3"/>
      <c r="AW80" s="3"/>
      <c r="AX80" s="3"/>
      <c r="AY80" s="3"/>
      <c r="AZ80" s="46"/>
    </row>
    <row r="81" spans="46:52" ht="18.95" customHeight="1" x14ac:dyDescent="0.15">
      <c r="AT81" s="24">
        <v>73</v>
      </c>
      <c r="AU81" s="42"/>
      <c r="AV81" s="3"/>
      <c r="AW81" s="3"/>
      <c r="AX81" s="3"/>
      <c r="AY81" s="3"/>
      <c r="AZ81" s="46"/>
    </row>
    <row r="82" spans="46:52" ht="18.95" customHeight="1" x14ac:dyDescent="0.15">
      <c r="AT82" s="24">
        <v>74</v>
      </c>
      <c r="AU82" s="42"/>
      <c r="AV82" s="3"/>
      <c r="AW82" s="3"/>
      <c r="AX82" s="3"/>
      <c r="AY82" s="3"/>
      <c r="AZ82" s="46"/>
    </row>
    <row r="83" spans="46:52" ht="18.95" customHeight="1" x14ac:dyDescent="0.15">
      <c r="AT83" s="24">
        <v>75</v>
      </c>
      <c r="AU83" s="42"/>
      <c r="AV83" s="3"/>
      <c r="AW83" s="3"/>
      <c r="AX83" s="3"/>
      <c r="AY83" s="3"/>
      <c r="AZ83" s="46"/>
    </row>
    <row r="84" spans="46:52" ht="18.95" customHeight="1" x14ac:dyDescent="0.15">
      <c r="AT84" s="24">
        <v>76</v>
      </c>
      <c r="AU84" s="42"/>
      <c r="AV84" s="3"/>
      <c r="AW84" s="3"/>
      <c r="AX84" s="3"/>
      <c r="AY84" s="3"/>
      <c r="AZ84" s="46"/>
    </row>
    <row r="85" spans="46:52" ht="18.95" customHeight="1" x14ac:dyDescent="0.15">
      <c r="AT85" s="24">
        <v>77</v>
      </c>
      <c r="AU85" s="42"/>
      <c r="AV85" s="3"/>
      <c r="AW85" s="3"/>
      <c r="AX85" s="3"/>
      <c r="AY85" s="3"/>
      <c r="AZ85" s="46"/>
    </row>
    <row r="86" spans="46:52" ht="18.95" customHeight="1" x14ac:dyDescent="0.15">
      <c r="AT86" s="24">
        <v>78</v>
      </c>
      <c r="AU86" s="42"/>
      <c r="AV86" s="3"/>
      <c r="AW86" s="3"/>
      <c r="AX86" s="3"/>
      <c r="AY86" s="3"/>
      <c r="AZ86" s="46"/>
    </row>
    <row r="87" spans="46:52" ht="18.95" customHeight="1" x14ac:dyDescent="0.15">
      <c r="AT87" s="24">
        <v>79</v>
      </c>
      <c r="AU87" s="42"/>
      <c r="AV87" s="3"/>
      <c r="AW87" s="3"/>
      <c r="AX87" s="3"/>
      <c r="AY87" s="3"/>
      <c r="AZ87" s="46"/>
    </row>
    <row r="88" spans="46:52" ht="18.95" customHeight="1" x14ac:dyDescent="0.15">
      <c r="AT88" s="24">
        <v>80</v>
      </c>
      <c r="AU88" s="42"/>
      <c r="AV88" s="3"/>
      <c r="AW88" s="3"/>
      <c r="AX88" s="3"/>
      <c r="AY88" s="3"/>
      <c r="AZ88" s="46"/>
    </row>
    <row r="89" spans="46:52" ht="18.95" customHeight="1" x14ac:dyDescent="0.15">
      <c r="AT89" s="24">
        <v>81</v>
      </c>
      <c r="AU89" s="42"/>
      <c r="AV89" s="3"/>
      <c r="AW89" s="3"/>
      <c r="AX89" s="3"/>
      <c r="AY89" s="3"/>
      <c r="AZ89" s="46"/>
    </row>
    <row r="90" spans="46:52" ht="18.95" customHeight="1" x14ac:dyDescent="0.15">
      <c r="AT90" s="24">
        <v>82</v>
      </c>
      <c r="AU90" s="42"/>
      <c r="AV90" s="3"/>
      <c r="AW90" s="3"/>
      <c r="AX90" s="3"/>
      <c r="AY90" s="3"/>
      <c r="AZ90" s="46"/>
    </row>
    <row r="91" spans="46:52" ht="18.95" customHeight="1" x14ac:dyDescent="0.15">
      <c r="AT91" s="24">
        <v>83</v>
      </c>
      <c r="AU91" s="42"/>
      <c r="AV91" s="3"/>
      <c r="AW91" s="3"/>
      <c r="AX91" s="3"/>
      <c r="AY91" s="3"/>
      <c r="AZ91" s="46"/>
    </row>
    <row r="92" spans="46:52" ht="18.95" customHeight="1" x14ac:dyDescent="0.15">
      <c r="AT92" s="24">
        <v>84</v>
      </c>
      <c r="AU92" s="42"/>
      <c r="AV92" s="3"/>
      <c r="AW92" s="3"/>
      <c r="AX92" s="3"/>
      <c r="AY92" s="3"/>
      <c r="AZ92" s="46"/>
    </row>
    <row r="93" spans="46:52" ht="18.95" customHeight="1" x14ac:dyDescent="0.15">
      <c r="AT93" s="24">
        <v>85</v>
      </c>
      <c r="AU93" s="42"/>
      <c r="AV93" s="3"/>
      <c r="AW93" s="3"/>
      <c r="AX93" s="3"/>
      <c r="AY93" s="3"/>
      <c r="AZ93" s="46"/>
    </row>
    <row r="94" spans="46:52" ht="18.95" customHeight="1" x14ac:dyDescent="0.15">
      <c r="AT94" s="24">
        <v>86</v>
      </c>
      <c r="AU94" s="42"/>
      <c r="AV94" s="3"/>
      <c r="AW94" s="3"/>
      <c r="AX94" s="3"/>
      <c r="AY94" s="3"/>
      <c r="AZ94" s="46"/>
    </row>
    <row r="95" spans="46:52" ht="18.95" customHeight="1" x14ac:dyDescent="0.15">
      <c r="AT95" s="24">
        <v>87</v>
      </c>
      <c r="AU95" s="42"/>
      <c r="AV95" s="3"/>
      <c r="AW95" s="3"/>
      <c r="AX95" s="3"/>
      <c r="AY95" s="3"/>
      <c r="AZ95" s="46"/>
    </row>
    <row r="96" spans="46:52" ht="18.95" customHeight="1" x14ac:dyDescent="0.15">
      <c r="AT96" s="24">
        <v>88</v>
      </c>
      <c r="AU96" s="42"/>
      <c r="AV96" s="3"/>
      <c r="AW96" s="3"/>
      <c r="AX96" s="3"/>
      <c r="AY96" s="3"/>
      <c r="AZ96" s="46"/>
    </row>
    <row r="97" spans="46:52" ht="18.95" customHeight="1" x14ac:dyDescent="0.15">
      <c r="AT97" s="24">
        <v>89</v>
      </c>
      <c r="AU97" s="42"/>
      <c r="AV97" s="3"/>
      <c r="AW97" s="3"/>
      <c r="AX97" s="3"/>
      <c r="AY97" s="3"/>
      <c r="AZ97" s="46"/>
    </row>
    <row r="98" spans="46:52" ht="18.95" customHeight="1" x14ac:dyDescent="0.15">
      <c r="AT98" s="24">
        <v>90</v>
      </c>
      <c r="AU98" s="42"/>
      <c r="AV98" s="3"/>
      <c r="AW98" s="3"/>
      <c r="AX98" s="3"/>
      <c r="AY98" s="3"/>
      <c r="AZ98" s="46"/>
    </row>
    <row r="99" spans="46:52" ht="18.95" customHeight="1" x14ac:dyDescent="0.15">
      <c r="AT99" s="24">
        <v>91</v>
      </c>
      <c r="AU99" s="42"/>
      <c r="AV99" s="3"/>
      <c r="AW99" s="3"/>
      <c r="AX99" s="3"/>
      <c r="AY99" s="3"/>
      <c r="AZ99" s="46"/>
    </row>
    <row r="100" spans="46:52" ht="18.95" customHeight="1" x14ac:dyDescent="0.15">
      <c r="AT100" s="24">
        <v>92</v>
      </c>
      <c r="AU100" s="42"/>
      <c r="AV100" s="3"/>
      <c r="AW100" s="3"/>
      <c r="AX100" s="3"/>
      <c r="AY100" s="3"/>
      <c r="AZ100" s="46"/>
    </row>
    <row r="101" spans="46:52" ht="18.95" customHeight="1" x14ac:dyDescent="0.15">
      <c r="AT101" s="24">
        <v>93</v>
      </c>
      <c r="AU101" s="42"/>
      <c r="AV101" s="3"/>
      <c r="AW101" s="3"/>
      <c r="AX101" s="3"/>
      <c r="AY101" s="3"/>
      <c r="AZ101" s="46"/>
    </row>
    <row r="102" spans="46:52" ht="18.95" customHeight="1" x14ac:dyDescent="0.15">
      <c r="AT102" s="24">
        <v>94</v>
      </c>
      <c r="AU102" s="42"/>
      <c r="AV102" s="3"/>
      <c r="AW102" s="3"/>
      <c r="AX102" s="3"/>
      <c r="AY102" s="3"/>
      <c r="AZ102" s="46"/>
    </row>
    <row r="103" spans="46:52" ht="18.95" customHeight="1" x14ac:dyDescent="0.15">
      <c r="AT103" s="24">
        <v>95</v>
      </c>
      <c r="AU103" s="42"/>
      <c r="AV103" s="3"/>
      <c r="AW103" s="3"/>
      <c r="AX103" s="3"/>
      <c r="AY103" s="3"/>
      <c r="AZ103" s="46"/>
    </row>
    <row r="104" spans="46:52" ht="18.95" customHeight="1" x14ac:dyDescent="0.15">
      <c r="AT104" s="24">
        <v>96</v>
      </c>
      <c r="AU104" s="42"/>
      <c r="AV104" s="3"/>
      <c r="AW104" s="3"/>
      <c r="AX104" s="3"/>
      <c r="AY104" s="3"/>
      <c r="AZ104" s="46"/>
    </row>
    <row r="105" spans="46:52" ht="18.95" customHeight="1" x14ac:dyDescent="0.15">
      <c r="AT105" s="24">
        <v>97</v>
      </c>
      <c r="AU105" s="42"/>
      <c r="AV105" s="3"/>
      <c r="AW105" s="3"/>
      <c r="AX105" s="3"/>
      <c r="AY105" s="3"/>
      <c r="AZ105" s="46"/>
    </row>
    <row r="106" spans="46:52" ht="18.95" customHeight="1" x14ac:dyDescent="0.15">
      <c r="AT106" s="24">
        <v>98</v>
      </c>
      <c r="AU106" s="42"/>
      <c r="AV106" s="3"/>
      <c r="AW106" s="3"/>
      <c r="AX106" s="3"/>
      <c r="AY106" s="3"/>
      <c r="AZ106" s="46"/>
    </row>
    <row r="107" spans="46:52" ht="18.95" customHeight="1" x14ac:dyDescent="0.15">
      <c r="AT107" s="24">
        <v>99</v>
      </c>
      <c r="AU107" s="42"/>
      <c r="AV107" s="3"/>
      <c r="AW107" s="3"/>
      <c r="AX107" s="3"/>
      <c r="AY107" s="3"/>
      <c r="AZ107" s="46"/>
    </row>
    <row r="108" spans="46:52" ht="18.95" customHeight="1" thickBot="1" x14ac:dyDescent="0.2">
      <c r="AT108" s="24">
        <v>100</v>
      </c>
      <c r="AU108" s="47"/>
      <c r="AV108" s="48"/>
      <c r="AW108" s="48"/>
      <c r="AX108" s="48"/>
      <c r="AY108" s="48"/>
      <c r="AZ108" s="49"/>
    </row>
  </sheetData>
  <mergeCells count="5">
    <mergeCell ref="Q1:V1"/>
    <mergeCell ref="B2:C2"/>
    <mergeCell ref="B5:C5"/>
    <mergeCell ref="B4:C4"/>
    <mergeCell ref="E4:K4"/>
  </mergeCells>
  <phoneticPr fontId="3"/>
  <conditionalFormatting sqref="B6:C35">
    <cfRule type="expression" dxfId="18" priority="2" stopIfTrue="1">
      <formula>OR(WEEKDAY(B6)=1,WEEKDAY(B6)=7)</formula>
    </cfRule>
  </conditionalFormatting>
  <conditionalFormatting sqref="C4:C5">
    <cfRule type="cellIs" dxfId="17" priority="5" stopIfTrue="1" operator="equal">
      <formula>"土"</formula>
    </cfRule>
    <cfRule type="cellIs" dxfId="16" priority="6" stopIfTrue="1" operator="equal">
      <formula>"日"</formula>
    </cfRule>
  </conditionalFormatting>
  <dataValidations count="1">
    <dataValidation type="list" allowBlank="1" showInputMessage="1" showErrorMessage="1" sqref="R9:R13 Y9:Y68" xr:uid="{00000000-0002-0000-1300-000000000000}">
      <formula1>"国語,社会,数学,理科,英語"</formula1>
    </dataValidation>
  </dataValidations>
  <pageMargins left="0.55118110236220474" right="0.55118110236220474" top="0.27559055118110237" bottom="0.31496062992125984" header="0.51181102362204722" footer="0.51181102362204722"/>
  <pageSetup paperSize="13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stopIfTrue="1" id="{DD78B157-E3DE-4A78-AC97-80B56DB878C9}">
            <xm:f>VLOOKUP(B6,祝日一覧!$A:$A,1,FALSE)</xm:f>
            <x14:dxf>
              <fill>
                <patternFill>
                  <bgColor theme="0" tint="-0.24994659260841701"/>
                </patternFill>
              </fill>
            </x14:dxf>
          </x14:cfRule>
          <xm:sqref>B6:C35</xm:sqref>
        </x14:conditionalFormatting>
      </x14:conditionalFormattings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AZ108"/>
  <sheetViews>
    <sheetView showGridLines="0" showRowColHeaders="0" zoomScale="70" zoomScaleNormal="70" workbookViewId="0">
      <selection activeCell="B4" sqref="B4:K39"/>
    </sheetView>
  </sheetViews>
  <sheetFormatPr defaultRowHeight="13.5" x14ac:dyDescent="0.15"/>
  <cols>
    <col min="1" max="1" width="2.125" customWidth="1"/>
    <col min="2" max="3" width="3" customWidth="1"/>
    <col min="4" max="4" width="3.375" hidden="1" customWidth="1"/>
    <col min="5" max="5" width="24.375" customWidth="1"/>
    <col min="6" max="10" width="7.625" style="18" customWidth="1"/>
    <col min="12" max="12" width="2" hidden="1" customWidth="1"/>
    <col min="13" max="13" width="2.125" customWidth="1"/>
    <col min="14" max="14" width="6.875" style="20" customWidth="1"/>
    <col min="15" max="15" width="3.25" hidden="1" customWidth="1"/>
    <col min="16" max="16" width="5.375" customWidth="1"/>
    <col min="17" max="17" width="6" customWidth="1"/>
    <col min="18" max="18" width="6.625" customWidth="1"/>
    <col min="19" max="19" width="5.375" customWidth="1"/>
    <col min="20" max="21" width="6.375" customWidth="1"/>
    <col min="22" max="23" width="5.375" customWidth="1"/>
    <col min="24" max="24" width="5.375" hidden="1" customWidth="1"/>
    <col min="25" max="25" width="5.375" customWidth="1"/>
    <col min="26" max="41" width="5.375" hidden="1" customWidth="1"/>
    <col min="42" max="42" width="9.375" hidden="1" customWidth="1"/>
    <col min="43" max="44" width="5.375" hidden="1" customWidth="1"/>
    <col min="45" max="45" width="9.25" customWidth="1"/>
    <col min="46" max="46" width="7.5" style="21" customWidth="1"/>
    <col min="47" max="47" width="12.75" style="21" customWidth="1"/>
    <col min="48" max="52" width="9.375" style="6" bestFit="1" customWidth="1"/>
  </cols>
  <sheetData>
    <row r="1" spans="1:52" s="35" customFormat="1" ht="35.25" customHeight="1" x14ac:dyDescent="0.15">
      <c r="B1" s="38" t="s">
        <v>373</v>
      </c>
      <c r="C1" s="38"/>
      <c r="D1" s="38"/>
      <c r="E1" s="38"/>
      <c r="F1" s="38"/>
      <c r="G1" s="38"/>
      <c r="H1" s="38"/>
      <c r="I1" s="38"/>
      <c r="J1" s="38"/>
      <c r="K1" s="38"/>
      <c r="Q1" s="231"/>
      <c r="R1" s="228"/>
      <c r="S1" s="228"/>
      <c r="T1" s="228"/>
      <c r="U1" s="228"/>
      <c r="V1" s="228"/>
    </row>
    <row r="2" spans="1:52" s="1" customFormat="1" ht="37.5" customHeight="1" x14ac:dyDescent="0.15">
      <c r="B2" s="225"/>
      <c r="C2" s="225"/>
      <c r="D2" s="2"/>
      <c r="F2" s="96"/>
      <c r="G2" s="54"/>
      <c r="H2" s="96" t="s">
        <v>796</v>
      </c>
      <c r="I2" s="54"/>
      <c r="J2" s="54"/>
      <c r="K2" s="29"/>
      <c r="L2" s="29"/>
      <c r="M2" s="29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 s="37"/>
      <c r="AU2" s="21"/>
      <c r="AV2" s="19"/>
      <c r="AW2" s="19"/>
      <c r="AX2" s="19"/>
      <c r="AY2" s="19"/>
      <c r="AZ2" s="19"/>
    </row>
    <row r="3" spans="1:52" s="1" customFormat="1" ht="17.100000000000001" customHeight="1" x14ac:dyDescent="0.15">
      <c r="A3" s="202"/>
      <c r="B3" s="203"/>
      <c r="C3" s="203"/>
      <c r="D3" s="203"/>
      <c r="E3" s="202"/>
      <c r="F3" s="204"/>
      <c r="G3" s="205"/>
      <c r="H3" s="204"/>
      <c r="I3" s="205"/>
      <c r="J3" s="205"/>
      <c r="K3" s="206"/>
      <c r="L3" s="206"/>
      <c r="M3" s="206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 s="37"/>
      <c r="AU3" s="21"/>
      <c r="AV3" s="19"/>
      <c r="AW3" s="19"/>
      <c r="AX3" s="19"/>
      <c r="AY3" s="19"/>
      <c r="AZ3" s="19"/>
    </row>
    <row r="4" spans="1:52" s="1" customFormat="1" ht="33" customHeight="1" thickBot="1" x14ac:dyDescent="0.2">
      <c r="A4" s="202"/>
      <c r="B4" s="230">
        <f>見本①!$A$3+1</f>
        <v>2026</v>
      </c>
      <c r="C4" s="230"/>
      <c r="D4" s="109"/>
      <c r="E4" s="229" t="s">
        <v>85</v>
      </c>
      <c r="F4" s="229"/>
      <c r="G4" s="229"/>
      <c r="H4" s="229"/>
      <c r="I4" s="229"/>
      <c r="J4" s="229"/>
      <c r="K4" s="229"/>
      <c r="L4" s="31"/>
      <c r="M4" s="209"/>
      <c r="N4" s="38" t="s">
        <v>75</v>
      </c>
      <c r="P4" s="50"/>
      <c r="Q4" s="51"/>
      <c r="R4" s="51"/>
      <c r="S4" s="51"/>
      <c r="T4" s="51"/>
      <c r="U4" s="51"/>
      <c r="V4" s="51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 s="22"/>
      <c r="AU4" s="21"/>
      <c r="AV4" s="19"/>
      <c r="AW4" s="19"/>
      <c r="AX4" s="19"/>
      <c r="AY4" s="19"/>
      <c r="AZ4" s="19"/>
    </row>
    <row r="5" spans="1:52" ht="30.75" customHeight="1" x14ac:dyDescent="0.15">
      <c r="A5" s="207"/>
      <c r="B5" s="226">
        <v>12</v>
      </c>
      <c r="C5" s="226"/>
      <c r="D5" s="2"/>
      <c r="E5" s="28" t="s">
        <v>40</v>
      </c>
      <c r="F5" s="30" t="s">
        <v>65</v>
      </c>
      <c r="G5" s="30" t="s">
        <v>50</v>
      </c>
      <c r="H5" s="30" t="s">
        <v>47</v>
      </c>
      <c r="I5" s="30" t="s">
        <v>48</v>
      </c>
      <c r="J5" s="30" t="s">
        <v>49</v>
      </c>
      <c r="K5" s="28" t="s">
        <v>10</v>
      </c>
      <c r="M5" s="207"/>
      <c r="N5" s="32" t="s">
        <v>66</v>
      </c>
      <c r="AT5" s="22"/>
    </row>
    <row r="6" spans="1:52" ht="18.95" customHeight="1" x14ac:dyDescent="0.15">
      <c r="A6" s="207"/>
      <c r="B6" s="99">
        <f>DATE($B$4,$B$5,1)</f>
        <v>46357</v>
      </c>
      <c r="C6" s="98">
        <f>DATE($B$4,$B$5,1)</f>
        <v>46357</v>
      </c>
      <c r="D6" s="3" t="s">
        <v>51</v>
      </c>
      <c r="E6" s="3"/>
      <c r="F6" s="17" t="str">
        <f t="shared" ref="F6:F36" si="0">IF($N6=1,VLOOKUP($O6,$W$9:$AO$68,10),IF($N6=2,VLOOKUP($O5+1,$W$9:$AO$68,15),IF($N6="予備","予備","")))</f>
        <v>単元1</v>
      </c>
      <c r="G6" s="17" t="str">
        <f t="shared" ref="G6:G36" si="1">IF($N6=1,VLOOKUP($O6,$W$9:$AO$68,11),IF($N6=2,VLOOKUP($O5+1,$W$9:$AO$68,16),IF($N6="予備","予備","")))</f>
        <v/>
      </c>
      <c r="H6" s="17" t="str">
        <f t="shared" ref="H6:H36" si="2">IF($N6=1,VLOOKUP($O6,$W$9:$AO$68,12),IF($N6=2,VLOOKUP($O5+1,$W$9:$AO$68,17),IF($N6="予備","予備","")))</f>
        <v/>
      </c>
      <c r="I6" s="17" t="str">
        <f t="shared" ref="I6:I36" si="3">IF($N6=1,VLOOKUP($O6,$W$9:$AO$68,13),IF($N6=2,VLOOKUP($O5+1,$W$9:$AO$68,18),IF($N6="予備","予備","")))</f>
        <v/>
      </c>
      <c r="J6" s="17" t="str">
        <f t="shared" ref="J6:J36" si="4">IF($N6=1,VLOOKUP($O6,$W$9:$AO$68,14),IF($N6=2,VLOOKUP($O5+1,$W$9:$AO$68,19),IF($N6="予備","予備","")))</f>
        <v/>
      </c>
      <c r="K6" s="3"/>
      <c r="M6" s="207"/>
      <c r="N6" s="33">
        <v>1</v>
      </c>
      <c r="O6">
        <f>SUM($N$6:N6)</f>
        <v>1</v>
      </c>
      <c r="AT6" s="6"/>
    </row>
    <row r="7" spans="1:52" ht="18.95" customHeight="1" thickBot="1" x14ac:dyDescent="0.2">
      <c r="A7" s="207"/>
      <c r="B7" s="99">
        <f>B6+1</f>
        <v>46358</v>
      </c>
      <c r="C7" s="98">
        <f>C6+1</f>
        <v>46358</v>
      </c>
      <c r="D7" s="3" t="s">
        <v>52</v>
      </c>
      <c r="E7" s="3"/>
      <c r="F7" s="17" t="str">
        <f t="shared" si="0"/>
        <v/>
      </c>
      <c r="G7" s="17" t="str">
        <f t="shared" si="1"/>
        <v>単元1</v>
      </c>
      <c r="H7" s="17" t="str">
        <f t="shared" si="2"/>
        <v/>
      </c>
      <c r="I7" s="17" t="str">
        <f t="shared" si="3"/>
        <v/>
      </c>
      <c r="J7" s="17" t="str">
        <f t="shared" si="4"/>
        <v/>
      </c>
      <c r="K7" s="3"/>
      <c r="M7" s="207"/>
      <c r="N7" s="33">
        <v>1</v>
      </c>
      <c r="O7">
        <f>SUM($N$6:N7)</f>
        <v>2</v>
      </c>
      <c r="Q7" s="38" t="s">
        <v>73</v>
      </c>
      <c r="R7" s="51"/>
      <c r="S7" s="51"/>
      <c r="W7" s="52" t="s">
        <v>72</v>
      </c>
      <c r="X7" s="51" t="s">
        <v>69</v>
      </c>
      <c r="Y7" s="51"/>
      <c r="Z7" s="51"/>
      <c r="AA7" s="51" t="s">
        <v>77</v>
      </c>
      <c r="AB7" s="51"/>
      <c r="AC7" s="51"/>
      <c r="AD7" s="51"/>
      <c r="AE7" s="51"/>
      <c r="AF7" s="51" t="s">
        <v>70</v>
      </c>
      <c r="AG7" s="51"/>
      <c r="AH7" s="51"/>
      <c r="AI7" s="51"/>
      <c r="AJ7" s="51"/>
      <c r="AK7" s="51" t="s">
        <v>71</v>
      </c>
      <c r="AL7" s="51"/>
      <c r="AM7" s="51"/>
      <c r="AN7" s="51"/>
      <c r="AO7" s="51"/>
      <c r="AP7" s="51"/>
      <c r="AQ7" s="51"/>
      <c r="AR7" s="51"/>
      <c r="AS7" s="51"/>
      <c r="AT7" s="36" t="s">
        <v>111</v>
      </c>
    </row>
    <row r="8" spans="1:52" ht="18.95" customHeight="1" thickBot="1" x14ac:dyDescent="0.2">
      <c r="A8" s="207"/>
      <c r="B8" s="99">
        <f t="shared" ref="B8:C36" si="5">B7+1</f>
        <v>46359</v>
      </c>
      <c r="C8" s="98">
        <f t="shared" si="5"/>
        <v>46359</v>
      </c>
      <c r="D8" s="3" t="s">
        <v>53</v>
      </c>
      <c r="E8" s="3"/>
      <c r="F8" s="17" t="str">
        <f t="shared" si="0"/>
        <v/>
      </c>
      <c r="G8" s="17" t="str">
        <f t="shared" si="1"/>
        <v/>
      </c>
      <c r="H8" s="17" t="str">
        <f t="shared" si="2"/>
        <v>単元1</v>
      </c>
      <c r="I8" s="17" t="str">
        <f t="shared" si="3"/>
        <v/>
      </c>
      <c r="J8" s="17" t="str">
        <f t="shared" si="4"/>
        <v/>
      </c>
      <c r="K8" s="3"/>
      <c r="M8" s="207"/>
      <c r="N8" s="33">
        <v>1</v>
      </c>
      <c r="O8">
        <f>SUM($N$6:N8)</f>
        <v>3</v>
      </c>
      <c r="Q8" s="4" t="s">
        <v>67</v>
      </c>
      <c r="R8" s="5" t="s">
        <v>46</v>
      </c>
      <c r="W8" s="5" t="s">
        <v>67</v>
      </c>
      <c r="X8" s="5" t="s">
        <v>46</v>
      </c>
      <c r="Y8" s="5" t="s">
        <v>46</v>
      </c>
      <c r="Z8" s="5" t="s">
        <v>46</v>
      </c>
      <c r="AA8" s="15" t="s">
        <v>41</v>
      </c>
      <c r="AB8" s="15" t="s">
        <v>42</v>
      </c>
      <c r="AC8" s="15" t="s">
        <v>43</v>
      </c>
      <c r="AD8" s="15" t="s">
        <v>44</v>
      </c>
      <c r="AE8" s="15" t="s">
        <v>45</v>
      </c>
      <c r="AF8" s="14" t="s">
        <v>41</v>
      </c>
      <c r="AG8" s="15" t="s">
        <v>42</v>
      </c>
      <c r="AH8" s="15" t="s">
        <v>43</v>
      </c>
      <c r="AI8" s="15" t="s">
        <v>44</v>
      </c>
      <c r="AJ8" s="16" t="s">
        <v>45</v>
      </c>
      <c r="AK8" s="14" t="s">
        <v>41</v>
      </c>
      <c r="AL8" s="15" t="s">
        <v>42</v>
      </c>
      <c r="AM8" s="15" t="s">
        <v>43</v>
      </c>
      <c r="AN8" s="15" t="s">
        <v>44</v>
      </c>
      <c r="AO8" s="16" t="s">
        <v>45</v>
      </c>
      <c r="AT8" s="5" t="s">
        <v>77</v>
      </c>
      <c r="AU8" s="5" t="s">
        <v>81</v>
      </c>
      <c r="AV8" s="5" t="s">
        <v>41</v>
      </c>
      <c r="AW8" s="5" t="s">
        <v>50</v>
      </c>
      <c r="AX8" s="5" t="s">
        <v>47</v>
      </c>
      <c r="AY8" s="5" t="s">
        <v>48</v>
      </c>
      <c r="AZ8" s="5" t="s">
        <v>49</v>
      </c>
    </row>
    <row r="9" spans="1:52" ht="18.95" customHeight="1" x14ac:dyDescent="0.15">
      <c r="A9" s="207"/>
      <c r="B9" s="99">
        <f t="shared" si="5"/>
        <v>46360</v>
      </c>
      <c r="C9" s="98">
        <f t="shared" si="5"/>
        <v>46360</v>
      </c>
      <c r="D9" s="3" t="s">
        <v>54</v>
      </c>
      <c r="E9" s="3"/>
      <c r="F9" s="17" t="str">
        <f t="shared" si="0"/>
        <v/>
      </c>
      <c r="G9" s="17" t="str">
        <f t="shared" si="1"/>
        <v/>
      </c>
      <c r="H9" s="17" t="str">
        <f t="shared" si="2"/>
        <v/>
      </c>
      <c r="I9" s="17" t="str">
        <f t="shared" si="3"/>
        <v>単元1</v>
      </c>
      <c r="J9" s="17" t="str">
        <f t="shared" si="4"/>
        <v/>
      </c>
      <c r="K9" s="3"/>
      <c r="M9" s="207"/>
      <c r="N9" s="33">
        <v>1</v>
      </c>
      <c r="O9">
        <f>SUM($N$6:N9)</f>
        <v>4</v>
      </c>
      <c r="Q9" s="7">
        <v>1</v>
      </c>
      <c r="R9" s="8" t="s">
        <v>41</v>
      </c>
      <c r="W9" s="3">
        <v>1</v>
      </c>
      <c r="X9" s="7" t="str">
        <f>R9</f>
        <v>国語</v>
      </c>
      <c r="Y9" s="8"/>
      <c r="Z9" s="23" t="str">
        <f t="shared" ref="Z9:Z58" si="6">IF(Y9="",IF(X9=0,"",X9),Y9)</f>
        <v>国語</v>
      </c>
      <c r="AA9">
        <f>IF($Z9=AA$8,COUNTIF($Z$9:$Z9,AA$8)+Q$22,"")</f>
        <v>1</v>
      </c>
      <c r="AB9" t="str">
        <f>IF($Z9=AB$8,COUNTIF($Z$9:$Z9,AB$8)+R$22,"")</f>
        <v/>
      </c>
      <c r="AC9" t="str">
        <f>IF($Z9=AC$8,COUNTIF($Z$9:$Z9,AC$8)+S$22,"")</f>
        <v/>
      </c>
      <c r="AD9" t="str">
        <f>IF($Z9=AD$8,COUNTIF($Z$9:$Z9,AD$8)+T$22,"")</f>
        <v/>
      </c>
      <c r="AE9" t="str">
        <f>IF($Z9=AE$8,COUNTIF($Z$9:$Z9,AE$8)+U$22,"")</f>
        <v/>
      </c>
      <c r="AF9" t="str">
        <f t="shared" ref="AF9:AF58" si="7">IF(AA9="","",VLOOKUP(AA9,$AT$9:$AZ$58,3))</f>
        <v>単元1</v>
      </c>
      <c r="AG9" t="str">
        <f t="shared" ref="AG9:AG58" si="8">IF(AB9="","",VLOOKUP(AB9,$AT$9:$AZ$58,4))</f>
        <v/>
      </c>
      <c r="AH9" t="str">
        <f t="shared" ref="AH9:AH58" si="9">IF(AC9="","",VLOOKUP(AC9,$AT$9:$AZ$58,5))</f>
        <v/>
      </c>
      <c r="AI9" t="str">
        <f t="shared" ref="AI9:AI58" si="10">IF(AD9="","",VLOOKUP(AD9,$AT$9:$AZ$58,6))</f>
        <v/>
      </c>
      <c r="AJ9" t="str">
        <f t="shared" ref="AJ9:AJ58" si="11">IF(AE9="","",VLOOKUP(AE9,$AT$9:$AZ$58,7))</f>
        <v/>
      </c>
      <c r="AK9" t="str">
        <f t="shared" ref="AK9:AO40" si="12">IF(AF9=AF10,"",IF($Z9=$Z10,AF9&amp;","&amp;AF10,AF9&amp;AF10))</f>
        <v>単元1</v>
      </c>
      <c r="AL9" t="str">
        <f t="shared" si="12"/>
        <v>単元1</v>
      </c>
      <c r="AM9" t="str">
        <f t="shared" si="12"/>
        <v/>
      </c>
      <c r="AN9" t="str">
        <f t="shared" si="12"/>
        <v/>
      </c>
      <c r="AO9" t="str">
        <f t="shared" si="12"/>
        <v/>
      </c>
      <c r="AT9" s="24">
        <v>1</v>
      </c>
      <c r="AU9" s="39" t="s">
        <v>212</v>
      </c>
      <c r="AV9" s="104" t="s">
        <v>314</v>
      </c>
      <c r="AW9" s="40" t="s">
        <v>314</v>
      </c>
      <c r="AX9" s="40" t="s">
        <v>314</v>
      </c>
      <c r="AY9" s="40" t="s">
        <v>314</v>
      </c>
      <c r="AZ9" s="41" t="s">
        <v>314</v>
      </c>
    </row>
    <row r="10" spans="1:52" ht="18.95" customHeight="1" x14ac:dyDescent="0.15">
      <c r="A10" s="207"/>
      <c r="B10" s="99">
        <f t="shared" si="5"/>
        <v>46361</v>
      </c>
      <c r="C10" s="98">
        <f t="shared" si="5"/>
        <v>46361</v>
      </c>
      <c r="D10" s="3" t="s">
        <v>55</v>
      </c>
      <c r="E10" s="3"/>
      <c r="F10" s="17" t="str">
        <f t="shared" si="0"/>
        <v/>
      </c>
      <c r="G10" s="17" t="str">
        <f t="shared" si="1"/>
        <v/>
      </c>
      <c r="H10" s="17" t="str">
        <f t="shared" si="2"/>
        <v/>
      </c>
      <c r="I10" s="17" t="str">
        <f t="shared" si="3"/>
        <v/>
      </c>
      <c r="J10" s="17" t="str">
        <f t="shared" si="4"/>
        <v>単元1</v>
      </c>
      <c r="K10" s="3"/>
      <c r="M10" s="207"/>
      <c r="N10" s="33">
        <v>1</v>
      </c>
      <c r="O10">
        <f>SUM($N$6:N10)</f>
        <v>5</v>
      </c>
      <c r="Q10" s="7">
        <v>2</v>
      </c>
      <c r="R10" s="9" t="s">
        <v>50</v>
      </c>
      <c r="W10" s="3">
        <v>2</v>
      </c>
      <c r="X10" s="7" t="str">
        <f>R10</f>
        <v>社会</v>
      </c>
      <c r="Y10" s="9"/>
      <c r="Z10" s="23" t="str">
        <f t="shared" si="6"/>
        <v>社会</v>
      </c>
      <c r="AA10" t="str">
        <f>IF($Z10=AA$8,COUNTIF($Z$9:$Z10,AA$8)+Q$22,"")</f>
        <v/>
      </c>
      <c r="AB10">
        <f>IF($Z10=AB$8,COUNTIF($Z$9:$Z10,AB$8)+R$22,"")</f>
        <v>1</v>
      </c>
      <c r="AC10" t="str">
        <f>IF($Z10=AC$8,COUNTIF($Z$9:$Z10,AC$8)+S$22,"")</f>
        <v/>
      </c>
      <c r="AD10" t="str">
        <f>IF($Z10=AD$8,COUNTIF($Z$9:$Z10,AD$8)+T$22,"")</f>
        <v/>
      </c>
      <c r="AE10" t="str">
        <f>IF($Z10=AE$8,COUNTIF($Z$9:$Z10,AE$8)+U$22,"")</f>
        <v/>
      </c>
      <c r="AF10" t="str">
        <f t="shared" si="7"/>
        <v/>
      </c>
      <c r="AG10" t="str">
        <f t="shared" si="8"/>
        <v>単元1</v>
      </c>
      <c r="AH10" t="str">
        <f t="shared" si="9"/>
        <v/>
      </c>
      <c r="AI10" t="str">
        <f t="shared" si="10"/>
        <v/>
      </c>
      <c r="AJ10" t="str">
        <f t="shared" si="11"/>
        <v/>
      </c>
      <c r="AK10" t="str">
        <f t="shared" si="12"/>
        <v/>
      </c>
      <c r="AL10" t="str">
        <f t="shared" si="12"/>
        <v>単元1</v>
      </c>
      <c r="AM10" t="str">
        <f t="shared" si="12"/>
        <v>単元1</v>
      </c>
      <c r="AN10" t="str">
        <f t="shared" si="12"/>
        <v/>
      </c>
      <c r="AO10" t="str">
        <f t="shared" si="12"/>
        <v/>
      </c>
      <c r="AT10" s="24">
        <v>2</v>
      </c>
      <c r="AU10" s="42" t="s">
        <v>213</v>
      </c>
      <c r="AV10" s="25" t="s">
        <v>315</v>
      </c>
      <c r="AW10" s="25" t="s">
        <v>315</v>
      </c>
      <c r="AX10" s="25" t="s">
        <v>315</v>
      </c>
      <c r="AY10" s="25" t="s">
        <v>315</v>
      </c>
      <c r="AZ10" s="43" t="s">
        <v>315</v>
      </c>
    </row>
    <row r="11" spans="1:52" ht="18.95" customHeight="1" x14ac:dyDescent="0.15">
      <c r="A11" s="207"/>
      <c r="B11" s="99">
        <f t="shared" si="5"/>
        <v>46362</v>
      </c>
      <c r="C11" s="98">
        <f t="shared" si="5"/>
        <v>46362</v>
      </c>
      <c r="D11" s="3" t="s">
        <v>56</v>
      </c>
      <c r="E11" s="3"/>
      <c r="F11" s="17" t="str">
        <f t="shared" si="0"/>
        <v>単元2</v>
      </c>
      <c r="G11" s="17" t="str">
        <f t="shared" si="1"/>
        <v/>
      </c>
      <c r="H11" s="17" t="str">
        <f t="shared" si="2"/>
        <v/>
      </c>
      <c r="I11" s="17" t="str">
        <f t="shared" si="3"/>
        <v/>
      </c>
      <c r="J11" s="17" t="str">
        <f t="shared" si="4"/>
        <v/>
      </c>
      <c r="K11" s="3"/>
      <c r="M11" s="207"/>
      <c r="N11" s="33">
        <v>1</v>
      </c>
      <c r="O11">
        <f>SUM($N$6:N11)</f>
        <v>6</v>
      </c>
      <c r="Q11" s="7">
        <v>3</v>
      </c>
      <c r="R11" s="9" t="s">
        <v>47</v>
      </c>
      <c r="W11" s="3">
        <v>3</v>
      </c>
      <c r="X11" s="7" t="str">
        <f>R11</f>
        <v>数学</v>
      </c>
      <c r="Y11" s="9"/>
      <c r="Z11" s="23" t="str">
        <f t="shared" si="6"/>
        <v>数学</v>
      </c>
      <c r="AA11" t="str">
        <f>IF($Z11=AA$8,COUNTIF($Z$9:$Z11,AA$8)+Q$22,"")</f>
        <v/>
      </c>
      <c r="AB11" t="str">
        <f>IF($Z11=AB$8,COUNTIF($Z$9:$Z11,AB$8)+R$22,"")</f>
        <v/>
      </c>
      <c r="AC11">
        <f>IF($Z11=AC$8,COUNTIF($Z$9:$Z11,AC$8)+S$22,"")</f>
        <v>1</v>
      </c>
      <c r="AD11" t="str">
        <f>IF($Z11=AD$8,COUNTIF($Z$9:$Z11,AD$8)+T$22,"")</f>
        <v/>
      </c>
      <c r="AE11" t="str">
        <f>IF($Z11=AE$8,COUNTIF($Z$9:$Z11,AE$8)+U$22,"")</f>
        <v/>
      </c>
      <c r="AF11" t="str">
        <f t="shared" si="7"/>
        <v/>
      </c>
      <c r="AG11" t="str">
        <f t="shared" si="8"/>
        <v/>
      </c>
      <c r="AH11" t="str">
        <f t="shared" si="9"/>
        <v>単元1</v>
      </c>
      <c r="AI11" t="str">
        <f t="shared" si="10"/>
        <v/>
      </c>
      <c r="AJ11" t="str">
        <f t="shared" si="11"/>
        <v/>
      </c>
      <c r="AK11" t="str">
        <f t="shared" si="12"/>
        <v/>
      </c>
      <c r="AL11" t="str">
        <f t="shared" si="12"/>
        <v/>
      </c>
      <c r="AM11" t="str">
        <f t="shared" si="12"/>
        <v>単元1</v>
      </c>
      <c r="AN11" t="str">
        <f t="shared" si="12"/>
        <v>単元1</v>
      </c>
      <c r="AO11" t="str">
        <f t="shared" si="12"/>
        <v/>
      </c>
      <c r="AT11" s="24">
        <v>3</v>
      </c>
      <c r="AU11" s="42" t="s">
        <v>214</v>
      </c>
      <c r="AV11" s="25" t="s">
        <v>316</v>
      </c>
      <c r="AW11" s="25" t="s">
        <v>316</v>
      </c>
      <c r="AX11" s="25" t="s">
        <v>316</v>
      </c>
      <c r="AY11" s="25" t="s">
        <v>316</v>
      </c>
      <c r="AZ11" s="43" t="s">
        <v>316</v>
      </c>
    </row>
    <row r="12" spans="1:52" ht="18.95" customHeight="1" x14ac:dyDescent="0.15">
      <c r="A12" s="207"/>
      <c r="B12" s="99">
        <f t="shared" si="5"/>
        <v>46363</v>
      </c>
      <c r="C12" s="98">
        <f t="shared" si="5"/>
        <v>46363</v>
      </c>
      <c r="D12" s="3" t="s">
        <v>57</v>
      </c>
      <c r="E12" s="3"/>
      <c r="F12" s="17" t="str">
        <f t="shared" si="0"/>
        <v/>
      </c>
      <c r="G12" s="17" t="str">
        <f t="shared" si="1"/>
        <v>単元2</v>
      </c>
      <c r="H12" s="17" t="str">
        <f t="shared" si="2"/>
        <v/>
      </c>
      <c r="I12" s="17" t="str">
        <f t="shared" si="3"/>
        <v/>
      </c>
      <c r="J12" s="17" t="str">
        <f t="shared" si="4"/>
        <v/>
      </c>
      <c r="K12" s="3"/>
      <c r="M12" s="207"/>
      <c r="N12" s="33">
        <v>1</v>
      </c>
      <c r="O12">
        <f>SUM($N$6:N12)</f>
        <v>7</v>
      </c>
      <c r="Q12" s="7">
        <v>4</v>
      </c>
      <c r="R12" s="9" t="s">
        <v>48</v>
      </c>
      <c r="W12" s="3">
        <v>4</v>
      </c>
      <c r="X12" s="7" t="str">
        <f>R12</f>
        <v>理科</v>
      </c>
      <c r="Y12" s="9"/>
      <c r="Z12" s="23" t="str">
        <f t="shared" si="6"/>
        <v>理科</v>
      </c>
      <c r="AA12" t="str">
        <f>IF($Z12=AA$8,COUNTIF($Z$9:$Z12,AA$8)+Q$22,"")</f>
        <v/>
      </c>
      <c r="AB12" t="str">
        <f>IF($Z12=AB$8,COUNTIF($Z$9:$Z12,AB$8)+R$22,"")</f>
        <v/>
      </c>
      <c r="AC12" t="str">
        <f>IF($Z12=AC$8,COUNTIF($Z$9:$Z12,AC$8)+S$22,"")</f>
        <v/>
      </c>
      <c r="AD12">
        <f>IF($Z12=AD$8,COUNTIF($Z$9:$Z12,AD$8)+T$22,"")</f>
        <v>1</v>
      </c>
      <c r="AE12" t="str">
        <f>IF($Z12=AE$8,COUNTIF($Z$9:$Z12,AE$8)+U$22,"")</f>
        <v/>
      </c>
      <c r="AF12" t="str">
        <f t="shared" si="7"/>
        <v/>
      </c>
      <c r="AG12" t="str">
        <f t="shared" si="8"/>
        <v/>
      </c>
      <c r="AH12" t="str">
        <f t="shared" si="9"/>
        <v/>
      </c>
      <c r="AI12" t="str">
        <f t="shared" si="10"/>
        <v>単元1</v>
      </c>
      <c r="AJ12" t="str">
        <f t="shared" si="11"/>
        <v/>
      </c>
      <c r="AK12" t="str">
        <f t="shared" si="12"/>
        <v/>
      </c>
      <c r="AL12" t="str">
        <f t="shared" si="12"/>
        <v/>
      </c>
      <c r="AM12" t="str">
        <f t="shared" si="12"/>
        <v/>
      </c>
      <c r="AN12" t="str">
        <f t="shared" si="12"/>
        <v>単元1</v>
      </c>
      <c r="AO12" t="str">
        <f t="shared" si="12"/>
        <v>単元1</v>
      </c>
      <c r="AT12" s="24">
        <v>4</v>
      </c>
      <c r="AU12" s="42" t="s">
        <v>215</v>
      </c>
      <c r="AV12" s="25" t="s">
        <v>317</v>
      </c>
      <c r="AW12" s="25" t="s">
        <v>317</v>
      </c>
      <c r="AX12" s="25" t="s">
        <v>317</v>
      </c>
      <c r="AY12" s="25" t="s">
        <v>317</v>
      </c>
      <c r="AZ12" s="43" t="s">
        <v>317</v>
      </c>
    </row>
    <row r="13" spans="1:52" ht="18.95" customHeight="1" thickBot="1" x14ac:dyDescent="0.2">
      <c r="A13" s="207"/>
      <c r="B13" s="99">
        <f t="shared" si="5"/>
        <v>46364</v>
      </c>
      <c r="C13" s="98">
        <f t="shared" si="5"/>
        <v>46364</v>
      </c>
      <c r="D13" s="3" t="s">
        <v>58</v>
      </c>
      <c r="E13" s="3"/>
      <c r="F13" s="17" t="str">
        <f t="shared" si="0"/>
        <v/>
      </c>
      <c r="G13" s="17" t="str">
        <f t="shared" si="1"/>
        <v/>
      </c>
      <c r="H13" s="17" t="str">
        <f t="shared" si="2"/>
        <v>単元2</v>
      </c>
      <c r="I13" s="17" t="str">
        <f t="shared" si="3"/>
        <v/>
      </c>
      <c r="J13" s="17" t="str">
        <f t="shared" si="4"/>
        <v/>
      </c>
      <c r="K13" s="3"/>
      <c r="M13" s="207"/>
      <c r="N13" s="33">
        <v>1</v>
      </c>
      <c r="O13">
        <f>SUM($N$6:N13)</f>
        <v>8</v>
      </c>
      <c r="Q13" s="7">
        <v>5</v>
      </c>
      <c r="R13" s="10" t="s">
        <v>49</v>
      </c>
      <c r="W13" s="3">
        <v>5</v>
      </c>
      <c r="X13" s="7" t="str">
        <f>R13</f>
        <v>英語</v>
      </c>
      <c r="Y13" s="9"/>
      <c r="Z13" s="23" t="str">
        <f t="shared" si="6"/>
        <v>英語</v>
      </c>
      <c r="AA13" t="str">
        <f>IF($Z13=AA$8,COUNTIF($Z$9:$Z13,AA$8)+Q$22,"")</f>
        <v/>
      </c>
      <c r="AB13" t="str">
        <f>IF($Z13=AB$8,COUNTIF($Z$9:$Z13,AB$8)+R$22,"")</f>
        <v/>
      </c>
      <c r="AC13" t="str">
        <f>IF($Z13=AC$8,COUNTIF($Z$9:$Z13,AC$8)+S$22,"")</f>
        <v/>
      </c>
      <c r="AD13" t="str">
        <f>IF($Z13=AD$8,COUNTIF($Z$9:$Z13,AD$8)+T$22,"")</f>
        <v/>
      </c>
      <c r="AE13">
        <f>IF($Z13=AE$8,COUNTIF($Z$9:$Z13,AE$8)+U$22,"")</f>
        <v>1</v>
      </c>
      <c r="AF13" t="str">
        <f t="shared" si="7"/>
        <v/>
      </c>
      <c r="AG13" t="str">
        <f t="shared" si="8"/>
        <v/>
      </c>
      <c r="AH13" t="str">
        <f t="shared" si="9"/>
        <v/>
      </c>
      <c r="AI13" t="str">
        <f t="shared" si="10"/>
        <v/>
      </c>
      <c r="AJ13" t="str">
        <f t="shared" si="11"/>
        <v>単元1</v>
      </c>
      <c r="AK13" t="str">
        <f t="shared" si="12"/>
        <v>単元2</v>
      </c>
      <c r="AL13" t="str">
        <f t="shared" si="12"/>
        <v/>
      </c>
      <c r="AM13" t="str">
        <f t="shared" si="12"/>
        <v/>
      </c>
      <c r="AN13" t="str">
        <f t="shared" si="12"/>
        <v/>
      </c>
      <c r="AO13" t="str">
        <f t="shared" si="12"/>
        <v>単元1</v>
      </c>
      <c r="AT13" s="24">
        <v>5</v>
      </c>
      <c r="AU13" s="42" t="s">
        <v>216</v>
      </c>
      <c r="AV13" s="25" t="s">
        <v>318</v>
      </c>
      <c r="AW13" s="25" t="s">
        <v>318</v>
      </c>
      <c r="AX13" s="25" t="s">
        <v>318</v>
      </c>
      <c r="AY13" s="25" t="s">
        <v>318</v>
      </c>
      <c r="AZ13" s="43" t="s">
        <v>318</v>
      </c>
    </row>
    <row r="14" spans="1:52" ht="18.95" customHeight="1" x14ac:dyDescent="0.15">
      <c r="A14" s="207"/>
      <c r="B14" s="99">
        <f t="shared" si="5"/>
        <v>46365</v>
      </c>
      <c r="C14" s="98">
        <f t="shared" si="5"/>
        <v>46365</v>
      </c>
      <c r="D14" s="3" t="s">
        <v>59</v>
      </c>
      <c r="E14" s="3"/>
      <c r="F14" s="17" t="str">
        <f t="shared" si="0"/>
        <v/>
      </c>
      <c r="G14" s="17" t="str">
        <f t="shared" si="1"/>
        <v/>
      </c>
      <c r="H14" s="17" t="str">
        <f t="shared" si="2"/>
        <v/>
      </c>
      <c r="I14" s="17" t="str">
        <f t="shared" si="3"/>
        <v>単元2</v>
      </c>
      <c r="J14" s="17" t="str">
        <f t="shared" si="4"/>
        <v/>
      </c>
      <c r="K14" s="3"/>
      <c r="M14" s="207"/>
      <c r="N14" s="33">
        <v>1</v>
      </c>
      <c r="O14">
        <f>SUM($N$6:N14)</f>
        <v>9</v>
      </c>
      <c r="W14" s="3">
        <v>6</v>
      </c>
      <c r="X14" s="7" t="str">
        <f>R9</f>
        <v>国語</v>
      </c>
      <c r="Y14" s="9"/>
      <c r="Z14" s="23" t="str">
        <f t="shared" si="6"/>
        <v>国語</v>
      </c>
      <c r="AA14">
        <f>IF($Z14=AA$8,COUNTIF($Z$9:$Z14,AA$8)+Q$22,"")</f>
        <v>2</v>
      </c>
      <c r="AB14" t="str">
        <f>IF($Z14=AB$8,COUNTIF($Z$9:$Z14,AB$8)+R$22,"")</f>
        <v/>
      </c>
      <c r="AC14" t="str">
        <f>IF($Z14=AC$8,COUNTIF($Z$9:$Z14,AC$8)+S$22,"")</f>
        <v/>
      </c>
      <c r="AD14" t="str">
        <f>IF($Z14=AD$8,COUNTIF($Z$9:$Z14,AD$8)+T$22,"")</f>
        <v/>
      </c>
      <c r="AE14" t="str">
        <f>IF($Z14=AE$8,COUNTIF($Z$9:$Z14,AE$8)+U$22,"")</f>
        <v/>
      </c>
      <c r="AF14" t="str">
        <f t="shared" si="7"/>
        <v>単元2</v>
      </c>
      <c r="AG14" t="str">
        <f t="shared" si="8"/>
        <v/>
      </c>
      <c r="AH14" t="str">
        <f t="shared" si="9"/>
        <v/>
      </c>
      <c r="AI14" t="str">
        <f t="shared" si="10"/>
        <v/>
      </c>
      <c r="AJ14" t="str">
        <f t="shared" si="11"/>
        <v/>
      </c>
      <c r="AK14" t="str">
        <f t="shared" si="12"/>
        <v>単元2</v>
      </c>
      <c r="AL14" t="str">
        <f t="shared" si="12"/>
        <v>単元2</v>
      </c>
      <c r="AM14" t="str">
        <f t="shared" si="12"/>
        <v/>
      </c>
      <c r="AN14" t="str">
        <f t="shared" si="12"/>
        <v/>
      </c>
      <c r="AO14" t="str">
        <f t="shared" si="12"/>
        <v/>
      </c>
      <c r="AT14" s="24">
        <v>6</v>
      </c>
      <c r="AU14" s="42" t="s">
        <v>217</v>
      </c>
      <c r="AV14" s="25" t="s">
        <v>319</v>
      </c>
      <c r="AW14" s="25" t="s">
        <v>319</v>
      </c>
      <c r="AX14" s="25" t="s">
        <v>319</v>
      </c>
      <c r="AY14" s="25" t="s">
        <v>319</v>
      </c>
      <c r="AZ14" s="43" t="s">
        <v>319</v>
      </c>
    </row>
    <row r="15" spans="1:52" ht="18.95" customHeight="1" x14ac:dyDescent="0.15">
      <c r="A15" s="207"/>
      <c r="B15" s="99">
        <f t="shared" si="5"/>
        <v>46366</v>
      </c>
      <c r="C15" s="98">
        <f t="shared" si="5"/>
        <v>46366</v>
      </c>
      <c r="D15" s="3" t="s">
        <v>60</v>
      </c>
      <c r="E15" s="3"/>
      <c r="F15" s="17" t="str">
        <f t="shared" si="0"/>
        <v/>
      </c>
      <c r="G15" s="17" t="str">
        <f t="shared" si="1"/>
        <v/>
      </c>
      <c r="H15" s="17" t="str">
        <f t="shared" si="2"/>
        <v/>
      </c>
      <c r="I15" s="17" t="str">
        <f t="shared" si="3"/>
        <v/>
      </c>
      <c r="J15" s="17" t="str">
        <f t="shared" si="4"/>
        <v>単元2</v>
      </c>
      <c r="K15" s="3"/>
      <c r="M15" s="207"/>
      <c r="N15" s="33">
        <v>1</v>
      </c>
      <c r="O15">
        <f>SUM($N$6:N15)</f>
        <v>10</v>
      </c>
      <c r="W15" s="3">
        <v>7</v>
      </c>
      <c r="X15" s="7" t="str">
        <f>R10</f>
        <v>社会</v>
      </c>
      <c r="Y15" s="9"/>
      <c r="Z15" s="23" t="str">
        <f t="shared" si="6"/>
        <v>社会</v>
      </c>
      <c r="AA15" t="str">
        <f>IF($Z15=AA$8,COUNTIF($Z$9:$Z15,AA$8)+Q$22,"")</f>
        <v/>
      </c>
      <c r="AB15">
        <f>IF($Z15=AB$8,COUNTIF($Z$9:$Z15,AB$8)+R$22,"")</f>
        <v>2</v>
      </c>
      <c r="AC15" t="str">
        <f>IF($Z15=AC$8,COUNTIF($Z$9:$Z15,AC$8)+S$22,"")</f>
        <v/>
      </c>
      <c r="AD15" t="str">
        <f>IF($Z15=AD$8,COUNTIF($Z$9:$Z15,AD$8)+T$22,"")</f>
        <v/>
      </c>
      <c r="AE15" t="str">
        <f>IF($Z15=AE$8,COUNTIF($Z$9:$Z15,AE$8)+U$22,"")</f>
        <v/>
      </c>
      <c r="AF15" t="str">
        <f t="shared" si="7"/>
        <v/>
      </c>
      <c r="AG15" t="str">
        <f t="shared" si="8"/>
        <v>単元2</v>
      </c>
      <c r="AH15" t="str">
        <f t="shared" si="9"/>
        <v/>
      </c>
      <c r="AI15" t="str">
        <f t="shared" si="10"/>
        <v/>
      </c>
      <c r="AJ15" t="str">
        <f t="shared" si="11"/>
        <v/>
      </c>
      <c r="AK15" t="str">
        <f t="shared" si="12"/>
        <v/>
      </c>
      <c r="AL15" t="str">
        <f t="shared" si="12"/>
        <v>単元2</v>
      </c>
      <c r="AM15" t="str">
        <f t="shared" si="12"/>
        <v>単元2</v>
      </c>
      <c r="AN15" t="str">
        <f t="shared" si="12"/>
        <v/>
      </c>
      <c r="AO15" t="str">
        <f t="shared" si="12"/>
        <v/>
      </c>
      <c r="AT15" s="24">
        <v>7</v>
      </c>
      <c r="AU15" s="42" t="s">
        <v>218</v>
      </c>
      <c r="AV15" s="25" t="s">
        <v>320</v>
      </c>
      <c r="AW15" s="25" t="s">
        <v>320</v>
      </c>
      <c r="AX15" s="25" t="s">
        <v>320</v>
      </c>
      <c r="AY15" s="25" t="s">
        <v>320</v>
      </c>
      <c r="AZ15" s="43" t="s">
        <v>320</v>
      </c>
    </row>
    <row r="16" spans="1:52" ht="18.95" customHeight="1" x14ac:dyDescent="0.15">
      <c r="A16" s="207"/>
      <c r="B16" s="99">
        <f t="shared" si="5"/>
        <v>46367</v>
      </c>
      <c r="C16" s="98">
        <f t="shared" si="5"/>
        <v>46367</v>
      </c>
      <c r="D16" s="3" t="s">
        <v>61</v>
      </c>
      <c r="E16" s="3"/>
      <c r="F16" s="17" t="str">
        <f t="shared" si="0"/>
        <v>単元3</v>
      </c>
      <c r="G16" s="17" t="str">
        <f t="shared" si="1"/>
        <v/>
      </c>
      <c r="H16" s="17" t="str">
        <f t="shared" si="2"/>
        <v/>
      </c>
      <c r="I16" s="17" t="str">
        <f t="shared" si="3"/>
        <v/>
      </c>
      <c r="J16" s="17" t="str">
        <f t="shared" si="4"/>
        <v/>
      </c>
      <c r="K16" s="3"/>
      <c r="M16" s="207"/>
      <c r="N16" s="33">
        <v>1</v>
      </c>
      <c r="O16">
        <f>SUM($N$6:N16)</f>
        <v>11</v>
      </c>
      <c r="W16" s="3">
        <v>8</v>
      </c>
      <c r="X16" s="7" t="str">
        <f>R11</f>
        <v>数学</v>
      </c>
      <c r="Y16" s="9"/>
      <c r="Z16" s="23" t="str">
        <f t="shared" si="6"/>
        <v>数学</v>
      </c>
      <c r="AA16" t="str">
        <f>IF($Z16=AA$8,COUNTIF($Z$9:$Z16,AA$8)+Q$22,"")</f>
        <v/>
      </c>
      <c r="AB16" t="str">
        <f>IF($Z16=AB$8,COUNTIF($Z$9:$Z16,AB$8)+R$22,"")</f>
        <v/>
      </c>
      <c r="AC16">
        <f>IF($Z16=AC$8,COUNTIF($Z$9:$Z16,AC$8)+S$22,"")</f>
        <v>2</v>
      </c>
      <c r="AD16" t="str">
        <f>IF($Z16=AD$8,COUNTIF($Z$9:$Z16,AD$8)+T$22,"")</f>
        <v/>
      </c>
      <c r="AE16" t="str">
        <f>IF($Z16=AE$8,COUNTIF($Z$9:$Z16,AE$8)+U$22,"")</f>
        <v/>
      </c>
      <c r="AF16" t="str">
        <f t="shared" si="7"/>
        <v/>
      </c>
      <c r="AG16" t="str">
        <f t="shared" si="8"/>
        <v/>
      </c>
      <c r="AH16" t="str">
        <f t="shared" si="9"/>
        <v>単元2</v>
      </c>
      <c r="AI16" t="str">
        <f t="shared" si="10"/>
        <v/>
      </c>
      <c r="AJ16" t="str">
        <f t="shared" si="11"/>
        <v/>
      </c>
      <c r="AK16" t="str">
        <f t="shared" si="12"/>
        <v/>
      </c>
      <c r="AL16" t="str">
        <f t="shared" si="12"/>
        <v/>
      </c>
      <c r="AM16" t="str">
        <f t="shared" si="12"/>
        <v>単元2</v>
      </c>
      <c r="AN16" t="str">
        <f t="shared" si="12"/>
        <v>単元2</v>
      </c>
      <c r="AO16" t="str">
        <f t="shared" si="12"/>
        <v/>
      </c>
      <c r="AT16" s="24">
        <v>8</v>
      </c>
      <c r="AU16" s="42" t="s">
        <v>219</v>
      </c>
      <c r="AV16" s="25" t="s">
        <v>321</v>
      </c>
      <c r="AW16" s="25" t="s">
        <v>321</v>
      </c>
      <c r="AX16" s="25" t="s">
        <v>321</v>
      </c>
      <c r="AY16" s="25" t="s">
        <v>321</v>
      </c>
      <c r="AZ16" s="43" t="s">
        <v>321</v>
      </c>
    </row>
    <row r="17" spans="1:52" ht="18.95" customHeight="1" x14ac:dyDescent="0.15">
      <c r="A17" s="207"/>
      <c r="B17" s="99">
        <f t="shared" si="5"/>
        <v>46368</v>
      </c>
      <c r="C17" s="98">
        <f t="shared" si="5"/>
        <v>46368</v>
      </c>
      <c r="D17" s="3" t="s">
        <v>62</v>
      </c>
      <c r="E17" s="3"/>
      <c r="F17" s="17" t="str">
        <f t="shared" si="0"/>
        <v/>
      </c>
      <c r="G17" s="17" t="str">
        <f t="shared" si="1"/>
        <v>単元3</v>
      </c>
      <c r="H17" s="17" t="str">
        <f t="shared" si="2"/>
        <v/>
      </c>
      <c r="I17" s="17" t="str">
        <f t="shared" si="3"/>
        <v/>
      </c>
      <c r="J17" s="17" t="str">
        <f t="shared" si="4"/>
        <v/>
      </c>
      <c r="K17" s="3"/>
      <c r="M17" s="207"/>
      <c r="N17" s="33">
        <v>1</v>
      </c>
      <c r="O17">
        <f>SUM($N$6:N17)</f>
        <v>12</v>
      </c>
      <c r="W17" s="3">
        <v>9</v>
      </c>
      <c r="X17" s="7" t="str">
        <f>R12</f>
        <v>理科</v>
      </c>
      <c r="Y17" s="9"/>
      <c r="Z17" s="23" t="str">
        <f t="shared" si="6"/>
        <v>理科</v>
      </c>
      <c r="AA17" t="str">
        <f>IF($Z17=AA$8,COUNTIF($Z$9:$Z17,AA$8)+Q$22,"")</f>
        <v/>
      </c>
      <c r="AB17" t="str">
        <f>IF($Z17=AB$8,COUNTIF($Z$9:$Z17,AB$8)+R$22,"")</f>
        <v/>
      </c>
      <c r="AC17" t="str">
        <f>IF($Z17=AC$8,COUNTIF($Z$9:$Z17,AC$8)+S$22,"")</f>
        <v/>
      </c>
      <c r="AD17">
        <f>IF($Z17=AD$8,COUNTIF($Z$9:$Z17,AD$8)+T$22,"")</f>
        <v>2</v>
      </c>
      <c r="AE17" t="str">
        <f>IF($Z17=AE$8,COUNTIF($Z$9:$Z17,AE$8)+U$22,"")</f>
        <v/>
      </c>
      <c r="AF17" t="str">
        <f t="shared" si="7"/>
        <v/>
      </c>
      <c r="AG17" t="str">
        <f t="shared" si="8"/>
        <v/>
      </c>
      <c r="AH17" t="str">
        <f t="shared" si="9"/>
        <v/>
      </c>
      <c r="AI17" t="str">
        <f t="shared" si="10"/>
        <v>単元2</v>
      </c>
      <c r="AJ17" t="str">
        <f t="shared" si="11"/>
        <v/>
      </c>
      <c r="AK17" t="str">
        <f t="shared" si="12"/>
        <v/>
      </c>
      <c r="AL17" t="str">
        <f t="shared" si="12"/>
        <v/>
      </c>
      <c r="AM17" t="str">
        <f t="shared" si="12"/>
        <v/>
      </c>
      <c r="AN17" t="str">
        <f t="shared" si="12"/>
        <v>単元2</v>
      </c>
      <c r="AO17" t="str">
        <f t="shared" si="12"/>
        <v>単元2</v>
      </c>
      <c r="AT17" s="24">
        <v>9</v>
      </c>
      <c r="AU17" s="42" t="s">
        <v>220</v>
      </c>
      <c r="AV17" s="25" t="s">
        <v>322</v>
      </c>
      <c r="AW17" s="25" t="s">
        <v>322</v>
      </c>
      <c r="AX17" s="25" t="s">
        <v>322</v>
      </c>
      <c r="AY17" s="25" t="s">
        <v>322</v>
      </c>
      <c r="AZ17" s="43" t="s">
        <v>322</v>
      </c>
    </row>
    <row r="18" spans="1:52" ht="18.95" customHeight="1" x14ac:dyDescent="0.15">
      <c r="A18" s="207"/>
      <c r="B18" s="99">
        <f t="shared" si="5"/>
        <v>46369</v>
      </c>
      <c r="C18" s="98">
        <f t="shared" si="5"/>
        <v>46369</v>
      </c>
      <c r="D18" s="3" t="s">
        <v>63</v>
      </c>
      <c r="E18" s="3"/>
      <c r="F18" s="17" t="str">
        <f t="shared" si="0"/>
        <v/>
      </c>
      <c r="G18" s="17" t="str">
        <f t="shared" si="1"/>
        <v/>
      </c>
      <c r="H18" s="17" t="str">
        <f t="shared" si="2"/>
        <v>単元3</v>
      </c>
      <c r="I18" s="17" t="str">
        <f t="shared" si="3"/>
        <v/>
      </c>
      <c r="J18" s="17" t="str">
        <f t="shared" si="4"/>
        <v/>
      </c>
      <c r="K18" s="3"/>
      <c r="M18" s="207"/>
      <c r="N18" s="33">
        <v>1</v>
      </c>
      <c r="O18">
        <f>SUM($N$6:N18)</f>
        <v>13</v>
      </c>
      <c r="W18" s="3">
        <v>10</v>
      </c>
      <c r="X18" s="7" t="str">
        <f>R13</f>
        <v>英語</v>
      </c>
      <c r="Y18" s="9"/>
      <c r="Z18" s="23" t="str">
        <f t="shared" si="6"/>
        <v>英語</v>
      </c>
      <c r="AA18" t="str">
        <f>IF($Z18=AA$8,COUNTIF($Z$9:$Z18,AA$8)+Q$22,"")</f>
        <v/>
      </c>
      <c r="AB18" t="str">
        <f>IF($Z18=AB$8,COUNTIF($Z$9:$Z18,AB$8)+R$22,"")</f>
        <v/>
      </c>
      <c r="AC18" t="str">
        <f>IF($Z18=AC$8,COUNTIF($Z$9:$Z18,AC$8)+S$22,"")</f>
        <v/>
      </c>
      <c r="AD18" t="str">
        <f>IF($Z18=AD$8,COUNTIF($Z$9:$Z18,AD$8)+T$22,"")</f>
        <v/>
      </c>
      <c r="AE18">
        <f>IF($Z18=AE$8,COUNTIF($Z$9:$Z18,AE$8)+U$22,"")</f>
        <v>2</v>
      </c>
      <c r="AF18" t="str">
        <f t="shared" si="7"/>
        <v/>
      </c>
      <c r="AG18" t="str">
        <f t="shared" si="8"/>
        <v/>
      </c>
      <c r="AH18" t="str">
        <f t="shared" si="9"/>
        <v/>
      </c>
      <c r="AI18" t="str">
        <f t="shared" si="10"/>
        <v/>
      </c>
      <c r="AJ18" t="str">
        <f t="shared" si="11"/>
        <v>単元2</v>
      </c>
      <c r="AK18" t="str">
        <f t="shared" si="12"/>
        <v>単元3</v>
      </c>
      <c r="AL18" t="str">
        <f t="shared" si="12"/>
        <v/>
      </c>
      <c r="AM18" t="str">
        <f t="shared" si="12"/>
        <v/>
      </c>
      <c r="AN18" t="str">
        <f t="shared" si="12"/>
        <v/>
      </c>
      <c r="AO18" t="str">
        <f t="shared" si="12"/>
        <v>単元2</v>
      </c>
      <c r="AT18" s="24">
        <v>10</v>
      </c>
      <c r="AU18" s="42" t="s">
        <v>221</v>
      </c>
      <c r="AV18" s="25" t="s">
        <v>323</v>
      </c>
      <c r="AW18" s="25" t="s">
        <v>323</v>
      </c>
      <c r="AX18" s="25" t="s">
        <v>323</v>
      </c>
      <c r="AY18" s="25" t="s">
        <v>323</v>
      </c>
      <c r="AZ18" s="43" t="s">
        <v>323</v>
      </c>
    </row>
    <row r="19" spans="1:52" ht="18.95" customHeight="1" x14ac:dyDescent="0.15">
      <c r="A19" s="207"/>
      <c r="B19" s="99">
        <f t="shared" si="5"/>
        <v>46370</v>
      </c>
      <c r="C19" s="98">
        <f t="shared" si="5"/>
        <v>46370</v>
      </c>
      <c r="D19" s="3" t="s">
        <v>64</v>
      </c>
      <c r="E19" s="3"/>
      <c r="F19" s="17" t="str">
        <f t="shared" si="0"/>
        <v/>
      </c>
      <c r="G19" s="17" t="str">
        <f t="shared" si="1"/>
        <v/>
      </c>
      <c r="H19" s="17" t="str">
        <f t="shared" si="2"/>
        <v/>
      </c>
      <c r="I19" s="17" t="str">
        <f t="shared" si="3"/>
        <v>単元3</v>
      </c>
      <c r="J19" s="17" t="str">
        <f t="shared" si="4"/>
        <v/>
      </c>
      <c r="K19" s="3"/>
      <c r="M19" s="207"/>
      <c r="N19" s="33">
        <v>1</v>
      </c>
      <c r="O19">
        <f>SUM($N$6:N19)</f>
        <v>14</v>
      </c>
      <c r="W19" s="3">
        <v>11</v>
      </c>
      <c r="X19" s="7" t="str">
        <f>R9</f>
        <v>国語</v>
      </c>
      <c r="Y19" s="9"/>
      <c r="Z19" s="23" t="str">
        <f t="shared" si="6"/>
        <v>国語</v>
      </c>
      <c r="AA19">
        <f>IF($Z19=AA$8,COUNTIF($Z$9:$Z19,AA$8)+Q$22,"")</f>
        <v>3</v>
      </c>
      <c r="AB19" t="str">
        <f>IF($Z19=AB$8,COUNTIF($Z$9:$Z19,AB$8)+R$22,"")</f>
        <v/>
      </c>
      <c r="AC19" t="str">
        <f>IF($Z19=AC$8,COUNTIF($Z$9:$Z19,AC$8)+S$22,"")</f>
        <v/>
      </c>
      <c r="AD19" t="str">
        <f>IF($Z19=AD$8,COUNTIF($Z$9:$Z19,AD$8)+T$22,"")</f>
        <v/>
      </c>
      <c r="AE19" t="str">
        <f>IF($Z19=AE$8,COUNTIF($Z$9:$Z19,AE$8)+U$22,"")</f>
        <v/>
      </c>
      <c r="AF19" t="str">
        <f t="shared" si="7"/>
        <v>単元3</v>
      </c>
      <c r="AG19" t="str">
        <f t="shared" si="8"/>
        <v/>
      </c>
      <c r="AH19" t="str">
        <f t="shared" si="9"/>
        <v/>
      </c>
      <c r="AI19" t="str">
        <f t="shared" si="10"/>
        <v/>
      </c>
      <c r="AJ19" t="str">
        <f t="shared" si="11"/>
        <v/>
      </c>
      <c r="AK19" t="str">
        <f t="shared" si="12"/>
        <v>単元3</v>
      </c>
      <c r="AL19" t="str">
        <f t="shared" si="12"/>
        <v>単元3</v>
      </c>
      <c r="AM19" t="str">
        <f t="shared" si="12"/>
        <v/>
      </c>
      <c r="AN19" t="str">
        <f t="shared" si="12"/>
        <v/>
      </c>
      <c r="AO19" t="str">
        <f t="shared" si="12"/>
        <v/>
      </c>
      <c r="AT19" s="24">
        <v>11</v>
      </c>
      <c r="AU19" s="42" t="s">
        <v>222</v>
      </c>
      <c r="AV19" s="25" t="s">
        <v>324</v>
      </c>
      <c r="AW19" s="25" t="s">
        <v>324</v>
      </c>
      <c r="AX19" s="25" t="s">
        <v>324</v>
      </c>
      <c r="AY19" s="25" t="s">
        <v>324</v>
      </c>
      <c r="AZ19" s="43" t="s">
        <v>324</v>
      </c>
    </row>
    <row r="20" spans="1:52" ht="18.95" customHeight="1" x14ac:dyDescent="0.15">
      <c r="A20" s="207"/>
      <c r="B20" s="99">
        <f t="shared" si="5"/>
        <v>46371</v>
      </c>
      <c r="C20" s="98">
        <f t="shared" si="5"/>
        <v>46371</v>
      </c>
      <c r="D20" s="3" t="s">
        <v>51</v>
      </c>
      <c r="E20" s="3"/>
      <c r="F20" s="17" t="str">
        <f t="shared" si="0"/>
        <v/>
      </c>
      <c r="G20" s="17" t="str">
        <f t="shared" si="1"/>
        <v/>
      </c>
      <c r="H20" s="17" t="str">
        <f t="shared" si="2"/>
        <v/>
      </c>
      <c r="I20" s="17" t="str">
        <f t="shared" si="3"/>
        <v/>
      </c>
      <c r="J20" s="17" t="str">
        <f t="shared" si="4"/>
        <v>単元3</v>
      </c>
      <c r="K20" s="3"/>
      <c r="M20" s="207"/>
      <c r="N20" s="33">
        <v>1</v>
      </c>
      <c r="O20">
        <f>SUM($N$6:N20)</f>
        <v>15</v>
      </c>
      <c r="Q20" s="52" t="s">
        <v>76</v>
      </c>
      <c r="R20" s="51"/>
      <c r="S20" s="51"/>
      <c r="W20" s="3">
        <v>12</v>
      </c>
      <c r="X20" s="7" t="str">
        <f>R10</f>
        <v>社会</v>
      </c>
      <c r="Y20" s="9"/>
      <c r="Z20" s="23" t="str">
        <f t="shared" si="6"/>
        <v>社会</v>
      </c>
      <c r="AA20" t="str">
        <f>IF($Z20=AA$8,COUNTIF($Z$9:$Z20,AA$8)+Q$22,"")</f>
        <v/>
      </c>
      <c r="AB20">
        <f>IF($Z20=AB$8,COUNTIF($Z$9:$Z20,AB$8)+R$22,"")</f>
        <v>3</v>
      </c>
      <c r="AC20" t="str">
        <f>IF($Z20=AC$8,COUNTIF($Z$9:$Z20,AC$8)+S$22,"")</f>
        <v/>
      </c>
      <c r="AD20" t="str">
        <f>IF($Z20=AD$8,COUNTIF($Z$9:$Z20,AD$8)+T$22,"")</f>
        <v/>
      </c>
      <c r="AE20" t="str">
        <f>IF($Z20=AE$8,COUNTIF($Z$9:$Z20,AE$8)+U$22,"")</f>
        <v/>
      </c>
      <c r="AF20" t="str">
        <f t="shared" si="7"/>
        <v/>
      </c>
      <c r="AG20" t="str">
        <f t="shared" si="8"/>
        <v>単元3</v>
      </c>
      <c r="AH20" t="str">
        <f t="shared" si="9"/>
        <v/>
      </c>
      <c r="AI20" t="str">
        <f t="shared" si="10"/>
        <v/>
      </c>
      <c r="AJ20" t="str">
        <f t="shared" si="11"/>
        <v/>
      </c>
      <c r="AK20" t="str">
        <f t="shared" si="12"/>
        <v/>
      </c>
      <c r="AL20" t="str">
        <f t="shared" si="12"/>
        <v>単元3</v>
      </c>
      <c r="AM20" t="str">
        <f t="shared" si="12"/>
        <v>単元3</v>
      </c>
      <c r="AN20" t="str">
        <f t="shared" si="12"/>
        <v/>
      </c>
      <c r="AO20" t="str">
        <f t="shared" si="12"/>
        <v/>
      </c>
      <c r="AT20" s="24">
        <v>12</v>
      </c>
      <c r="AU20" s="42" t="s">
        <v>223</v>
      </c>
      <c r="AV20" s="25" t="s">
        <v>325</v>
      </c>
      <c r="AW20" s="25" t="s">
        <v>325</v>
      </c>
      <c r="AX20" s="25" t="s">
        <v>325</v>
      </c>
      <c r="AY20" s="25" t="s">
        <v>325</v>
      </c>
      <c r="AZ20" s="43" t="s">
        <v>325</v>
      </c>
    </row>
    <row r="21" spans="1:52" ht="18.95" customHeight="1" thickBot="1" x14ac:dyDescent="0.2">
      <c r="A21" s="207"/>
      <c r="B21" s="99">
        <f t="shared" si="5"/>
        <v>46372</v>
      </c>
      <c r="C21" s="98">
        <f t="shared" si="5"/>
        <v>46372</v>
      </c>
      <c r="D21" s="3" t="s">
        <v>52</v>
      </c>
      <c r="E21" s="3"/>
      <c r="F21" s="17" t="str">
        <f t="shared" si="0"/>
        <v>単元4</v>
      </c>
      <c r="G21" s="17" t="str">
        <f t="shared" si="1"/>
        <v/>
      </c>
      <c r="H21" s="17" t="str">
        <f t="shared" si="2"/>
        <v/>
      </c>
      <c r="I21" s="17" t="str">
        <f t="shared" si="3"/>
        <v/>
      </c>
      <c r="J21" s="17" t="str">
        <f t="shared" si="4"/>
        <v/>
      </c>
      <c r="K21" s="3"/>
      <c r="M21" s="207"/>
      <c r="N21" s="33">
        <v>1</v>
      </c>
      <c r="O21">
        <f>SUM($N$6:N21)</f>
        <v>16</v>
      </c>
      <c r="Q21" t="s">
        <v>41</v>
      </c>
      <c r="R21" t="s">
        <v>104</v>
      </c>
      <c r="S21" t="s">
        <v>105</v>
      </c>
      <c r="T21" t="s">
        <v>48</v>
      </c>
      <c r="U21" t="s">
        <v>49</v>
      </c>
      <c r="W21" s="3">
        <v>13</v>
      </c>
      <c r="X21" s="7" t="str">
        <f>R11</f>
        <v>数学</v>
      </c>
      <c r="Y21" s="9"/>
      <c r="Z21" s="23" t="str">
        <f t="shared" si="6"/>
        <v>数学</v>
      </c>
      <c r="AA21" t="str">
        <f>IF($Z21=AA$8,COUNTIF($Z$9:$Z21,AA$8)+Q$22,"")</f>
        <v/>
      </c>
      <c r="AB21" t="str">
        <f>IF($Z21=AB$8,COUNTIF($Z$9:$Z21,AB$8)+R$22,"")</f>
        <v/>
      </c>
      <c r="AC21">
        <f>IF($Z21=AC$8,COUNTIF($Z$9:$Z21,AC$8)+S$22,"")</f>
        <v>3</v>
      </c>
      <c r="AD21" t="str">
        <f>IF($Z21=AD$8,COUNTIF($Z$9:$Z21,AD$8)+T$22,"")</f>
        <v/>
      </c>
      <c r="AE21" t="str">
        <f>IF($Z21=AE$8,COUNTIF($Z$9:$Z21,AE$8)+U$22,"")</f>
        <v/>
      </c>
      <c r="AF21" t="str">
        <f t="shared" si="7"/>
        <v/>
      </c>
      <c r="AG21" t="str">
        <f t="shared" si="8"/>
        <v/>
      </c>
      <c r="AH21" t="str">
        <f t="shared" si="9"/>
        <v>単元3</v>
      </c>
      <c r="AI21" t="str">
        <f t="shared" si="10"/>
        <v/>
      </c>
      <c r="AJ21" t="str">
        <f t="shared" si="11"/>
        <v/>
      </c>
      <c r="AK21" t="str">
        <f t="shared" si="12"/>
        <v/>
      </c>
      <c r="AL21" t="str">
        <f t="shared" si="12"/>
        <v/>
      </c>
      <c r="AM21" t="str">
        <f t="shared" si="12"/>
        <v>単元3</v>
      </c>
      <c r="AN21" t="str">
        <f t="shared" si="12"/>
        <v>単元3</v>
      </c>
      <c r="AO21" t="str">
        <f t="shared" si="12"/>
        <v/>
      </c>
      <c r="AT21" s="24">
        <v>13</v>
      </c>
      <c r="AU21" s="42" t="s">
        <v>224</v>
      </c>
      <c r="AV21" s="25" t="s">
        <v>326</v>
      </c>
      <c r="AW21" s="25" t="s">
        <v>326</v>
      </c>
      <c r="AX21" s="25" t="s">
        <v>326</v>
      </c>
      <c r="AY21" s="25" t="s">
        <v>326</v>
      </c>
      <c r="AZ21" s="43" t="s">
        <v>326</v>
      </c>
    </row>
    <row r="22" spans="1:52" ht="18.95" customHeight="1" thickBot="1" x14ac:dyDescent="0.2">
      <c r="A22" s="207"/>
      <c r="B22" s="99">
        <f t="shared" si="5"/>
        <v>46373</v>
      </c>
      <c r="C22" s="98">
        <f t="shared" si="5"/>
        <v>46373</v>
      </c>
      <c r="D22" s="3" t="s">
        <v>53</v>
      </c>
      <c r="E22" s="3"/>
      <c r="F22" s="17" t="str">
        <f t="shared" si="0"/>
        <v/>
      </c>
      <c r="G22" s="17" t="str">
        <f t="shared" si="1"/>
        <v>単元4</v>
      </c>
      <c r="H22" s="17" t="str">
        <f t="shared" si="2"/>
        <v/>
      </c>
      <c r="I22" s="17" t="str">
        <f t="shared" si="3"/>
        <v/>
      </c>
      <c r="J22" s="17" t="str">
        <f t="shared" si="4"/>
        <v/>
      </c>
      <c r="K22" s="3"/>
      <c r="M22" s="207"/>
      <c r="N22" s="33">
        <v>1</v>
      </c>
      <c r="O22">
        <f>SUM($N$6:N22)</f>
        <v>17</v>
      </c>
      <c r="Q22" s="11"/>
      <c r="R22" s="12"/>
      <c r="S22" s="12"/>
      <c r="T22" s="12"/>
      <c r="U22" s="13"/>
      <c r="W22" s="3">
        <v>14</v>
      </c>
      <c r="X22" s="7" t="str">
        <f>R12</f>
        <v>理科</v>
      </c>
      <c r="Y22" s="9"/>
      <c r="Z22" s="23" t="str">
        <f t="shared" si="6"/>
        <v>理科</v>
      </c>
      <c r="AA22" t="str">
        <f>IF($Z22=AA$8,COUNTIF($Z$9:$Z22,AA$8)+Q$22,"")</f>
        <v/>
      </c>
      <c r="AB22" t="str">
        <f>IF($Z22=AB$8,COUNTIF($Z$9:$Z22,AB$8)+R$22,"")</f>
        <v/>
      </c>
      <c r="AC22" t="str">
        <f>IF($Z22=AC$8,COUNTIF($Z$9:$Z22,AC$8)+S$22,"")</f>
        <v/>
      </c>
      <c r="AD22">
        <f>IF($Z22=AD$8,COUNTIF($Z$9:$Z22,AD$8)+T$22,"")</f>
        <v>3</v>
      </c>
      <c r="AE22" t="str">
        <f>IF($Z22=AE$8,COUNTIF($Z$9:$Z22,AE$8)+U$22,"")</f>
        <v/>
      </c>
      <c r="AF22" t="str">
        <f t="shared" si="7"/>
        <v/>
      </c>
      <c r="AG22" t="str">
        <f t="shared" si="8"/>
        <v/>
      </c>
      <c r="AH22" t="str">
        <f t="shared" si="9"/>
        <v/>
      </c>
      <c r="AI22" t="str">
        <f t="shared" si="10"/>
        <v>単元3</v>
      </c>
      <c r="AJ22" t="str">
        <f t="shared" si="11"/>
        <v/>
      </c>
      <c r="AK22" t="str">
        <f t="shared" si="12"/>
        <v/>
      </c>
      <c r="AL22" t="str">
        <f t="shared" si="12"/>
        <v/>
      </c>
      <c r="AM22" t="str">
        <f t="shared" si="12"/>
        <v/>
      </c>
      <c r="AN22" t="str">
        <f t="shared" si="12"/>
        <v>単元3</v>
      </c>
      <c r="AO22" t="str">
        <f t="shared" si="12"/>
        <v>単元3</v>
      </c>
      <c r="AT22" s="24">
        <v>14</v>
      </c>
      <c r="AU22" s="42" t="s">
        <v>225</v>
      </c>
      <c r="AV22" s="26" t="s">
        <v>327</v>
      </c>
      <c r="AW22" s="26" t="s">
        <v>327</v>
      </c>
      <c r="AX22" s="26" t="s">
        <v>327</v>
      </c>
      <c r="AY22" s="26" t="s">
        <v>327</v>
      </c>
      <c r="AZ22" s="44" t="s">
        <v>327</v>
      </c>
    </row>
    <row r="23" spans="1:52" ht="18.95" customHeight="1" x14ac:dyDescent="0.15">
      <c r="A23" s="207"/>
      <c r="B23" s="99">
        <f t="shared" si="5"/>
        <v>46374</v>
      </c>
      <c r="C23" s="98">
        <f t="shared" si="5"/>
        <v>46374</v>
      </c>
      <c r="D23" s="3" t="s">
        <v>54</v>
      </c>
      <c r="E23" s="3"/>
      <c r="F23" s="17" t="str">
        <f t="shared" si="0"/>
        <v/>
      </c>
      <c r="G23" s="17" t="str">
        <f t="shared" si="1"/>
        <v/>
      </c>
      <c r="H23" s="17" t="str">
        <f t="shared" si="2"/>
        <v>単元4</v>
      </c>
      <c r="I23" s="17" t="str">
        <f t="shared" si="3"/>
        <v/>
      </c>
      <c r="J23" s="17" t="str">
        <f t="shared" si="4"/>
        <v/>
      </c>
      <c r="K23" s="3"/>
      <c r="M23" s="207"/>
      <c r="N23" s="33">
        <v>1</v>
      </c>
      <c r="O23">
        <f>SUM($N$6:N23)</f>
        <v>18</v>
      </c>
      <c r="W23" s="3">
        <v>15</v>
      </c>
      <c r="X23" s="7" t="str">
        <f>R13</f>
        <v>英語</v>
      </c>
      <c r="Y23" s="9"/>
      <c r="Z23" s="23" t="str">
        <f t="shared" si="6"/>
        <v>英語</v>
      </c>
      <c r="AA23" t="str">
        <f>IF($Z23=AA$8,COUNTIF($Z$9:$Z23,AA$8)+Q$22,"")</f>
        <v/>
      </c>
      <c r="AB23" t="str">
        <f>IF($Z23=AB$8,COUNTIF($Z$9:$Z23,AB$8)+R$22,"")</f>
        <v/>
      </c>
      <c r="AC23" t="str">
        <f>IF($Z23=AC$8,COUNTIF($Z$9:$Z23,AC$8)+S$22,"")</f>
        <v/>
      </c>
      <c r="AD23" t="str">
        <f>IF($Z23=AD$8,COUNTIF($Z$9:$Z23,AD$8)+T$22,"")</f>
        <v/>
      </c>
      <c r="AE23">
        <f>IF($Z23=AE$8,COUNTIF($Z$9:$Z23,AE$8)+U$22,"")</f>
        <v>3</v>
      </c>
      <c r="AF23" t="str">
        <f t="shared" si="7"/>
        <v/>
      </c>
      <c r="AG23" t="str">
        <f t="shared" si="8"/>
        <v/>
      </c>
      <c r="AH23" t="str">
        <f t="shared" si="9"/>
        <v/>
      </c>
      <c r="AI23" t="str">
        <f t="shared" si="10"/>
        <v/>
      </c>
      <c r="AJ23" t="str">
        <f t="shared" si="11"/>
        <v>単元3</v>
      </c>
      <c r="AK23" t="str">
        <f t="shared" si="12"/>
        <v>単元4</v>
      </c>
      <c r="AL23" t="str">
        <f t="shared" si="12"/>
        <v/>
      </c>
      <c r="AM23" t="str">
        <f t="shared" si="12"/>
        <v/>
      </c>
      <c r="AN23" t="str">
        <f t="shared" si="12"/>
        <v/>
      </c>
      <c r="AO23" t="str">
        <f t="shared" si="12"/>
        <v>単元3</v>
      </c>
      <c r="AT23" s="24">
        <v>15</v>
      </c>
      <c r="AU23" s="42" t="s">
        <v>226</v>
      </c>
      <c r="AV23" s="25" t="s">
        <v>328</v>
      </c>
      <c r="AW23" s="25" t="s">
        <v>328</v>
      </c>
      <c r="AX23" s="25" t="s">
        <v>328</v>
      </c>
      <c r="AY23" s="25" t="s">
        <v>328</v>
      </c>
      <c r="AZ23" s="43" t="s">
        <v>328</v>
      </c>
    </row>
    <row r="24" spans="1:52" ht="18.95" customHeight="1" x14ac:dyDescent="0.15">
      <c r="A24" s="207"/>
      <c r="B24" s="99">
        <f t="shared" si="5"/>
        <v>46375</v>
      </c>
      <c r="C24" s="98">
        <f t="shared" si="5"/>
        <v>46375</v>
      </c>
      <c r="D24" s="3" t="s">
        <v>55</v>
      </c>
      <c r="E24" s="3"/>
      <c r="F24" s="17" t="str">
        <f t="shared" si="0"/>
        <v/>
      </c>
      <c r="G24" s="17" t="str">
        <f t="shared" si="1"/>
        <v/>
      </c>
      <c r="H24" s="17" t="str">
        <f t="shared" si="2"/>
        <v/>
      </c>
      <c r="I24" s="17" t="str">
        <f t="shared" si="3"/>
        <v>単元4</v>
      </c>
      <c r="J24" s="17" t="str">
        <f t="shared" si="4"/>
        <v/>
      </c>
      <c r="K24" s="3"/>
      <c r="M24" s="207"/>
      <c r="N24" s="33">
        <v>1</v>
      </c>
      <c r="O24">
        <f>SUM($N$6:N24)</f>
        <v>19</v>
      </c>
      <c r="W24" s="3">
        <v>16</v>
      </c>
      <c r="X24" s="7" t="str">
        <f>R9</f>
        <v>国語</v>
      </c>
      <c r="Y24" s="9"/>
      <c r="Z24" s="23" t="str">
        <f t="shared" si="6"/>
        <v>国語</v>
      </c>
      <c r="AA24">
        <f>IF($Z24=AA$8,COUNTIF($Z$9:$Z24,AA$8)+Q$22,"")</f>
        <v>4</v>
      </c>
      <c r="AB24" t="str">
        <f>IF($Z24=AB$8,COUNTIF($Z$9:$Z24,AB$8)+R$22,"")</f>
        <v/>
      </c>
      <c r="AC24" t="str">
        <f>IF($Z24=AC$8,COUNTIF($Z$9:$Z24,AC$8)+S$22,"")</f>
        <v/>
      </c>
      <c r="AD24" t="str">
        <f>IF($Z24=AD$8,COUNTIF($Z$9:$Z24,AD$8)+T$22,"")</f>
        <v/>
      </c>
      <c r="AE24" t="str">
        <f>IF($Z24=AE$8,COUNTIF($Z$9:$Z24,AE$8)+U$22,"")</f>
        <v/>
      </c>
      <c r="AF24" t="str">
        <f t="shared" si="7"/>
        <v>単元4</v>
      </c>
      <c r="AG24" t="str">
        <f t="shared" si="8"/>
        <v/>
      </c>
      <c r="AH24" t="str">
        <f t="shared" si="9"/>
        <v/>
      </c>
      <c r="AI24" t="str">
        <f t="shared" si="10"/>
        <v/>
      </c>
      <c r="AJ24" t="str">
        <f t="shared" si="11"/>
        <v/>
      </c>
      <c r="AK24" t="str">
        <f t="shared" si="12"/>
        <v>単元4</v>
      </c>
      <c r="AL24" t="str">
        <f t="shared" si="12"/>
        <v>単元4</v>
      </c>
      <c r="AM24" t="str">
        <f t="shared" si="12"/>
        <v/>
      </c>
      <c r="AN24" t="str">
        <f t="shared" si="12"/>
        <v/>
      </c>
      <c r="AO24" t="str">
        <f t="shared" si="12"/>
        <v/>
      </c>
      <c r="AT24" s="24">
        <v>16</v>
      </c>
      <c r="AU24" s="42" t="s">
        <v>227</v>
      </c>
      <c r="AV24" s="25" t="s">
        <v>329</v>
      </c>
      <c r="AW24" s="25" t="s">
        <v>329</v>
      </c>
      <c r="AX24" s="25" t="s">
        <v>329</v>
      </c>
      <c r="AY24" s="25" t="s">
        <v>329</v>
      </c>
      <c r="AZ24" s="43" t="s">
        <v>329</v>
      </c>
    </row>
    <row r="25" spans="1:52" ht="18.95" customHeight="1" x14ac:dyDescent="0.15">
      <c r="A25" s="207"/>
      <c r="B25" s="99">
        <f t="shared" si="5"/>
        <v>46376</v>
      </c>
      <c r="C25" s="98">
        <f t="shared" si="5"/>
        <v>46376</v>
      </c>
      <c r="D25" s="3" t="s">
        <v>56</v>
      </c>
      <c r="E25" s="3"/>
      <c r="F25" s="17" t="str">
        <f t="shared" si="0"/>
        <v/>
      </c>
      <c r="G25" s="17" t="str">
        <f t="shared" si="1"/>
        <v/>
      </c>
      <c r="H25" s="17" t="str">
        <f t="shared" si="2"/>
        <v/>
      </c>
      <c r="I25" s="17" t="str">
        <f t="shared" si="3"/>
        <v/>
      </c>
      <c r="J25" s="17" t="str">
        <f t="shared" si="4"/>
        <v>単元4</v>
      </c>
      <c r="K25" s="3"/>
      <c r="M25" s="207"/>
      <c r="N25" s="33">
        <v>1</v>
      </c>
      <c r="O25">
        <f>SUM($N$6:N25)</f>
        <v>20</v>
      </c>
      <c r="W25" s="3">
        <v>17</v>
      </c>
      <c r="X25" s="7" t="str">
        <f>R10</f>
        <v>社会</v>
      </c>
      <c r="Y25" s="9"/>
      <c r="Z25" s="23" t="str">
        <f t="shared" si="6"/>
        <v>社会</v>
      </c>
      <c r="AA25" t="str">
        <f>IF($Z25=AA$8,COUNTIF($Z$9:$Z25,AA$8)+Q$22,"")</f>
        <v/>
      </c>
      <c r="AB25">
        <f>IF($Z25=AB$8,COUNTIF($Z$9:$Z25,AB$8)+R$22,"")</f>
        <v>4</v>
      </c>
      <c r="AC25" t="str">
        <f>IF($Z25=AC$8,COUNTIF($Z$9:$Z25,AC$8)+S$22,"")</f>
        <v/>
      </c>
      <c r="AD25" t="str">
        <f>IF($Z25=AD$8,COUNTIF($Z$9:$Z25,AD$8)+T$22,"")</f>
        <v/>
      </c>
      <c r="AE25" t="str">
        <f>IF($Z25=AE$8,COUNTIF($Z$9:$Z25,AE$8)+U$22,"")</f>
        <v/>
      </c>
      <c r="AF25" t="str">
        <f t="shared" si="7"/>
        <v/>
      </c>
      <c r="AG25" t="str">
        <f t="shared" si="8"/>
        <v>単元4</v>
      </c>
      <c r="AH25" t="str">
        <f t="shared" si="9"/>
        <v/>
      </c>
      <c r="AI25" t="str">
        <f t="shared" si="10"/>
        <v/>
      </c>
      <c r="AJ25" t="str">
        <f t="shared" si="11"/>
        <v/>
      </c>
      <c r="AK25" t="str">
        <f t="shared" si="12"/>
        <v/>
      </c>
      <c r="AL25" t="str">
        <f t="shared" si="12"/>
        <v>単元4</v>
      </c>
      <c r="AM25" t="str">
        <f t="shared" si="12"/>
        <v>単元4</v>
      </c>
      <c r="AN25" t="str">
        <f t="shared" si="12"/>
        <v/>
      </c>
      <c r="AO25" t="str">
        <f t="shared" si="12"/>
        <v/>
      </c>
      <c r="AT25" s="24">
        <v>17</v>
      </c>
      <c r="AU25" s="42" t="s">
        <v>228</v>
      </c>
      <c r="AV25" s="25" t="s">
        <v>330</v>
      </c>
      <c r="AW25" s="25" t="s">
        <v>330</v>
      </c>
      <c r="AX25" s="25" t="s">
        <v>330</v>
      </c>
      <c r="AY25" s="25" t="s">
        <v>330</v>
      </c>
      <c r="AZ25" s="43" t="s">
        <v>330</v>
      </c>
    </row>
    <row r="26" spans="1:52" ht="18.95" customHeight="1" x14ac:dyDescent="0.15">
      <c r="A26" s="207"/>
      <c r="B26" s="99">
        <f t="shared" si="5"/>
        <v>46377</v>
      </c>
      <c r="C26" s="98">
        <f t="shared" si="5"/>
        <v>46377</v>
      </c>
      <c r="D26" s="3" t="s">
        <v>57</v>
      </c>
      <c r="E26" s="3"/>
      <c r="F26" s="17" t="str">
        <f t="shared" si="0"/>
        <v>単元5</v>
      </c>
      <c r="G26" s="17" t="str">
        <f t="shared" si="1"/>
        <v/>
      </c>
      <c r="H26" s="17" t="str">
        <f t="shared" si="2"/>
        <v/>
      </c>
      <c r="I26" s="17" t="str">
        <f t="shared" si="3"/>
        <v/>
      </c>
      <c r="J26" s="17" t="str">
        <f t="shared" si="4"/>
        <v/>
      </c>
      <c r="K26" s="3"/>
      <c r="M26" s="207"/>
      <c r="N26" s="33">
        <v>1</v>
      </c>
      <c r="O26">
        <f>SUM($N$6:N26)</f>
        <v>21</v>
      </c>
      <c r="W26" s="3">
        <v>18</v>
      </c>
      <c r="X26" s="7" t="str">
        <f>R11</f>
        <v>数学</v>
      </c>
      <c r="Y26" s="9"/>
      <c r="Z26" s="23" t="str">
        <f t="shared" si="6"/>
        <v>数学</v>
      </c>
      <c r="AA26" t="str">
        <f>IF($Z26=AA$8,COUNTIF($Z$9:$Z26,AA$8)+Q$22,"")</f>
        <v/>
      </c>
      <c r="AB26" t="str">
        <f>IF($Z26=AB$8,COUNTIF($Z$9:$Z26,AB$8)+R$22,"")</f>
        <v/>
      </c>
      <c r="AC26">
        <f>IF($Z26=AC$8,COUNTIF($Z$9:$Z26,AC$8)+S$22,"")</f>
        <v>4</v>
      </c>
      <c r="AD26" t="str">
        <f>IF($Z26=AD$8,COUNTIF($Z$9:$Z26,AD$8)+T$22,"")</f>
        <v/>
      </c>
      <c r="AE26" t="str">
        <f>IF($Z26=AE$8,COUNTIF($Z$9:$Z26,AE$8)+U$22,"")</f>
        <v/>
      </c>
      <c r="AF26" t="str">
        <f t="shared" si="7"/>
        <v/>
      </c>
      <c r="AG26" t="str">
        <f t="shared" si="8"/>
        <v/>
      </c>
      <c r="AH26" t="str">
        <f t="shared" si="9"/>
        <v>単元4</v>
      </c>
      <c r="AI26" t="str">
        <f t="shared" si="10"/>
        <v/>
      </c>
      <c r="AJ26" t="str">
        <f t="shared" si="11"/>
        <v/>
      </c>
      <c r="AK26" t="str">
        <f t="shared" si="12"/>
        <v/>
      </c>
      <c r="AL26" t="str">
        <f t="shared" si="12"/>
        <v/>
      </c>
      <c r="AM26" t="str">
        <f t="shared" si="12"/>
        <v>単元4</v>
      </c>
      <c r="AN26" t="str">
        <f t="shared" si="12"/>
        <v>単元4</v>
      </c>
      <c r="AO26" t="str">
        <f t="shared" si="12"/>
        <v/>
      </c>
      <c r="AT26" s="24">
        <v>18</v>
      </c>
      <c r="AU26" s="42" t="s">
        <v>229</v>
      </c>
      <c r="AV26" s="25" t="s">
        <v>331</v>
      </c>
      <c r="AW26" s="25" t="s">
        <v>331</v>
      </c>
      <c r="AX26" s="25" t="s">
        <v>331</v>
      </c>
      <c r="AY26" s="25" t="s">
        <v>331</v>
      </c>
      <c r="AZ26" s="43" t="s">
        <v>331</v>
      </c>
    </row>
    <row r="27" spans="1:52" ht="18.95" customHeight="1" x14ac:dyDescent="0.15">
      <c r="A27" s="207"/>
      <c r="B27" s="99">
        <f t="shared" si="5"/>
        <v>46378</v>
      </c>
      <c r="C27" s="98">
        <f t="shared" si="5"/>
        <v>46378</v>
      </c>
      <c r="D27" s="3" t="s">
        <v>58</v>
      </c>
      <c r="E27" s="3"/>
      <c r="F27" s="17" t="str">
        <f t="shared" si="0"/>
        <v/>
      </c>
      <c r="G27" s="17" t="str">
        <f t="shared" si="1"/>
        <v>単元5</v>
      </c>
      <c r="H27" s="17" t="str">
        <f t="shared" si="2"/>
        <v/>
      </c>
      <c r="I27" s="17" t="str">
        <f t="shared" si="3"/>
        <v/>
      </c>
      <c r="J27" s="17" t="str">
        <f t="shared" si="4"/>
        <v/>
      </c>
      <c r="K27" s="3"/>
      <c r="M27" s="207"/>
      <c r="N27" s="33">
        <v>1</v>
      </c>
      <c r="O27">
        <f>SUM($N$6:N27)</f>
        <v>22</v>
      </c>
      <c r="W27" s="3">
        <v>19</v>
      </c>
      <c r="X27" s="7" t="str">
        <f>R12</f>
        <v>理科</v>
      </c>
      <c r="Y27" s="9"/>
      <c r="Z27" s="23" t="str">
        <f t="shared" si="6"/>
        <v>理科</v>
      </c>
      <c r="AA27" t="str">
        <f>IF($Z27=AA$8,COUNTIF($Z$9:$Z27,AA$8)+Q$22,"")</f>
        <v/>
      </c>
      <c r="AB27" t="str">
        <f>IF($Z27=AB$8,COUNTIF($Z$9:$Z27,AB$8)+R$22,"")</f>
        <v/>
      </c>
      <c r="AC27" t="str">
        <f>IF($Z27=AC$8,COUNTIF($Z$9:$Z27,AC$8)+S$22,"")</f>
        <v/>
      </c>
      <c r="AD27">
        <f>IF($Z27=AD$8,COUNTIF($Z$9:$Z27,AD$8)+T$22,"")</f>
        <v>4</v>
      </c>
      <c r="AE27" t="str">
        <f>IF($Z27=AE$8,COUNTIF($Z$9:$Z27,AE$8)+U$22,"")</f>
        <v/>
      </c>
      <c r="AF27" t="str">
        <f t="shared" si="7"/>
        <v/>
      </c>
      <c r="AG27" t="str">
        <f t="shared" si="8"/>
        <v/>
      </c>
      <c r="AH27" t="str">
        <f t="shared" si="9"/>
        <v/>
      </c>
      <c r="AI27" t="str">
        <f t="shared" si="10"/>
        <v>単元4</v>
      </c>
      <c r="AJ27" t="str">
        <f t="shared" si="11"/>
        <v/>
      </c>
      <c r="AK27" t="str">
        <f t="shared" si="12"/>
        <v/>
      </c>
      <c r="AL27" t="str">
        <f t="shared" si="12"/>
        <v/>
      </c>
      <c r="AM27" t="str">
        <f t="shared" si="12"/>
        <v/>
      </c>
      <c r="AN27" t="str">
        <f t="shared" si="12"/>
        <v>単元4</v>
      </c>
      <c r="AO27" t="str">
        <f t="shared" si="12"/>
        <v>単元4</v>
      </c>
      <c r="AT27" s="24">
        <v>19</v>
      </c>
      <c r="AU27" s="42" t="s">
        <v>230</v>
      </c>
      <c r="AV27" s="25" t="s">
        <v>332</v>
      </c>
      <c r="AW27" s="25" t="s">
        <v>332</v>
      </c>
      <c r="AX27" s="25" t="s">
        <v>332</v>
      </c>
      <c r="AY27" s="25" t="s">
        <v>332</v>
      </c>
      <c r="AZ27" s="43" t="s">
        <v>332</v>
      </c>
    </row>
    <row r="28" spans="1:52" ht="18.95" customHeight="1" x14ac:dyDescent="0.15">
      <c r="A28" s="207"/>
      <c r="B28" s="99">
        <f t="shared" si="5"/>
        <v>46379</v>
      </c>
      <c r="C28" s="98">
        <f t="shared" si="5"/>
        <v>46379</v>
      </c>
      <c r="D28" s="3" t="s">
        <v>59</v>
      </c>
      <c r="E28" s="3"/>
      <c r="F28" s="17" t="str">
        <f t="shared" si="0"/>
        <v/>
      </c>
      <c r="G28" s="17" t="str">
        <f t="shared" si="1"/>
        <v/>
      </c>
      <c r="H28" s="17" t="str">
        <f t="shared" si="2"/>
        <v>単元5</v>
      </c>
      <c r="I28" s="17" t="str">
        <f t="shared" si="3"/>
        <v/>
      </c>
      <c r="J28" s="17" t="str">
        <f t="shared" si="4"/>
        <v/>
      </c>
      <c r="K28" s="3"/>
      <c r="M28" s="207"/>
      <c r="N28" s="33">
        <v>1</v>
      </c>
      <c r="O28">
        <f>SUM($N$6:N28)</f>
        <v>23</v>
      </c>
      <c r="W28" s="3">
        <v>20</v>
      </c>
      <c r="X28" s="7" t="str">
        <f>R13</f>
        <v>英語</v>
      </c>
      <c r="Y28" s="9"/>
      <c r="Z28" s="23" t="str">
        <f t="shared" si="6"/>
        <v>英語</v>
      </c>
      <c r="AA28" t="str">
        <f>IF($Z28=AA$8,COUNTIF($Z$9:$Z28,AA$8)+Q$22,"")</f>
        <v/>
      </c>
      <c r="AB28" t="str">
        <f>IF($Z28=AB$8,COUNTIF($Z$9:$Z28,AB$8)+R$22,"")</f>
        <v/>
      </c>
      <c r="AC28" t="str">
        <f>IF($Z28=AC$8,COUNTIF($Z$9:$Z28,AC$8)+S$22,"")</f>
        <v/>
      </c>
      <c r="AD28" t="str">
        <f>IF($Z28=AD$8,COUNTIF($Z$9:$Z28,AD$8)+T$22,"")</f>
        <v/>
      </c>
      <c r="AE28">
        <f>IF($Z28=AE$8,COUNTIF($Z$9:$Z28,AE$8)+U$22,"")</f>
        <v>4</v>
      </c>
      <c r="AF28" t="str">
        <f t="shared" si="7"/>
        <v/>
      </c>
      <c r="AG28" t="str">
        <f t="shared" si="8"/>
        <v/>
      </c>
      <c r="AH28" t="str">
        <f t="shared" si="9"/>
        <v/>
      </c>
      <c r="AI28" t="str">
        <f t="shared" si="10"/>
        <v/>
      </c>
      <c r="AJ28" t="str">
        <f t="shared" si="11"/>
        <v>単元4</v>
      </c>
      <c r="AK28" t="str">
        <f t="shared" si="12"/>
        <v>単元5</v>
      </c>
      <c r="AL28" t="str">
        <f t="shared" si="12"/>
        <v/>
      </c>
      <c r="AM28" t="str">
        <f t="shared" si="12"/>
        <v/>
      </c>
      <c r="AN28" t="str">
        <f t="shared" si="12"/>
        <v/>
      </c>
      <c r="AO28" t="str">
        <f t="shared" si="12"/>
        <v>単元4</v>
      </c>
      <c r="AT28" s="24">
        <v>20</v>
      </c>
      <c r="AU28" s="42" t="s">
        <v>231</v>
      </c>
      <c r="AV28" s="26" t="s">
        <v>333</v>
      </c>
      <c r="AW28" s="26" t="s">
        <v>333</v>
      </c>
      <c r="AX28" s="26" t="s">
        <v>333</v>
      </c>
      <c r="AY28" s="26" t="s">
        <v>333</v>
      </c>
      <c r="AZ28" s="44" t="s">
        <v>333</v>
      </c>
    </row>
    <row r="29" spans="1:52" ht="18.95" customHeight="1" x14ac:dyDescent="0.15">
      <c r="A29" s="207"/>
      <c r="B29" s="99">
        <f t="shared" si="5"/>
        <v>46380</v>
      </c>
      <c r="C29" s="98">
        <f t="shared" si="5"/>
        <v>46380</v>
      </c>
      <c r="D29" s="3" t="s">
        <v>60</v>
      </c>
      <c r="E29" s="3"/>
      <c r="F29" s="17" t="str">
        <f t="shared" si="0"/>
        <v/>
      </c>
      <c r="G29" s="17" t="str">
        <f t="shared" si="1"/>
        <v/>
      </c>
      <c r="H29" s="17" t="str">
        <f t="shared" si="2"/>
        <v/>
      </c>
      <c r="I29" s="17" t="str">
        <f t="shared" si="3"/>
        <v>単元5</v>
      </c>
      <c r="J29" s="17" t="str">
        <f t="shared" si="4"/>
        <v/>
      </c>
      <c r="K29" s="3"/>
      <c r="M29" s="207"/>
      <c r="N29" s="33">
        <v>1</v>
      </c>
      <c r="O29">
        <f>SUM($N$6:N29)</f>
        <v>24</v>
      </c>
      <c r="W29" s="3">
        <v>21</v>
      </c>
      <c r="X29" s="7" t="str">
        <f>R9</f>
        <v>国語</v>
      </c>
      <c r="Y29" s="9"/>
      <c r="Z29" s="23" t="str">
        <f t="shared" si="6"/>
        <v>国語</v>
      </c>
      <c r="AA29">
        <f>IF($Z29=AA$8,COUNTIF($Z$9:$Z29,AA$8)+Q$22,"")</f>
        <v>5</v>
      </c>
      <c r="AB29" t="str">
        <f>IF($Z29=AB$8,COUNTIF($Z$9:$Z29,AB$8)+R$22,"")</f>
        <v/>
      </c>
      <c r="AC29" t="str">
        <f>IF($Z29=AC$8,COUNTIF($Z$9:$Z29,AC$8)+S$22,"")</f>
        <v/>
      </c>
      <c r="AD29" t="str">
        <f>IF($Z29=AD$8,COUNTIF($Z$9:$Z29,AD$8)+T$22,"")</f>
        <v/>
      </c>
      <c r="AE29" t="str">
        <f>IF($Z29=AE$8,COUNTIF($Z$9:$Z29,AE$8)+U$22,"")</f>
        <v/>
      </c>
      <c r="AF29" t="str">
        <f t="shared" si="7"/>
        <v>単元5</v>
      </c>
      <c r="AG29" t="str">
        <f t="shared" si="8"/>
        <v/>
      </c>
      <c r="AH29" t="str">
        <f t="shared" si="9"/>
        <v/>
      </c>
      <c r="AI29" t="str">
        <f t="shared" si="10"/>
        <v/>
      </c>
      <c r="AJ29" t="str">
        <f t="shared" si="11"/>
        <v/>
      </c>
      <c r="AK29" t="str">
        <f t="shared" si="12"/>
        <v>単元5</v>
      </c>
      <c r="AL29" t="str">
        <f t="shared" si="12"/>
        <v>単元5</v>
      </c>
      <c r="AM29" t="str">
        <f t="shared" si="12"/>
        <v/>
      </c>
      <c r="AN29" t="str">
        <f t="shared" si="12"/>
        <v/>
      </c>
      <c r="AO29" t="str">
        <f t="shared" si="12"/>
        <v/>
      </c>
      <c r="AT29" s="24">
        <v>21</v>
      </c>
      <c r="AU29" s="42" t="s">
        <v>232</v>
      </c>
      <c r="AV29" s="25" t="s">
        <v>334</v>
      </c>
      <c r="AW29" s="25" t="s">
        <v>334</v>
      </c>
      <c r="AX29" s="25" t="s">
        <v>334</v>
      </c>
      <c r="AY29" s="25" t="s">
        <v>334</v>
      </c>
      <c r="AZ29" s="43" t="s">
        <v>334</v>
      </c>
    </row>
    <row r="30" spans="1:52" ht="18.95" customHeight="1" x14ac:dyDescent="0.15">
      <c r="A30" s="207"/>
      <c r="B30" s="99">
        <f t="shared" si="5"/>
        <v>46381</v>
      </c>
      <c r="C30" s="98">
        <f t="shared" si="5"/>
        <v>46381</v>
      </c>
      <c r="D30" s="3" t="s">
        <v>61</v>
      </c>
      <c r="E30" s="3"/>
      <c r="F30" s="17" t="str">
        <f t="shared" si="0"/>
        <v/>
      </c>
      <c r="G30" s="17" t="str">
        <f t="shared" si="1"/>
        <v/>
      </c>
      <c r="H30" s="17" t="str">
        <f t="shared" si="2"/>
        <v/>
      </c>
      <c r="I30" s="17" t="str">
        <f t="shared" si="3"/>
        <v/>
      </c>
      <c r="J30" s="17" t="str">
        <f t="shared" si="4"/>
        <v>単元5</v>
      </c>
      <c r="K30" s="3"/>
      <c r="M30" s="207"/>
      <c r="N30" s="33">
        <v>1</v>
      </c>
      <c r="O30">
        <f>SUM($N$6:N30)</f>
        <v>25</v>
      </c>
      <c r="W30" s="3">
        <v>22</v>
      </c>
      <c r="X30" s="7" t="str">
        <f>R10</f>
        <v>社会</v>
      </c>
      <c r="Y30" s="9"/>
      <c r="Z30" s="23" t="str">
        <f t="shared" si="6"/>
        <v>社会</v>
      </c>
      <c r="AA30" t="str">
        <f>IF($Z30=AA$8,COUNTIF($Z$9:$Z30,AA$8)+Q$22,"")</f>
        <v/>
      </c>
      <c r="AB30">
        <f>IF($Z30=AB$8,COUNTIF($Z$9:$Z30,AB$8)+R$22,"")</f>
        <v>5</v>
      </c>
      <c r="AC30" t="str">
        <f>IF($Z30=AC$8,COUNTIF($Z$9:$Z30,AC$8)+S$22,"")</f>
        <v/>
      </c>
      <c r="AD30" t="str">
        <f>IF($Z30=AD$8,COUNTIF($Z$9:$Z30,AD$8)+T$22,"")</f>
        <v/>
      </c>
      <c r="AE30" t="str">
        <f>IF($Z30=AE$8,COUNTIF($Z$9:$Z30,AE$8)+U$22,"")</f>
        <v/>
      </c>
      <c r="AF30" t="str">
        <f t="shared" si="7"/>
        <v/>
      </c>
      <c r="AG30" t="str">
        <f t="shared" si="8"/>
        <v>単元5</v>
      </c>
      <c r="AH30" t="str">
        <f t="shared" si="9"/>
        <v/>
      </c>
      <c r="AI30" t="str">
        <f t="shared" si="10"/>
        <v/>
      </c>
      <c r="AJ30" t="str">
        <f t="shared" si="11"/>
        <v/>
      </c>
      <c r="AK30" t="str">
        <f t="shared" si="12"/>
        <v/>
      </c>
      <c r="AL30" t="str">
        <f t="shared" si="12"/>
        <v>単元5</v>
      </c>
      <c r="AM30" t="str">
        <f t="shared" si="12"/>
        <v>単元5</v>
      </c>
      <c r="AN30" t="str">
        <f t="shared" si="12"/>
        <v/>
      </c>
      <c r="AO30" t="str">
        <f t="shared" si="12"/>
        <v/>
      </c>
      <c r="AT30" s="24">
        <v>22</v>
      </c>
      <c r="AU30" s="42" t="s">
        <v>233</v>
      </c>
      <c r="AV30" s="25" t="s">
        <v>335</v>
      </c>
      <c r="AW30" s="25" t="s">
        <v>335</v>
      </c>
      <c r="AX30" s="25" t="s">
        <v>335</v>
      </c>
      <c r="AY30" s="25" t="s">
        <v>335</v>
      </c>
      <c r="AZ30" s="43" t="s">
        <v>335</v>
      </c>
    </row>
    <row r="31" spans="1:52" ht="18.95" customHeight="1" x14ac:dyDescent="0.15">
      <c r="A31" s="207"/>
      <c r="B31" s="99">
        <f t="shared" si="5"/>
        <v>46382</v>
      </c>
      <c r="C31" s="98">
        <f t="shared" si="5"/>
        <v>46382</v>
      </c>
      <c r="D31" s="3" t="s">
        <v>62</v>
      </c>
      <c r="E31" s="3"/>
      <c r="F31" s="17" t="str">
        <f t="shared" si="0"/>
        <v>単元6</v>
      </c>
      <c r="G31" s="17" t="str">
        <f t="shared" si="1"/>
        <v/>
      </c>
      <c r="H31" s="17" t="str">
        <f t="shared" si="2"/>
        <v/>
      </c>
      <c r="I31" s="17" t="str">
        <f t="shared" si="3"/>
        <v/>
      </c>
      <c r="J31" s="17" t="str">
        <f t="shared" si="4"/>
        <v/>
      </c>
      <c r="K31" s="3"/>
      <c r="M31" s="207"/>
      <c r="N31" s="33">
        <v>1</v>
      </c>
      <c r="O31">
        <f>SUM($N$6:N31)</f>
        <v>26</v>
      </c>
      <c r="W31" s="3">
        <v>23</v>
      </c>
      <c r="X31" s="7" t="str">
        <f>R11</f>
        <v>数学</v>
      </c>
      <c r="Y31" s="9"/>
      <c r="Z31" s="23" t="str">
        <f t="shared" si="6"/>
        <v>数学</v>
      </c>
      <c r="AA31" t="str">
        <f>IF($Z31=AA$8,COUNTIF($Z$9:$Z31,AA$8)+Q$22,"")</f>
        <v/>
      </c>
      <c r="AB31" t="str">
        <f>IF($Z31=AB$8,COUNTIF($Z$9:$Z31,AB$8)+R$22,"")</f>
        <v/>
      </c>
      <c r="AC31">
        <f>IF($Z31=AC$8,COUNTIF($Z$9:$Z31,AC$8)+S$22,"")</f>
        <v>5</v>
      </c>
      <c r="AD31" t="str">
        <f>IF($Z31=AD$8,COUNTIF($Z$9:$Z31,AD$8)+T$22,"")</f>
        <v/>
      </c>
      <c r="AE31" t="str">
        <f>IF($Z31=AE$8,COUNTIF($Z$9:$Z31,AE$8)+U$22,"")</f>
        <v/>
      </c>
      <c r="AF31" t="str">
        <f t="shared" si="7"/>
        <v/>
      </c>
      <c r="AG31" t="str">
        <f t="shared" si="8"/>
        <v/>
      </c>
      <c r="AH31" t="str">
        <f t="shared" si="9"/>
        <v>単元5</v>
      </c>
      <c r="AI31" t="str">
        <f t="shared" si="10"/>
        <v/>
      </c>
      <c r="AJ31" t="str">
        <f t="shared" si="11"/>
        <v/>
      </c>
      <c r="AK31" t="str">
        <f t="shared" si="12"/>
        <v/>
      </c>
      <c r="AL31" t="str">
        <f t="shared" si="12"/>
        <v/>
      </c>
      <c r="AM31" t="str">
        <f t="shared" si="12"/>
        <v>単元5</v>
      </c>
      <c r="AN31" t="str">
        <f t="shared" si="12"/>
        <v>単元5</v>
      </c>
      <c r="AO31" t="str">
        <f t="shared" si="12"/>
        <v/>
      </c>
      <c r="AT31" s="24">
        <v>23</v>
      </c>
      <c r="AU31" s="42" t="s">
        <v>234</v>
      </c>
      <c r="AV31" s="25" t="s">
        <v>336</v>
      </c>
      <c r="AW31" s="25" t="s">
        <v>336</v>
      </c>
      <c r="AX31" s="25" t="s">
        <v>336</v>
      </c>
      <c r="AY31" s="25" t="s">
        <v>336</v>
      </c>
      <c r="AZ31" s="43" t="s">
        <v>336</v>
      </c>
    </row>
    <row r="32" spans="1:52" ht="18.95" customHeight="1" x14ac:dyDescent="0.15">
      <c r="A32" s="207"/>
      <c r="B32" s="99">
        <f t="shared" si="5"/>
        <v>46383</v>
      </c>
      <c r="C32" s="98">
        <f t="shared" si="5"/>
        <v>46383</v>
      </c>
      <c r="D32" s="3" t="s">
        <v>63</v>
      </c>
      <c r="E32" s="3"/>
      <c r="F32" s="17" t="str">
        <f t="shared" si="0"/>
        <v/>
      </c>
      <c r="G32" s="17" t="str">
        <f t="shared" si="1"/>
        <v>単元6</v>
      </c>
      <c r="H32" s="17" t="str">
        <f t="shared" si="2"/>
        <v/>
      </c>
      <c r="I32" s="17" t="str">
        <f t="shared" si="3"/>
        <v/>
      </c>
      <c r="J32" s="17" t="str">
        <f t="shared" si="4"/>
        <v/>
      </c>
      <c r="K32" s="3"/>
      <c r="M32" s="207"/>
      <c r="N32" s="33">
        <v>1</v>
      </c>
      <c r="O32">
        <f>SUM($N$6:N32)</f>
        <v>27</v>
      </c>
      <c r="W32" s="3">
        <v>24</v>
      </c>
      <c r="X32" s="7" t="str">
        <f>R12</f>
        <v>理科</v>
      </c>
      <c r="Y32" s="9"/>
      <c r="Z32" s="23" t="str">
        <f t="shared" si="6"/>
        <v>理科</v>
      </c>
      <c r="AA32" t="str">
        <f>IF($Z32=AA$8,COUNTIF($Z$9:$Z32,AA$8)+Q$22,"")</f>
        <v/>
      </c>
      <c r="AB32" t="str">
        <f>IF($Z32=AB$8,COUNTIF($Z$9:$Z32,AB$8)+R$22,"")</f>
        <v/>
      </c>
      <c r="AC32" t="str">
        <f>IF($Z32=AC$8,COUNTIF($Z$9:$Z32,AC$8)+S$22,"")</f>
        <v/>
      </c>
      <c r="AD32">
        <f>IF($Z32=AD$8,COUNTIF($Z$9:$Z32,AD$8)+T$22,"")</f>
        <v>5</v>
      </c>
      <c r="AE32" t="str">
        <f>IF($Z32=AE$8,COUNTIF($Z$9:$Z32,AE$8)+U$22,"")</f>
        <v/>
      </c>
      <c r="AF32" t="str">
        <f t="shared" si="7"/>
        <v/>
      </c>
      <c r="AG32" t="str">
        <f t="shared" si="8"/>
        <v/>
      </c>
      <c r="AH32" t="str">
        <f t="shared" si="9"/>
        <v/>
      </c>
      <c r="AI32" t="str">
        <f t="shared" si="10"/>
        <v>単元5</v>
      </c>
      <c r="AJ32" t="str">
        <f t="shared" si="11"/>
        <v/>
      </c>
      <c r="AK32" t="str">
        <f t="shared" si="12"/>
        <v/>
      </c>
      <c r="AL32" t="str">
        <f t="shared" si="12"/>
        <v/>
      </c>
      <c r="AM32" t="str">
        <f t="shared" si="12"/>
        <v/>
      </c>
      <c r="AN32" t="str">
        <f t="shared" si="12"/>
        <v>単元5</v>
      </c>
      <c r="AO32" t="str">
        <f t="shared" si="12"/>
        <v>単元5</v>
      </c>
      <c r="AT32" s="24">
        <v>24</v>
      </c>
      <c r="AU32" s="42" t="s">
        <v>235</v>
      </c>
      <c r="AV32" s="25" t="s">
        <v>337</v>
      </c>
      <c r="AW32" s="25" t="s">
        <v>337</v>
      </c>
      <c r="AX32" s="25" t="s">
        <v>337</v>
      </c>
      <c r="AY32" s="25" t="s">
        <v>337</v>
      </c>
      <c r="AZ32" s="43" t="s">
        <v>337</v>
      </c>
    </row>
    <row r="33" spans="1:52" ht="18.95" customHeight="1" x14ac:dyDescent="0.15">
      <c r="A33" s="207"/>
      <c r="B33" s="99">
        <f t="shared" si="5"/>
        <v>46384</v>
      </c>
      <c r="C33" s="98">
        <f t="shared" si="5"/>
        <v>46384</v>
      </c>
      <c r="D33" s="3" t="s">
        <v>64</v>
      </c>
      <c r="E33" s="3"/>
      <c r="F33" s="17" t="str">
        <f t="shared" si="0"/>
        <v/>
      </c>
      <c r="G33" s="17" t="str">
        <f t="shared" si="1"/>
        <v/>
      </c>
      <c r="H33" s="17" t="str">
        <f t="shared" si="2"/>
        <v>単元6</v>
      </c>
      <c r="I33" s="17" t="str">
        <f t="shared" si="3"/>
        <v/>
      </c>
      <c r="J33" s="17" t="str">
        <f t="shared" si="4"/>
        <v/>
      </c>
      <c r="K33" s="3"/>
      <c r="M33" s="207"/>
      <c r="N33" s="33">
        <v>1</v>
      </c>
      <c r="O33">
        <f>SUM($N$6:N33)</f>
        <v>28</v>
      </c>
      <c r="Q33" s="6"/>
      <c r="W33" s="3">
        <v>25</v>
      </c>
      <c r="X33" s="7" t="str">
        <f>R13</f>
        <v>英語</v>
      </c>
      <c r="Y33" s="9"/>
      <c r="Z33" s="23" t="str">
        <f t="shared" si="6"/>
        <v>英語</v>
      </c>
      <c r="AA33" t="str">
        <f>IF($Z33=AA$8,COUNTIF($Z$9:$Z33,AA$8)+Q$22,"")</f>
        <v/>
      </c>
      <c r="AB33" t="str">
        <f>IF($Z33=AB$8,COUNTIF($Z$9:$Z33,AB$8)+R$22,"")</f>
        <v/>
      </c>
      <c r="AC33" t="str">
        <f>IF($Z33=AC$8,COUNTIF($Z$9:$Z33,AC$8)+S$22,"")</f>
        <v/>
      </c>
      <c r="AD33" t="str">
        <f>IF($Z33=AD$8,COUNTIF($Z$9:$Z33,AD$8)+T$22,"")</f>
        <v/>
      </c>
      <c r="AE33">
        <f>IF($Z33=AE$8,COUNTIF($Z$9:$Z33,AE$8)+U$22,"")</f>
        <v>5</v>
      </c>
      <c r="AF33" t="str">
        <f t="shared" si="7"/>
        <v/>
      </c>
      <c r="AG33" t="str">
        <f t="shared" si="8"/>
        <v/>
      </c>
      <c r="AH33" t="str">
        <f t="shared" si="9"/>
        <v/>
      </c>
      <c r="AI33" t="str">
        <f t="shared" si="10"/>
        <v/>
      </c>
      <c r="AJ33" t="str">
        <f t="shared" si="11"/>
        <v>単元5</v>
      </c>
      <c r="AK33" t="str">
        <f t="shared" si="12"/>
        <v>単元6</v>
      </c>
      <c r="AL33" t="str">
        <f t="shared" si="12"/>
        <v/>
      </c>
      <c r="AM33" t="str">
        <f t="shared" si="12"/>
        <v/>
      </c>
      <c r="AN33" t="str">
        <f t="shared" si="12"/>
        <v/>
      </c>
      <c r="AO33" t="str">
        <f t="shared" si="12"/>
        <v>単元5</v>
      </c>
      <c r="AT33" s="24">
        <v>25</v>
      </c>
      <c r="AU33" s="42" t="s">
        <v>236</v>
      </c>
      <c r="AV33" s="26" t="s">
        <v>338</v>
      </c>
      <c r="AW33" s="26" t="s">
        <v>338</v>
      </c>
      <c r="AX33" s="26" t="s">
        <v>338</v>
      </c>
      <c r="AY33" s="26" t="s">
        <v>338</v>
      </c>
      <c r="AZ33" s="44" t="s">
        <v>338</v>
      </c>
    </row>
    <row r="34" spans="1:52" ht="18.95" customHeight="1" x14ac:dyDescent="0.15">
      <c r="A34" s="207"/>
      <c r="B34" s="99">
        <f t="shared" si="5"/>
        <v>46385</v>
      </c>
      <c r="C34" s="98">
        <f t="shared" si="5"/>
        <v>46385</v>
      </c>
      <c r="D34" s="3" t="s">
        <v>51</v>
      </c>
      <c r="E34" s="3"/>
      <c r="F34" s="17" t="str">
        <f t="shared" si="0"/>
        <v/>
      </c>
      <c r="G34" s="17" t="str">
        <f t="shared" si="1"/>
        <v/>
      </c>
      <c r="H34" s="17" t="str">
        <f t="shared" si="2"/>
        <v/>
      </c>
      <c r="I34" s="17" t="str">
        <f t="shared" si="3"/>
        <v>単元6</v>
      </c>
      <c r="J34" s="17" t="str">
        <f t="shared" si="4"/>
        <v/>
      </c>
      <c r="K34" s="3"/>
      <c r="M34" s="207"/>
      <c r="N34" s="33">
        <v>1</v>
      </c>
      <c r="O34">
        <f>SUM($N$6:N34)</f>
        <v>29</v>
      </c>
      <c r="W34" s="3">
        <v>26</v>
      </c>
      <c r="X34" s="7" t="str">
        <f>R9</f>
        <v>国語</v>
      </c>
      <c r="Y34" s="9"/>
      <c r="Z34" s="23" t="str">
        <f t="shared" si="6"/>
        <v>国語</v>
      </c>
      <c r="AA34">
        <f>IF($Z34=AA$8,COUNTIF($Z$9:$Z34,AA$8)+Q$22,"")</f>
        <v>6</v>
      </c>
      <c r="AB34" t="str">
        <f>IF($Z34=AB$8,COUNTIF($Z$9:$Z34,AB$8)+R$22,"")</f>
        <v/>
      </c>
      <c r="AC34" t="str">
        <f>IF($Z34=AC$8,COUNTIF($Z$9:$Z34,AC$8)+S$22,"")</f>
        <v/>
      </c>
      <c r="AD34" t="str">
        <f>IF($Z34=AD$8,COUNTIF($Z$9:$Z34,AD$8)+T$22,"")</f>
        <v/>
      </c>
      <c r="AE34" t="str">
        <f>IF($Z34=AE$8,COUNTIF($Z$9:$Z34,AE$8)+U$22,"")</f>
        <v/>
      </c>
      <c r="AF34" t="str">
        <f t="shared" si="7"/>
        <v>単元6</v>
      </c>
      <c r="AG34" t="str">
        <f t="shared" si="8"/>
        <v/>
      </c>
      <c r="AH34" t="str">
        <f t="shared" si="9"/>
        <v/>
      </c>
      <c r="AI34" t="str">
        <f t="shared" si="10"/>
        <v/>
      </c>
      <c r="AJ34" t="str">
        <f t="shared" si="11"/>
        <v/>
      </c>
      <c r="AK34" t="str">
        <f t="shared" si="12"/>
        <v>単元6</v>
      </c>
      <c r="AL34" t="str">
        <f t="shared" si="12"/>
        <v>単元6</v>
      </c>
      <c r="AM34" t="str">
        <f t="shared" si="12"/>
        <v/>
      </c>
      <c r="AN34" t="str">
        <f t="shared" si="12"/>
        <v/>
      </c>
      <c r="AO34" t="str">
        <f t="shared" si="12"/>
        <v/>
      </c>
      <c r="AT34" s="24">
        <v>26</v>
      </c>
      <c r="AU34" s="42" t="s">
        <v>237</v>
      </c>
      <c r="AV34" s="26" t="s">
        <v>339</v>
      </c>
      <c r="AW34" s="26" t="s">
        <v>339</v>
      </c>
      <c r="AX34" s="26" t="s">
        <v>339</v>
      </c>
      <c r="AY34" s="26" t="s">
        <v>339</v>
      </c>
      <c r="AZ34" s="44" t="s">
        <v>339</v>
      </c>
    </row>
    <row r="35" spans="1:52" ht="18.95" customHeight="1" x14ac:dyDescent="0.15">
      <c r="A35" s="207"/>
      <c r="B35" s="99">
        <f t="shared" si="5"/>
        <v>46386</v>
      </c>
      <c r="C35" s="98">
        <f t="shared" si="5"/>
        <v>46386</v>
      </c>
      <c r="D35" s="3" t="s">
        <v>52</v>
      </c>
      <c r="E35" s="3"/>
      <c r="F35" s="17" t="str">
        <f t="shared" si="0"/>
        <v/>
      </c>
      <c r="G35" s="17" t="str">
        <f t="shared" si="1"/>
        <v/>
      </c>
      <c r="H35" s="17" t="str">
        <f t="shared" si="2"/>
        <v/>
      </c>
      <c r="I35" s="17" t="str">
        <f t="shared" si="3"/>
        <v/>
      </c>
      <c r="J35" s="17" t="str">
        <f t="shared" si="4"/>
        <v>単元6</v>
      </c>
      <c r="K35" s="3"/>
      <c r="M35" s="207"/>
      <c r="N35" s="33">
        <v>1</v>
      </c>
      <c r="O35">
        <f>SUM($N$6:N35)</f>
        <v>30</v>
      </c>
      <c r="W35" s="3">
        <v>27</v>
      </c>
      <c r="X35" s="7" t="str">
        <f>R10</f>
        <v>社会</v>
      </c>
      <c r="Y35" s="9"/>
      <c r="Z35" s="23" t="str">
        <f t="shared" si="6"/>
        <v>社会</v>
      </c>
      <c r="AA35" t="str">
        <f>IF($Z35=AA$8,COUNTIF($Z$9:$Z35,AA$8)+Q$22,"")</f>
        <v/>
      </c>
      <c r="AB35">
        <f>IF($Z35=AB$8,COUNTIF($Z$9:$Z35,AB$8)+R$22,"")</f>
        <v>6</v>
      </c>
      <c r="AC35" t="str">
        <f>IF($Z35=AC$8,COUNTIF($Z$9:$Z35,AC$8)+S$22,"")</f>
        <v/>
      </c>
      <c r="AD35" t="str">
        <f>IF($Z35=AD$8,COUNTIF($Z$9:$Z35,AD$8)+T$22,"")</f>
        <v/>
      </c>
      <c r="AE35" t="str">
        <f>IF($Z35=AE$8,COUNTIF($Z$9:$Z35,AE$8)+U$22,"")</f>
        <v/>
      </c>
      <c r="AF35" t="str">
        <f t="shared" si="7"/>
        <v/>
      </c>
      <c r="AG35" t="str">
        <f t="shared" si="8"/>
        <v>単元6</v>
      </c>
      <c r="AH35" t="str">
        <f t="shared" si="9"/>
        <v/>
      </c>
      <c r="AI35" t="str">
        <f t="shared" si="10"/>
        <v/>
      </c>
      <c r="AJ35" t="str">
        <f t="shared" si="11"/>
        <v/>
      </c>
      <c r="AK35" t="str">
        <f t="shared" si="12"/>
        <v/>
      </c>
      <c r="AL35" t="str">
        <f t="shared" si="12"/>
        <v>単元6</v>
      </c>
      <c r="AM35" t="str">
        <f t="shared" si="12"/>
        <v>単元6</v>
      </c>
      <c r="AN35" t="str">
        <f t="shared" si="12"/>
        <v/>
      </c>
      <c r="AO35" t="str">
        <f t="shared" si="12"/>
        <v/>
      </c>
      <c r="AT35" s="24">
        <v>27</v>
      </c>
      <c r="AU35" s="42" t="s">
        <v>238</v>
      </c>
      <c r="AV35" s="26" t="s">
        <v>340</v>
      </c>
      <c r="AW35" s="26" t="s">
        <v>340</v>
      </c>
      <c r="AX35" s="26" t="s">
        <v>340</v>
      </c>
      <c r="AY35" s="26" t="s">
        <v>340</v>
      </c>
      <c r="AZ35" s="44" t="s">
        <v>340</v>
      </c>
    </row>
    <row r="36" spans="1:52" ht="18.95" customHeight="1" thickBot="1" x14ac:dyDescent="0.2">
      <c r="A36" s="207"/>
      <c r="B36" s="99">
        <f t="shared" si="5"/>
        <v>46387</v>
      </c>
      <c r="C36" s="98">
        <f t="shared" si="5"/>
        <v>46387</v>
      </c>
      <c r="D36" s="3" t="s">
        <v>53</v>
      </c>
      <c r="E36" s="3"/>
      <c r="F36" s="17" t="str">
        <f t="shared" si="0"/>
        <v>単元7</v>
      </c>
      <c r="G36" s="17" t="str">
        <f t="shared" si="1"/>
        <v/>
      </c>
      <c r="H36" s="17" t="str">
        <f t="shared" si="2"/>
        <v/>
      </c>
      <c r="I36" s="17" t="str">
        <f t="shared" si="3"/>
        <v/>
      </c>
      <c r="J36" s="17" t="str">
        <f t="shared" si="4"/>
        <v/>
      </c>
      <c r="K36" s="3"/>
      <c r="M36" s="207"/>
      <c r="N36" s="34">
        <v>1</v>
      </c>
      <c r="O36">
        <f>SUM($N$6:N36)</f>
        <v>31</v>
      </c>
      <c r="W36" s="3">
        <v>28</v>
      </c>
      <c r="X36" s="7" t="str">
        <f>R11</f>
        <v>数学</v>
      </c>
      <c r="Y36" s="9"/>
      <c r="Z36" s="23" t="str">
        <f t="shared" si="6"/>
        <v>数学</v>
      </c>
      <c r="AA36" t="str">
        <f>IF($Z36=AA$8,COUNTIF($Z$9:$Z36,AA$8)+Q$22,"")</f>
        <v/>
      </c>
      <c r="AB36" t="str">
        <f>IF($Z36=AB$8,COUNTIF($Z$9:$Z36,AB$8)+R$22,"")</f>
        <v/>
      </c>
      <c r="AC36">
        <f>IF($Z36=AC$8,COUNTIF($Z$9:$Z36,AC$8)+S$22,"")</f>
        <v>6</v>
      </c>
      <c r="AD36" t="str">
        <f>IF($Z36=AD$8,COUNTIF($Z$9:$Z36,AD$8)+T$22,"")</f>
        <v/>
      </c>
      <c r="AE36" t="str">
        <f>IF($Z36=AE$8,COUNTIF($Z$9:$Z36,AE$8)+U$22,"")</f>
        <v/>
      </c>
      <c r="AF36" t="str">
        <f t="shared" si="7"/>
        <v/>
      </c>
      <c r="AG36" t="str">
        <f t="shared" si="8"/>
        <v/>
      </c>
      <c r="AH36" t="str">
        <f t="shared" si="9"/>
        <v>単元6</v>
      </c>
      <c r="AI36" t="str">
        <f t="shared" si="10"/>
        <v/>
      </c>
      <c r="AJ36" t="str">
        <f t="shared" si="11"/>
        <v/>
      </c>
      <c r="AK36" t="str">
        <f t="shared" si="12"/>
        <v/>
      </c>
      <c r="AL36" t="str">
        <f t="shared" si="12"/>
        <v/>
      </c>
      <c r="AM36" t="str">
        <f t="shared" si="12"/>
        <v>単元6</v>
      </c>
      <c r="AN36" t="str">
        <f t="shared" si="12"/>
        <v>単元6</v>
      </c>
      <c r="AO36" t="str">
        <f t="shared" si="12"/>
        <v/>
      </c>
      <c r="AT36" s="24">
        <v>28</v>
      </c>
      <c r="AU36" s="42" t="s">
        <v>239</v>
      </c>
      <c r="AV36" s="25" t="s">
        <v>341</v>
      </c>
      <c r="AW36" s="25" t="s">
        <v>341</v>
      </c>
      <c r="AX36" s="25" t="s">
        <v>341</v>
      </c>
      <c r="AY36" s="25" t="s">
        <v>341</v>
      </c>
      <c r="AZ36" s="43" t="s">
        <v>341</v>
      </c>
    </row>
    <row r="37" spans="1:52" ht="24.95" customHeight="1" x14ac:dyDescent="0.15">
      <c r="A37" s="207"/>
      <c r="M37" s="207"/>
      <c r="W37" s="3">
        <v>29</v>
      </c>
      <c r="X37" s="7" t="str">
        <f>R12</f>
        <v>理科</v>
      </c>
      <c r="Y37" s="9"/>
      <c r="Z37" s="23" t="str">
        <f t="shared" si="6"/>
        <v>理科</v>
      </c>
      <c r="AA37" t="str">
        <f>IF($Z37=AA$8,COUNTIF($Z$9:$Z37,AA$8)+Q$22,"")</f>
        <v/>
      </c>
      <c r="AB37" t="str">
        <f>IF($Z37=AB$8,COUNTIF($Z$9:$Z37,AB$8)+R$22,"")</f>
        <v/>
      </c>
      <c r="AC37" t="str">
        <f>IF($Z37=AC$8,COUNTIF($Z$9:$Z37,AC$8)+S$22,"")</f>
        <v/>
      </c>
      <c r="AD37">
        <f>IF($Z37=AD$8,COUNTIF($Z$9:$Z37,AD$8)+T$22,"")</f>
        <v>6</v>
      </c>
      <c r="AE37" t="str">
        <f>IF($Z37=AE$8,COUNTIF($Z$9:$Z37,AE$8)+U$22,"")</f>
        <v/>
      </c>
      <c r="AF37" t="str">
        <f t="shared" si="7"/>
        <v/>
      </c>
      <c r="AG37" t="str">
        <f t="shared" si="8"/>
        <v/>
      </c>
      <c r="AH37" t="str">
        <f t="shared" si="9"/>
        <v/>
      </c>
      <c r="AI37" t="str">
        <f t="shared" si="10"/>
        <v>単元6</v>
      </c>
      <c r="AJ37" t="str">
        <f t="shared" si="11"/>
        <v/>
      </c>
      <c r="AK37" t="str">
        <f t="shared" si="12"/>
        <v/>
      </c>
      <c r="AL37" t="str">
        <f t="shared" si="12"/>
        <v/>
      </c>
      <c r="AM37" t="str">
        <f t="shared" si="12"/>
        <v/>
      </c>
      <c r="AN37" t="str">
        <f t="shared" si="12"/>
        <v>単元6</v>
      </c>
      <c r="AO37" t="str">
        <f t="shared" si="12"/>
        <v>単元6</v>
      </c>
      <c r="AT37" s="24">
        <v>29</v>
      </c>
      <c r="AU37" s="42" t="s">
        <v>240</v>
      </c>
      <c r="AV37" s="27" t="s">
        <v>342</v>
      </c>
      <c r="AW37" s="27" t="s">
        <v>342</v>
      </c>
      <c r="AX37" s="25" t="s">
        <v>342</v>
      </c>
      <c r="AY37" s="27" t="s">
        <v>342</v>
      </c>
      <c r="AZ37" s="43" t="s">
        <v>342</v>
      </c>
    </row>
    <row r="38" spans="1:52" ht="24.95" customHeight="1" x14ac:dyDescent="0.15">
      <c r="A38" s="207"/>
      <c r="M38" s="207"/>
      <c r="N38" s="6" t="s">
        <v>84</v>
      </c>
      <c r="W38" s="3">
        <v>30</v>
      </c>
      <c r="X38" s="7" t="str">
        <f>R13</f>
        <v>英語</v>
      </c>
      <c r="Y38" s="9"/>
      <c r="Z38" s="23" t="str">
        <f t="shared" si="6"/>
        <v>英語</v>
      </c>
      <c r="AA38" t="str">
        <f>IF($Z38=AA$8,COUNTIF($Z$9:$Z38,AA$8)+Q$22,"")</f>
        <v/>
      </c>
      <c r="AB38" t="str">
        <f>IF($Z38=AB$8,COUNTIF($Z$9:$Z38,AB$8)+R$22,"")</f>
        <v/>
      </c>
      <c r="AC38" t="str">
        <f>IF($Z38=AC$8,COUNTIF($Z$9:$Z38,AC$8)+S$22,"")</f>
        <v/>
      </c>
      <c r="AD38" t="str">
        <f>IF($Z38=AD$8,COUNTIF($Z$9:$Z38,AD$8)+T$22,"")</f>
        <v/>
      </c>
      <c r="AE38">
        <f>IF($Z38=AE$8,COUNTIF($Z$9:$Z38,AE$8)+U$22,"")</f>
        <v>6</v>
      </c>
      <c r="AF38" t="str">
        <f t="shared" si="7"/>
        <v/>
      </c>
      <c r="AG38" t="str">
        <f t="shared" si="8"/>
        <v/>
      </c>
      <c r="AH38" t="str">
        <f t="shared" si="9"/>
        <v/>
      </c>
      <c r="AI38" t="str">
        <f t="shared" si="10"/>
        <v/>
      </c>
      <c r="AJ38" t="str">
        <f t="shared" si="11"/>
        <v>単元6</v>
      </c>
      <c r="AK38" t="str">
        <f t="shared" si="12"/>
        <v>単元7</v>
      </c>
      <c r="AL38" t="str">
        <f t="shared" si="12"/>
        <v/>
      </c>
      <c r="AM38" t="str">
        <f t="shared" si="12"/>
        <v/>
      </c>
      <c r="AN38" t="str">
        <f t="shared" si="12"/>
        <v/>
      </c>
      <c r="AO38" t="str">
        <f t="shared" si="12"/>
        <v>単元6</v>
      </c>
      <c r="AT38" s="24">
        <v>30</v>
      </c>
      <c r="AU38" s="42" t="s">
        <v>241</v>
      </c>
      <c r="AV38" s="27" t="s">
        <v>343</v>
      </c>
      <c r="AW38" s="27" t="s">
        <v>343</v>
      </c>
      <c r="AX38" s="25" t="s">
        <v>343</v>
      </c>
      <c r="AY38" s="27" t="s">
        <v>343</v>
      </c>
      <c r="AZ38" s="43" t="s">
        <v>343</v>
      </c>
    </row>
    <row r="39" spans="1:52" ht="24.95" customHeight="1" x14ac:dyDescent="0.15">
      <c r="A39" s="207"/>
      <c r="M39" s="207"/>
      <c r="W39" s="3">
        <v>31</v>
      </c>
      <c r="X39" s="7" t="str">
        <f>R9</f>
        <v>国語</v>
      </c>
      <c r="Y39" s="9"/>
      <c r="Z39" s="23" t="str">
        <f t="shared" si="6"/>
        <v>国語</v>
      </c>
      <c r="AA39">
        <f>IF($Z39=AA$8,COUNTIF($Z$9:$Z39,AA$8)+Q$22,"")</f>
        <v>7</v>
      </c>
      <c r="AB39" t="str">
        <f>IF($Z39=AB$8,COUNTIF($Z$9:$Z39,AB$8)+R$22,"")</f>
        <v/>
      </c>
      <c r="AC39" t="str">
        <f>IF($Z39=AC$8,COUNTIF($Z$9:$Z39,AC$8)+S$22,"")</f>
        <v/>
      </c>
      <c r="AD39" t="str">
        <f>IF($Z39=AD$8,COUNTIF($Z$9:$Z39,AD$8)+T$22,"")</f>
        <v/>
      </c>
      <c r="AE39" t="str">
        <f>IF($Z39=AE$8,COUNTIF($Z$9:$Z39,AE$8)+U$22,"")</f>
        <v/>
      </c>
      <c r="AF39" t="str">
        <f t="shared" si="7"/>
        <v>単元7</v>
      </c>
      <c r="AG39" t="str">
        <f t="shared" si="8"/>
        <v/>
      </c>
      <c r="AH39" t="str">
        <f t="shared" si="9"/>
        <v/>
      </c>
      <c r="AI39" t="str">
        <f t="shared" si="10"/>
        <v/>
      </c>
      <c r="AJ39" t="str">
        <f t="shared" si="11"/>
        <v/>
      </c>
      <c r="AK39" t="str">
        <f t="shared" si="12"/>
        <v>単元7</v>
      </c>
      <c r="AL39" t="str">
        <f t="shared" si="12"/>
        <v>単元7</v>
      </c>
      <c r="AM39" t="str">
        <f t="shared" si="12"/>
        <v/>
      </c>
      <c r="AN39" t="str">
        <f t="shared" si="12"/>
        <v/>
      </c>
      <c r="AO39" t="str">
        <f t="shared" si="12"/>
        <v/>
      </c>
      <c r="AT39" s="24">
        <v>31</v>
      </c>
      <c r="AU39" s="105" t="s">
        <v>344</v>
      </c>
      <c r="AV39" s="27" t="s">
        <v>242</v>
      </c>
      <c r="AW39" s="27" t="s">
        <v>242</v>
      </c>
      <c r="AX39" s="27" t="s">
        <v>242</v>
      </c>
      <c r="AY39" s="26" t="s">
        <v>242</v>
      </c>
      <c r="AZ39" s="43" t="s">
        <v>242</v>
      </c>
    </row>
    <row r="40" spans="1:52" ht="17.25" customHeight="1" x14ac:dyDescent="0.15">
      <c r="A40" s="207"/>
      <c r="B40" s="207"/>
      <c r="C40" s="207"/>
      <c r="D40" s="207"/>
      <c r="E40" s="207"/>
      <c r="F40" s="208"/>
      <c r="G40" s="208"/>
      <c r="H40" s="208"/>
      <c r="I40" s="208"/>
      <c r="J40" s="208"/>
      <c r="K40" s="207"/>
      <c r="L40" s="207"/>
      <c r="M40" s="207"/>
      <c r="W40" s="3">
        <v>32</v>
      </c>
      <c r="X40" s="7" t="str">
        <f>R10</f>
        <v>社会</v>
      </c>
      <c r="Y40" s="9"/>
      <c r="Z40" s="23" t="str">
        <f t="shared" si="6"/>
        <v>社会</v>
      </c>
      <c r="AA40" t="str">
        <f>IF($Z40=AA$8,COUNTIF($Z$9:$Z40,AA$8)+Q$22,"")</f>
        <v/>
      </c>
      <c r="AB40">
        <f>IF($Z40=AB$8,COUNTIF($Z$9:$Z40,AB$8)+R$22,"")</f>
        <v>7</v>
      </c>
      <c r="AC40" t="str">
        <f>IF($Z40=AC$8,COUNTIF($Z$9:$Z40,AC$8)+S$22,"")</f>
        <v/>
      </c>
      <c r="AD40" t="str">
        <f>IF($Z40=AD$8,COUNTIF($Z$9:$Z40,AD$8)+T$22,"")</f>
        <v/>
      </c>
      <c r="AE40" t="str">
        <f>IF($Z40=AE$8,COUNTIF($Z$9:$Z40,AE$8)+U$22,"")</f>
        <v/>
      </c>
      <c r="AF40" t="str">
        <f t="shared" si="7"/>
        <v/>
      </c>
      <c r="AG40" t="str">
        <f t="shared" si="8"/>
        <v>単元7</v>
      </c>
      <c r="AH40" t="str">
        <f t="shared" si="9"/>
        <v/>
      </c>
      <c r="AI40" t="str">
        <f t="shared" si="10"/>
        <v/>
      </c>
      <c r="AJ40" t="str">
        <f t="shared" si="11"/>
        <v/>
      </c>
      <c r="AK40" t="str">
        <f t="shared" si="12"/>
        <v/>
      </c>
      <c r="AL40" t="str">
        <f t="shared" si="12"/>
        <v>単元7</v>
      </c>
      <c r="AM40" t="str">
        <f t="shared" si="12"/>
        <v>単元7</v>
      </c>
      <c r="AN40" t="str">
        <f t="shared" si="12"/>
        <v/>
      </c>
      <c r="AO40" t="str">
        <f t="shared" si="12"/>
        <v/>
      </c>
      <c r="AT40" s="24">
        <v>32</v>
      </c>
      <c r="AU40" s="105" t="s">
        <v>345</v>
      </c>
      <c r="AV40" s="27" t="s">
        <v>243</v>
      </c>
      <c r="AW40" s="27" t="s">
        <v>243</v>
      </c>
      <c r="AX40" s="27" t="s">
        <v>243</v>
      </c>
      <c r="AY40" s="26" t="s">
        <v>243</v>
      </c>
      <c r="AZ40" s="45" t="s">
        <v>243</v>
      </c>
    </row>
    <row r="41" spans="1:52" ht="18.95" customHeight="1" x14ac:dyDescent="0.15">
      <c r="W41" s="3">
        <v>33</v>
      </c>
      <c r="X41" s="7" t="str">
        <f>R11</f>
        <v>数学</v>
      </c>
      <c r="Y41" s="9"/>
      <c r="Z41" s="23" t="str">
        <f t="shared" si="6"/>
        <v>数学</v>
      </c>
      <c r="AA41" t="str">
        <f>IF($Z41=AA$8,COUNTIF($Z$9:$Z41,AA$8)+Q$22,"")</f>
        <v/>
      </c>
      <c r="AB41" t="str">
        <f>IF($Z41=AB$8,COUNTIF($Z$9:$Z41,AB$8)+R$22,"")</f>
        <v/>
      </c>
      <c r="AC41">
        <f>IF($Z41=AC$8,COUNTIF($Z$9:$Z41,AC$8)+S$22,"")</f>
        <v>7</v>
      </c>
      <c r="AD41" t="str">
        <f>IF($Z41=AD$8,COUNTIF($Z$9:$Z41,AD$8)+T$22,"")</f>
        <v/>
      </c>
      <c r="AE41" t="str">
        <f>IF($Z41=AE$8,COUNTIF($Z$9:$Z41,AE$8)+U$22,"")</f>
        <v/>
      </c>
      <c r="AF41" t="str">
        <f t="shared" si="7"/>
        <v/>
      </c>
      <c r="AG41" t="str">
        <f t="shared" si="8"/>
        <v/>
      </c>
      <c r="AH41" t="str">
        <f t="shared" si="9"/>
        <v>単元7</v>
      </c>
      <c r="AI41" t="str">
        <f t="shared" si="10"/>
        <v/>
      </c>
      <c r="AJ41" t="str">
        <f t="shared" si="11"/>
        <v/>
      </c>
      <c r="AK41" t="str">
        <f t="shared" ref="AK41:AO69" si="13">IF(AF41=AF42,"",IF($Z41=$Z42,AF41&amp;","&amp;AF42,AF41&amp;AF42))</f>
        <v/>
      </c>
      <c r="AL41" t="str">
        <f t="shared" si="13"/>
        <v/>
      </c>
      <c r="AM41" t="str">
        <f t="shared" si="13"/>
        <v>単元7</v>
      </c>
      <c r="AN41" t="str">
        <f t="shared" si="13"/>
        <v>単元7</v>
      </c>
      <c r="AO41" t="str">
        <f t="shared" si="13"/>
        <v/>
      </c>
      <c r="AT41" s="24">
        <v>33</v>
      </c>
      <c r="AU41" s="105" t="s">
        <v>346</v>
      </c>
      <c r="AV41" s="27" t="s">
        <v>244</v>
      </c>
      <c r="AW41" s="27" t="s">
        <v>244</v>
      </c>
      <c r="AX41" s="27" t="s">
        <v>244</v>
      </c>
      <c r="AY41" s="26" t="s">
        <v>244</v>
      </c>
      <c r="AZ41" s="45" t="s">
        <v>244</v>
      </c>
    </row>
    <row r="42" spans="1:52" ht="18.95" customHeight="1" x14ac:dyDescent="0.15">
      <c r="W42" s="3">
        <v>34</v>
      </c>
      <c r="X42" s="7" t="str">
        <f>R12</f>
        <v>理科</v>
      </c>
      <c r="Y42" s="9"/>
      <c r="Z42" s="23" t="str">
        <f t="shared" si="6"/>
        <v>理科</v>
      </c>
      <c r="AA42" t="str">
        <f>IF($Z42=AA$8,COUNTIF($Z$9:$Z42,AA$8)+Q$22,"")</f>
        <v/>
      </c>
      <c r="AB42" t="str">
        <f>IF($Z42=AB$8,COUNTIF($Z$9:$Z42,AB$8)+R$22,"")</f>
        <v/>
      </c>
      <c r="AC42" t="str">
        <f>IF($Z42=AC$8,COUNTIF($Z$9:$Z42,AC$8)+S$22,"")</f>
        <v/>
      </c>
      <c r="AD42">
        <f>IF($Z42=AD$8,COUNTIF($Z$9:$Z42,AD$8)+T$22,"")</f>
        <v>7</v>
      </c>
      <c r="AE42" t="str">
        <f>IF($Z42=AE$8,COUNTIF($Z$9:$Z42,AE$8)+U$22,"")</f>
        <v/>
      </c>
      <c r="AF42" t="str">
        <f t="shared" si="7"/>
        <v/>
      </c>
      <c r="AG42" t="str">
        <f t="shared" si="8"/>
        <v/>
      </c>
      <c r="AH42" t="str">
        <f t="shared" si="9"/>
        <v/>
      </c>
      <c r="AI42" t="str">
        <f t="shared" si="10"/>
        <v>単元7</v>
      </c>
      <c r="AJ42" t="str">
        <f t="shared" si="11"/>
        <v/>
      </c>
      <c r="AK42" t="str">
        <f t="shared" si="13"/>
        <v/>
      </c>
      <c r="AL42" t="str">
        <f t="shared" si="13"/>
        <v/>
      </c>
      <c r="AM42" t="str">
        <f t="shared" si="13"/>
        <v/>
      </c>
      <c r="AN42" t="str">
        <f t="shared" si="13"/>
        <v>単元7</v>
      </c>
      <c r="AO42" t="str">
        <f t="shared" si="13"/>
        <v>単元7</v>
      </c>
      <c r="AT42" s="24">
        <v>34</v>
      </c>
      <c r="AU42" s="105" t="s">
        <v>347</v>
      </c>
      <c r="AV42" s="26" t="s">
        <v>245</v>
      </c>
      <c r="AW42" s="26" t="s">
        <v>245</v>
      </c>
      <c r="AX42" s="26" t="s">
        <v>245</v>
      </c>
      <c r="AY42" s="26" t="s">
        <v>245</v>
      </c>
      <c r="AZ42" s="44" t="s">
        <v>245</v>
      </c>
    </row>
    <row r="43" spans="1:52" ht="18.95" customHeight="1" x14ac:dyDescent="0.15">
      <c r="W43" s="3">
        <v>35</v>
      </c>
      <c r="X43" s="7" t="str">
        <f>R13</f>
        <v>英語</v>
      </c>
      <c r="Y43" s="9"/>
      <c r="Z43" s="23" t="str">
        <f t="shared" si="6"/>
        <v>英語</v>
      </c>
      <c r="AA43" t="str">
        <f>IF($Z43=AA$8,COUNTIF($Z$9:$Z43,AA$8)+Q$22,"")</f>
        <v/>
      </c>
      <c r="AB43" t="str">
        <f>IF($Z43=AB$8,COUNTIF($Z$9:$Z43,AB$8)+R$22,"")</f>
        <v/>
      </c>
      <c r="AC43" t="str">
        <f>IF($Z43=AC$8,COUNTIF($Z$9:$Z43,AC$8)+S$22,"")</f>
        <v/>
      </c>
      <c r="AD43" t="str">
        <f>IF($Z43=AD$8,COUNTIF($Z$9:$Z43,AD$8)+T$22,"")</f>
        <v/>
      </c>
      <c r="AE43">
        <f>IF($Z43=AE$8,COUNTIF($Z$9:$Z43,AE$8)+U$22,"")</f>
        <v>7</v>
      </c>
      <c r="AF43" t="str">
        <f t="shared" si="7"/>
        <v/>
      </c>
      <c r="AG43" t="str">
        <f t="shared" si="8"/>
        <v/>
      </c>
      <c r="AH43" t="str">
        <f t="shared" si="9"/>
        <v/>
      </c>
      <c r="AI43" t="str">
        <f t="shared" si="10"/>
        <v/>
      </c>
      <c r="AJ43" t="str">
        <f t="shared" si="11"/>
        <v>単元7</v>
      </c>
      <c r="AK43" t="str">
        <f t="shared" si="13"/>
        <v>単元8</v>
      </c>
      <c r="AL43" t="str">
        <f t="shared" si="13"/>
        <v/>
      </c>
      <c r="AM43" t="str">
        <f t="shared" si="13"/>
        <v/>
      </c>
      <c r="AN43" t="str">
        <f t="shared" si="13"/>
        <v/>
      </c>
      <c r="AO43" t="str">
        <f t="shared" si="13"/>
        <v>単元7</v>
      </c>
      <c r="AT43" s="24">
        <v>35</v>
      </c>
      <c r="AU43" s="105" t="s">
        <v>348</v>
      </c>
      <c r="AV43" s="26" t="s">
        <v>246</v>
      </c>
      <c r="AW43" s="26" t="s">
        <v>246</v>
      </c>
      <c r="AX43" s="26" t="s">
        <v>246</v>
      </c>
      <c r="AY43" s="26" t="s">
        <v>246</v>
      </c>
      <c r="AZ43" s="44" t="s">
        <v>246</v>
      </c>
    </row>
    <row r="44" spans="1:52" ht="18.95" customHeight="1" x14ac:dyDescent="0.15">
      <c r="W44" s="3">
        <v>36</v>
      </c>
      <c r="X44" s="7" t="str">
        <f>R9</f>
        <v>国語</v>
      </c>
      <c r="Y44" s="9"/>
      <c r="Z44" s="23" t="str">
        <f t="shared" si="6"/>
        <v>国語</v>
      </c>
      <c r="AA44">
        <f>IF($Z44=AA$8,COUNTIF($Z$9:$Z44,AA$8)+Q$22,"")</f>
        <v>8</v>
      </c>
      <c r="AB44" t="str">
        <f>IF($Z44=AB$8,COUNTIF($Z$9:$Z44,AB$8)+R$22,"")</f>
        <v/>
      </c>
      <c r="AC44" t="str">
        <f>IF($Z44=AC$8,COUNTIF($Z$9:$Z44,AC$8)+S$22,"")</f>
        <v/>
      </c>
      <c r="AD44" t="str">
        <f>IF($Z44=AD$8,COUNTIF($Z$9:$Z44,AD$8)+T$22,"")</f>
        <v/>
      </c>
      <c r="AE44" t="str">
        <f>IF($Z44=AE$8,COUNTIF($Z$9:$Z44,AE$8)+U$22,"")</f>
        <v/>
      </c>
      <c r="AF44" t="str">
        <f t="shared" si="7"/>
        <v>単元8</v>
      </c>
      <c r="AG44" t="str">
        <f t="shared" si="8"/>
        <v/>
      </c>
      <c r="AH44" t="str">
        <f t="shared" si="9"/>
        <v/>
      </c>
      <c r="AI44" t="str">
        <f t="shared" si="10"/>
        <v/>
      </c>
      <c r="AJ44" t="str">
        <f t="shared" si="11"/>
        <v/>
      </c>
      <c r="AK44" t="str">
        <f t="shared" si="13"/>
        <v>単元8</v>
      </c>
      <c r="AL44" t="str">
        <f t="shared" si="13"/>
        <v>単元8</v>
      </c>
      <c r="AM44" t="str">
        <f t="shared" si="13"/>
        <v/>
      </c>
      <c r="AN44" t="str">
        <f t="shared" si="13"/>
        <v/>
      </c>
      <c r="AO44" t="str">
        <f t="shared" si="13"/>
        <v/>
      </c>
      <c r="AT44" s="24">
        <v>36</v>
      </c>
      <c r="AU44" s="105" t="s">
        <v>349</v>
      </c>
      <c r="AV44" s="26" t="s">
        <v>247</v>
      </c>
      <c r="AW44" s="26" t="s">
        <v>247</v>
      </c>
      <c r="AX44" s="26" t="s">
        <v>247</v>
      </c>
      <c r="AY44" s="26" t="s">
        <v>247</v>
      </c>
      <c r="AZ44" s="44" t="s">
        <v>247</v>
      </c>
    </row>
    <row r="45" spans="1:52" ht="18.95" customHeight="1" x14ac:dyDescent="0.15">
      <c r="W45" s="3">
        <v>37</v>
      </c>
      <c r="X45" s="7" t="str">
        <f>R10</f>
        <v>社会</v>
      </c>
      <c r="Y45" s="9"/>
      <c r="Z45" s="23" t="str">
        <f t="shared" si="6"/>
        <v>社会</v>
      </c>
      <c r="AA45" t="str">
        <f>IF($Z45=AA$8,COUNTIF($Z$9:$Z45,AA$8)+Q$22,"")</f>
        <v/>
      </c>
      <c r="AB45">
        <f>IF($Z45=AB$8,COUNTIF($Z$9:$Z45,AB$8)+R$22,"")</f>
        <v>8</v>
      </c>
      <c r="AC45" t="str">
        <f>IF($Z45=AC$8,COUNTIF($Z$9:$Z45,AC$8)+S$22,"")</f>
        <v/>
      </c>
      <c r="AD45" t="str">
        <f>IF($Z45=AD$8,COUNTIF($Z$9:$Z45,AD$8)+T$22,"")</f>
        <v/>
      </c>
      <c r="AE45" t="str">
        <f>IF($Z45=AE$8,COUNTIF($Z$9:$Z45,AE$8)+U$22,"")</f>
        <v/>
      </c>
      <c r="AF45" t="str">
        <f t="shared" si="7"/>
        <v/>
      </c>
      <c r="AG45" t="str">
        <f t="shared" si="8"/>
        <v>単元8</v>
      </c>
      <c r="AH45" t="str">
        <f t="shared" si="9"/>
        <v/>
      </c>
      <c r="AI45" t="str">
        <f t="shared" si="10"/>
        <v/>
      </c>
      <c r="AJ45" t="str">
        <f t="shared" si="11"/>
        <v/>
      </c>
      <c r="AK45" t="str">
        <f t="shared" si="13"/>
        <v/>
      </c>
      <c r="AL45" t="str">
        <f t="shared" si="13"/>
        <v>単元8</v>
      </c>
      <c r="AM45" t="str">
        <f t="shared" si="13"/>
        <v>単元8</v>
      </c>
      <c r="AN45" t="str">
        <f t="shared" si="13"/>
        <v/>
      </c>
      <c r="AO45" t="str">
        <f t="shared" si="13"/>
        <v/>
      </c>
      <c r="AT45" s="24">
        <v>37</v>
      </c>
      <c r="AU45" s="105" t="s">
        <v>350</v>
      </c>
      <c r="AV45" s="26" t="s">
        <v>248</v>
      </c>
      <c r="AW45" s="26" t="s">
        <v>248</v>
      </c>
      <c r="AX45" s="26" t="s">
        <v>248</v>
      </c>
      <c r="AY45" s="26" t="s">
        <v>248</v>
      </c>
      <c r="AZ45" s="44" t="s">
        <v>248</v>
      </c>
    </row>
    <row r="46" spans="1:52" ht="18.95" customHeight="1" x14ac:dyDescent="0.15">
      <c r="W46" s="3">
        <v>38</v>
      </c>
      <c r="X46" s="7" t="str">
        <f>R11</f>
        <v>数学</v>
      </c>
      <c r="Y46" s="9"/>
      <c r="Z46" s="23" t="str">
        <f t="shared" si="6"/>
        <v>数学</v>
      </c>
      <c r="AA46" t="str">
        <f>IF($Z46=AA$8,COUNTIF($Z$9:$Z46,AA$8)+Q$22,"")</f>
        <v/>
      </c>
      <c r="AB46" t="str">
        <f>IF($Z46=AB$8,COUNTIF($Z$9:$Z46,AB$8)+R$22,"")</f>
        <v/>
      </c>
      <c r="AC46">
        <f>IF($Z46=AC$8,COUNTIF($Z$9:$Z46,AC$8)+S$22,"")</f>
        <v>8</v>
      </c>
      <c r="AD46" t="str">
        <f>IF($Z46=AD$8,COUNTIF($Z$9:$Z46,AD$8)+T$22,"")</f>
        <v/>
      </c>
      <c r="AE46" t="str">
        <f>IF($Z46=AE$8,COUNTIF($Z$9:$Z46,AE$8)+U$22,"")</f>
        <v/>
      </c>
      <c r="AF46" t="str">
        <f t="shared" si="7"/>
        <v/>
      </c>
      <c r="AG46" t="str">
        <f t="shared" si="8"/>
        <v/>
      </c>
      <c r="AH46" t="str">
        <f t="shared" si="9"/>
        <v>単元8</v>
      </c>
      <c r="AI46" t="str">
        <f t="shared" si="10"/>
        <v/>
      </c>
      <c r="AJ46" t="str">
        <f t="shared" si="11"/>
        <v/>
      </c>
      <c r="AK46" t="str">
        <f t="shared" si="13"/>
        <v/>
      </c>
      <c r="AL46" t="str">
        <f t="shared" si="13"/>
        <v/>
      </c>
      <c r="AM46" t="str">
        <f t="shared" si="13"/>
        <v>単元8</v>
      </c>
      <c r="AN46" t="str">
        <f t="shared" si="13"/>
        <v>単元8</v>
      </c>
      <c r="AO46" t="str">
        <f t="shared" si="13"/>
        <v/>
      </c>
      <c r="AT46" s="24">
        <v>38</v>
      </c>
      <c r="AU46" s="105" t="s">
        <v>351</v>
      </c>
      <c r="AV46" s="26" t="s">
        <v>249</v>
      </c>
      <c r="AW46" s="26" t="s">
        <v>249</v>
      </c>
      <c r="AX46" s="26" t="s">
        <v>249</v>
      </c>
      <c r="AY46" s="26" t="s">
        <v>249</v>
      </c>
      <c r="AZ46" s="44" t="s">
        <v>249</v>
      </c>
    </row>
    <row r="47" spans="1:52" ht="18.95" customHeight="1" x14ac:dyDescent="0.15">
      <c r="W47" s="3">
        <v>39</v>
      </c>
      <c r="X47" s="7" t="str">
        <f>R12</f>
        <v>理科</v>
      </c>
      <c r="Y47" s="9"/>
      <c r="Z47" s="23" t="str">
        <f t="shared" si="6"/>
        <v>理科</v>
      </c>
      <c r="AA47" t="str">
        <f>IF($Z47=AA$8,COUNTIF($Z$9:$Z47,AA$8)+Q$22,"")</f>
        <v/>
      </c>
      <c r="AB47" t="str">
        <f>IF($Z47=AB$8,COUNTIF($Z$9:$Z47,AB$8)+R$22,"")</f>
        <v/>
      </c>
      <c r="AC47" t="str">
        <f>IF($Z47=AC$8,COUNTIF($Z$9:$Z47,AC$8)+S$22,"")</f>
        <v/>
      </c>
      <c r="AD47">
        <f>IF($Z47=AD$8,COUNTIF($Z$9:$Z47,AD$8)+T$22,"")</f>
        <v>8</v>
      </c>
      <c r="AE47" t="str">
        <f>IF($Z47=AE$8,COUNTIF($Z$9:$Z47,AE$8)+U$22,"")</f>
        <v/>
      </c>
      <c r="AF47" t="str">
        <f t="shared" si="7"/>
        <v/>
      </c>
      <c r="AG47" t="str">
        <f t="shared" si="8"/>
        <v/>
      </c>
      <c r="AH47" t="str">
        <f t="shared" si="9"/>
        <v/>
      </c>
      <c r="AI47" t="str">
        <f t="shared" si="10"/>
        <v>単元8</v>
      </c>
      <c r="AJ47" t="str">
        <f t="shared" si="11"/>
        <v/>
      </c>
      <c r="AK47" t="str">
        <f t="shared" si="13"/>
        <v/>
      </c>
      <c r="AL47" t="str">
        <f t="shared" si="13"/>
        <v/>
      </c>
      <c r="AM47" t="str">
        <f t="shared" si="13"/>
        <v/>
      </c>
      <c r="AN47" t="str">
        <f t="shared" si="13"/>
        <v>単元8</v>
      </c>
      <c r="AO47" t="str">
        <f t="shared" si="13"/>
        <v>単元8</v>
      </c>
      <c r="AT47" s="24">
        <v>39</v>
      </c>
      <c r="AU47" s="105" t="s">
        <v>352</v>
      </c>
      <c r="AV47" s="26" t="s">
        <v>250</v>
      </c>
      <c r="AW47" s="26" t="s">
        <v>250</v>
      </c>
      <c r="AX47" s="26" t="s">
        <v>250</v>
      </c>
      <c r="AY47" s="26" t="s">
        <v>250</v>
      </c>
      <c r="AZ47" s="44" t="s">
        <v>250</v>
      </c>
    </row>
    <row r="48" spans="1:52" ht="18.95" customHeight="1" x14ac:dyDescent="0.15">
      <c r="W48" s="3">
        <v>40</v>
      </c>
      <c r="X48" s="7" t="str">
        <f>R13</f>
        <v>英語</v>
      </c>
      <c r="Y48" s="9"/>
      <c r="Z48" s="23" t="str">
        <f t="shared" si="6"/>
        <v>英語</v>
      </c>
      <c r="AA48" t="str">
        <f>IF($Z48=AA$8,COUNTIF($Z$9:$Z48,AA$8)+Q$22,"")</f>
        <v/>
      </c>
      <c r="AB48" t="str">
        <f>IF($Z48=AB$8,COUNTIF($Z$9:$Z48,AB$8)+R$22,"")</f>
        <v/>
      </c>
      <c r="AC48" t="str">
        <f>IF($Z48=AC$8,COUNTIF($Z$9:$Z48,AC$8)+S$22,"")</f>
        <v/>
      </c>
      <c r="AD48" t="str">
        <f>IF($Z48=AD$8,COUNTIF($Z$9:$Z48,AD$8)+T$22,"")</f>
        <v/>
      </c>
      <c r="AE48">
        <f>IF($Z48=AE$8,COUNTIF($Z$9:$Z48,AE$8)+U$22,"")</f>
        <v>8</v>
      </c>
      <c r="AF48" t="str">
        <f t="shared" si="7"/>
        <v/>
      </c>
      <c r="AG48" t="str">
        <f t="shared" si="8"/>
        <v/>
      </c>
      <c r="AH48" t="str">
        <f t="shared" si="9"/>
        <v/>
      </c>
      <c r="AI48" t="str">
        <f t="shared" si="10"/>
        <v/>
      </c>
      <c r="AJ48" t="str">
        <f t="shared" si="11"/>
        <v>単元8</v>
      </c>
      <c r="AK48" t="str">
        <f t="shared" si="13"/>
        <v>単元9</v>
      </c>
      <c r="AL48" t="str">
        <f t="shared" si="13"/>
        <v/>
      </c>
      <c r="AM48" t="str">
        <f t="shared" si="13"/>
        <v/>
      </c>
      <c r="AN48" t="str">
        <f t="shared" si="13"/>
        <v/>
      </c>
      <c r="AO48" t="str">
        <f t="shared" si="13"/>
        <v>単元8</v>
      </c>
      <c r="AT48" s="24">
        <v>40</v>
      </c>
      <c r="AU48" s="105" t="s">
        <v>354</v>
      </c>
      <c r="AV48" s="3" t="s">
        <v>252</v>
      </c>
      <c r="AW48" s="3" t="s">
        <v>252</v>
      </c>
      <c r="AX48" s="3" t="s">
        <v>252</v>
      </c>
      <c r="AY48" s="3" t="s">
        <v>252</v>
      </c>
      <c r="AZ48" s="46" t="s">
        <v>252</v>
      </c>
    </row>
    <row r="49" spans="23:52" ht="18.95" customHeight="1" x14ac:dyDescent="0.15">
      <c r="W49" s="3">
        <v>41</v>
      </c>
      <c r="X49" s="7" t="str">
        <f>R9</f>
        <v>国語</v>
      </c>
      <c r="Y49" s="9"/>
      <c r="Z49" s="23" t="str">
        <f t="shared" si="6"/>
        <v>国語</v>
      </c>
      <c r="AA49">
        <f>IF($Z49=AA$8,COUNTIF($Z$9:$Z49,AA$8)+Q$22,"")</f>
        <v>9</v>
      </c>
      <c r="AB49" t="str">
        <f>IF($Z49=AB$8,COUNTIF($Z$9:$Z49,AB$8)+R$22,"")</f>
        <v/>
      </c>
      <c r="AC49" t="str">
        <f>IF($Z49=AC$8,COUNTIF($Z$9:$Z49,AC$8)+S$22,"")</f>
        <v/>
      </c>
      <c r="AD49" t="str">
        <f>IF($Z49=AD$8,COUNTIF($Z$9:$Z49,AD$8)+T$22,"")</f>
        <v/>
      </c>
      <c r="AE49" t="str">
        <f>IF($Z49=AE$8,COUNTIF($Z$9:$Z49,AE$8)+U$22,"")</f>
        <v/>
      </c>
      <c r="AF49" t="str">
        <f t="shared" si="7"/>
        <v>単元9</v>
      </c>
      <c r="AG49" t="str">
        <f t="shared" si="8"/>
        <v/>
      </c>
      <c r="AH49" t="str">
        <f t="shared" si="9"/>
        <v/>
      </c>
      <c r="AI49" t="str">
        <f t="shared" si="10"/>
        <v/>
      </c>
      <c r="AJ49" t="str">
        <f t="shared" si="11"/>
        <v/>
      </c>
      <c r="AK49" t="str">
        <f t="shared" si="13"/>
        <v>単元9</v>
      </c>
      <c r="AL49" t="str">
        <f t="shared" si="13"/>
        <v>単元9</v>
      </c>
      <c r="AM49" t="str">
        <f t="shared" si="13"/>
        <v/>
      </c>
      <c r="AN49" t="str">
        <f t="shared" si="13"/>
        <v/>
      </c>
      <c r="AO49" t="str">
        <f t="shared" si="13"/>
        <v/>
      </c>
      <c r="AT49" s="24">
        <v>41</v>
      </c>
      <c r="AU49" s="105"/>
      <c r="AV49" s="3"/>
      <c r="AW49" s="3"/>
      <c r="AX49" s="3"/>
      <c r="AY49" s="3"/>
      <c r="AZ49" s="46"/>
    </row>
    <row r="50" spans="23:52" ht="18.95" customHeight="1" x14ac:dyDescent="0.15">
      <c r="W50" s="3">
        <v>42</v>
      </c>
      <c r="X50" s="7" t="str">
        <f>R10</f>
        <v>社会</v>
      </c>
      <c r="Y50" s="9"/>
      <c r="Z50" s="23" t="str">
        <f t="shared" si="6"/>
        <v>社会</v>
      </c>
      <c r="AA50" t="str">
        <f>IF($Z50=AA$8,COUNTIF($Z$9:$Z50,AA$8)+Q$22,"")</f>
        <v/>
      </c>
      <c r="AB50">
        <f>IF($Z50=AB$8,COUNTIF($Z$9:$Z50,AB$8)+R$22,"")</f>
        <v>9</v>
      </c>
      <c r="AC50" t="str">
        <f>IF($Z50=AC$8,COUNTIF($Z$9:$Z50,AC$8)+S$22,"")</f>
        <v/>
      </c>
      <c r="AD50" t="str">
        <f>IF($Z50=AD$8,COUNTIF($Z$9:$Z50,AD$8)+T$22,"")</f>
        <v/>
      </c>
      <c r="AE50" t="str">
        <f>IF($Z50=AE$8,COUNTIF($Z$9:$Z50,AE$8)+U$22,"")</f>
        <v/>
      </c>
      <c r="AF50" t="str">
        <f t="shared" si="7"/>
        <v/>
      </c>
      <c r="AG50" t="str">
        <f t="shared" si="8"/>
        <v>単元9</v>
      </c>
      <c r="AH50" t="str">
        <f t="shared" si="9"/>
        <v/>
      </c>
      <c r="AI50" t="str">
        <f t="shared" si="10"/>
        <v/>
      </c>
      <c r="AJ50" t="str">
        <f t="shared" si="11"/>
        <v/>
      </c>
      <c r="AK50" t="str">
        <f t="shared" si="13"/>
        <v/>
      </c>
      <c r="AL50" t="str">
        <f t="shared" si="13"/>
        <v>単元9</v>
      </c>
      <c r="AM50" t="str">
        <f t="shared" si="13"/>
        <v>単元9</v>
      </c>
      <c r="AN50" t="str">
        <f t="shared" si="13"/>
        <v/>
      </c>
      <c r="AO50" t="str">
        <f t="shared" si="13"/>
        <v/>
      </c>
      <c r="AT50" s="24">
        <v>42</v>
      </c>
      <c r="AU50" s="42"/>
      <c r="AV50" s="3"/>
      <c r="AW50" s="3"/>
      <c r="AX50" s="3"/>
      <c r="AY50" s="3"/>
      <c r="AZ50" s="46"/>
    </row>
    <row r="51" spans="23:52" ht="18.95" customHeight="1" x14ac:dyDescent="0.15">
      <c r="W51" s="3">
        <v>43</v>
      </c>
      <c r="X51" s="7" t="str">
        <f>R11</f>
        <v>数学</v>
      </c>
      <c r="Y51" s="9"/>
      <c r="Z51" s="23" t="str">
        <f t="shared" si="6"/>
        <v>数学</v>
      </c>
      <c r="AA51" t="str">
        <f>IF($Z51=AA$8,COUNTIF($Z$9:$Z51,AA$8)+Q$22,"")</f>
        <v/>
      </c>
      <c r="AB51" t="str">
        <f>IF($Z51=AB$8,COUNTIF($Z$9:$Z51,AB$8)+R$22,"")</f>
        <v/>
      </c>
      <c r="AC51">
        <f>IF($Z51=AC$8,COUNTIF($Z$9:$Z51,AC$8)+S$22,"")</f>
        <v>9</v>
      </c>
      <c r="AD51" t="str">
        <f>IF($Z51=AD$8,COUNTIF($Z$9:$Z51,AD$8)+T$22,"")</f>
        <v/>
      </c>
      <c r="AE51" t="str">
        <f>IF($Z51=AE$8,COUNTIF($Z$9:$Z51,AE$8)+U$22,"")</f>
        <v/>
      </c>
      <c r="AF51" t="str">
        <f t="shared" si="7"/>
        <v/>
      </c>
      <c r="AG51" t="str">
        <f t="shared" si="8"/>
        <v/>
      </c>
      <c r="AH51" t="str">
        <f t="shared" si="9"/>
        <v>単元9</v>
      </c>
      <c r="AI51" t="str">
        <f t="shared" si="10"/>
        <v/>
      </c>
      <c r="AJ51" t="str">
        <f t="shared" si="11"/>
        <v/>
      </c>
      <c r="AK51" t="str">
        <f t="shared" si="13"/>
        <v/>
      </c>
      <c r="AL51" t="str">
        <f t="shared" si="13"/>
        <v/>
      </c>
      <c r="AM51" t="str">
        <f t="shared" si="13"/>
        <v>単元9</v>
      </c>
      <c r="AN51" t="str">
        <f t="shared" si="13"/>
        <v>単元9</v>
      </c>
      <c r="AO51" t="str">
        <f t="shared" si="13"/>
        <v/>
      </c>
      <c r="AT51" s="24">
        <v>43</v>
      </c>
      <c r="AU51" s="42"/>
      <c r="AV51" s="3"/>
      <c r="AW51" s="3"/>
      <c r="AX51" s="3"/>
      <c r="AY51" s="3"/>
      <c r="AZ51" s="46"/>
    </row>
    <row r="52" spans="23:52" ht="18.95" customHeight="1" x14ac:dyDescent="0.15">
      <c r="W52" s="3">
        <v>44</v>
      </c>
      <c r="X52" s="7" t="str">
        <f>R12</f>
        <v>理科</v>
      </c>
      <c r="Y52" s="9"/>
      <c r="Z52" s="23" t="str">
        <f t="shared" si="6"/>
        <v>理科</v>
      </c>
      <c r="AA52" t="str">
        <f>IF($Z52=AA$8,COUNTIF($Z$9:$Z52,AA$8)+Q$22,"")</f>
        <v/>
      </c>
      <c r="AB52" t="str">
        <f>IF($Z52=AB$8,COUNTIF($Z$9:$Z52,AB$8)+R$22,"")</f>
        <v/>
      </c>
      <c r="AC52" t="str">
        <f>IF($Z52=AC$8,COUNTIF($Z$9:$Z52,AC$8)+S$22,"")</f>
        <v/>
      </c>
      <c r="AD52">
        <f>IF($Z52=AD$8,COUNTIF($Z$9:$Z52,AD$8)+T$22,"")</f>
        <v>9</v>
      </c>
      <c r="AE52" t="str">
        <f>IF($Z52=AE$8,COUNTIF($Z$9:$Z52,AE$8)+U$22,"")</f>
        <v/>
      </c>
      <c r="AF52" t="str">
        <f t="shared" si="7"/>
        <v/>
      </c>
      <c r="AG52" t="str">
        <f t="shared" si="8"/>
        <v/>
      </c>
      <c r="AH52" t="str">
        <f t="shared" si="9"/>
        <v/>
      </c>
      <c r="AI52" t="str">
        <f t="shared" si="10"/>
        <v>単元9</v>
      </c>
      <c r="AJ52" t="str">
        <f t="shared" si="11"/>
        <v/>
      </c>
      <c r="AK52" t="str">
        <f t="shared" si="13"/>
        <v/>
      </c>
      <c r="AL52" t="str">
        <f t="shared" si="13"/>
        <v/>
      </c>
      <c r="AM52" t="str">
        <f t="shared" si="13"/>
        <v/>
      </c>
      <c r="AN52" t="str">
        <f t="shared" si="13"/>
        <v>単元9</v>
      </c>
      <c r="AO52" t="str">
        <f t="shared" si="13"/>
        <v>単元9</v>
      </c>
      <c r="AT52" s="24">
        <v>44</v>
      </c>
      <c r="AU52" s="42"/>
      <c r="AV52" s="3"/>
      <c r="AW52" s="3"/>
      <c r="AX52" s="3"/>
      <c r="AY52" s="3"/>
      <c r="AZ52" s="46"/>
    </row>
    <row r="53" spans="23:52" ht="18.95" customHeight="1" x14ac:dyDescent="0.15">
      <c r="W53" s="3">
        <v>45</v>
      </c>
      <c r="X53" s="7" t="str">
        <f>R13</f>
        <v>英語</v>
      </c>
      <c r="Y53" s="9"/>
      <c r="Z53" s="23" t="str">
        <f t="shared" si="6"/>
        <v>英語</v>
      </c>
      <c r="AA53" t="str">
        <f>IF($Z53=AA$8,COUNTIF($Z$9:$Z53,AA$8)+Q$22,"")</f>
        <v/>
      </c>
      <c r="AB53" t="str">
        <f>IF($Z53=AB$8,COUNTIF($Z$9:$Z53,AB$8)+R$22,"")</f>
        <v/>
      </c>
      <c r="AC53" t="str">
        <f>IF($Z53=AC$8,COUNTIF($Z$9:$Z53,AC$8)+S$22,"")</f>
        <v/>
      </c>
      <c r="AD53" t="str">
        <f>IF($Z53=AD$8,COUNTIF($Z$9:$Z53,AD$8)+T$22,"")</f>
        <v/>
      </c>
      <c r="AE53">
        <f>IF($Z53=AE$8,COUNTIF($Z$9:$Z53,AE$8)+U$22,"")</f>
        <v>9</v>
      </c>
      <c r="AF53" t="str">
        <f t="shared" si="7"/>
        <v/>
      </c>
      <c r="AG53" t="str">
        <f t="shared" si="8"/>
        <v/>
      </c>
      <c r="AH53" t="str">
        <f t="shared" si="9"/>
        <v/>
      </c>
      <c r="AI53" t="str">
        <f t="shared" si="10"/>
        <v/>
      </c>
      <c r="AJ53" t="str">
        <f t="shared" si="11"/>
        <v>単元9</v>
      </c>
      <c r="AK53" t="str">
        <f t="shared" si="13"/>
        <v>単元10</v>
      </c>
      <c r="AL53" t="str">
        <f t="shared" si="13"/>
        <v/>
      </c>
      <c r="AM53" t="str">
        <f t="shared" si="13"/>
        <v/>
      </c>
      <c r="AN53" t="str">
        <f t="shared" si="13"/>
        <v/>
      </c>
      <c r="AO53" t="str">
        <f t="shared" si="13"/>
        <v>単元9</v>
      </c>
      <c r="AT53" s="24">
        <v>45</v>
      </c>
      <c r="AU53" s="42"/>
      <c r="AV53" s="3"/>
      <c r="AW53" s="3"/>
      <c r="AX53" s="3"/>
      <c r="AY53" s="3"/>
      <c r="AZ53" s="46"/>
    </row>
    <row r="54" spans="23:52" ht="18.95" customHeight="1" x14ac:dyDescent="0.15">
      <c r="W54" s="3">
        <v>46</v>
      </c>
      <c r="X54" s="7" t="str">
        <f>R9</f>
        <v>国語</v>
      </c>
      <c r="Y54" s="9"/>
      <c r="Z54" s="23" t="str">
        <f t="shared" si="6"/>
        <v>国語</v>
      </c>
      <c r="AA54">
        <f>IF($Z54=AA$8,COUNTIF($Z$9:$Z54,AA$8)+Q$22,"")</f>
        <v>10</v>
      </c>
      <c r="AB54" t="str">
        <f>IF($Z54=AB$8,COUNTIF($Z$9:$Z54,AB$8)+R$22,"")</f>
        <v/>
      </c>
      <c r="AC54" t="str">
        <f>IF($Z54=AC$8,COUNTIF($Z$9:$Z54,AC$8)+S$22,"")</f>
        <v/>
      </c>
      <c r="AD54" t="str">
        <f>IF($Z54=AD$8,COUNTIF($Z$9:$Z54,AD$8)+T$22,"")</f>
        <v/>
      </c>
      <c r="AE54" t="str">
        <f>IF($Z54=AE$8,COUNTIF($Z$9:$Z54,AE$8)+U$22,"")</f>
        <v/>
      </c>
      <c r="AF54" t="str">
        <f t="shared" si="7"/>
        <v>単元10</v>
      </c>
      <c r="AG54" t="str">
        <f t="shared" si="8"/>
        <v/>
      </c>
      <c r="AH54" t="str">
        <f t="shared" si="9"/>
        <v/>
      </c>
      <c r="AI54" t="str">
        <f t="shared" si="10"/>
        <v/>
      </c>
      <c r="AJ54" t="str">
        <f t="shared" si="11"/>
        <v/>
      </c>
      <c r="AK54" t="str">
        <f t="shared" si="13"/>
        <v>単元10</v>
      </c>
      <c r="AL54" t="str">
        <f t="shared" si="13"/>
        <v>単元10</v>
      </c>
      <c r="AM54" t="str">
        <f t="shared" si="13"/>
        <v/>
      </c>
      <c r="AN54" t="str">
        <f t="shared" si="13"/>
        <v/>
      </c>
      <c r="AO54" t="str">
        <f t="shared" si="13"/>
        <v/>
      </c>
      <c r="AT54" s="24">
        <v>46</v>
      </c>
      <c r="AU54" s="42"/>
      <c r="AV54" s="3"/>
      <c r="AW54" s="3"/>
      <c r="AX54" s="3"/>
      <c r="AY54" s="3"/>
      <c r="AZ54" s="46"/>
    </row>
    <row r="55" spans="23:52" ht="18.95" customHeight="1" x14ac:dyDescent="0.15">
      <c r="W55" s="3">
        <v>47</v>
      </c>
      <c r="X55" s="7" t="str">
        <f>R10</f>
        <v>社会</v>
      </c>
      <c r="Y55" s="9"/>
      <c r="Z55" s="23" t="str">
        <f t="shared" si="6"/>
        <v>社会</v>
      </c>
      <c r="AA55" t="str">
        <f>IF($Z55=AA$8,COUNTIF($Z$9:$Z55,AA$8)+Q$22,"")</f>
        <v/>
      </c>
      <c r="AB55">
        <f>IF($Z55=AB$8,COUNTIF($Z$9:$Z55,AB$8)+R$22,"")</f>
        <v>10</v>
      </c>
      <c r="AC55" t="str">
        <f>IF($Z55=AC$8,COUNTIF($Z$9:$Z55,AC$8)+S$22,"")</f>
        <v/>
      </c>
      <c r="AD55" t="str">
        <f>IF($Z55=AD$8,COUNTIF($Z$9:$Z55,AD$8)+T$22,"")</f>
        <v/>
      </c>
      <c r="AE55" t="str">
        <f>IF($Z55=AE$8,COUNTIF($Z$9:$Z55,AE$8)+U$22,"")</f>
        <v/>
      </c>
      <c r="AF55" t="str">
        <f t="shared" si="7"/>
        <v/>
      </c>
      <c r="AG55" t="str">
        <f t="shared" si="8"/>
        <v>単元10</v>
      </c>
      <c r="AH55" t="str">
        <f t="shared" si="9"/>
        <v/>
      </c>
      <c r="AI55" t="str">
        <f t="shared" si="10"/>
        <v/>
      </c>
      <c r="AJ55" t="str">
        <f t="shared" si="11"/>
        <v/>
      </c>
      <c r="AK55" t="str">
        <f t="shared" si="13"/>
        <v/>
      </c>
      <c r="AL55" t="str">
        <f t="shared" si="13"/>
        <v>単元10</v>
      </c>
      <c r="AM55" t="str">
        <f t="shared" si="13"/>
        <v>単元10</v>
      </c>
      <c r="AN55" t="str">
        <f t="shared" si="13"/>
        <v/>
      </c>
      <c r="AO55" t="str">
        <f t="shared" si="13"/>
        <v/>
      </c>
      <c r="AT55" s="24">
        <v>47</v>
      </c>
      <c r="AU55" s="42"/>
      <c r="AV55" s="3"/>
      <c r="AW55" s="3"/>
      <c r="AX55" s="3"/>
      <c r="AY55" s="3"/>
      <c r="AZ55" s="46"/>
    </row>
    <row r="56" spans="23:52" ht="18.95" customHeight="1" x14ac:dyDescent="0.15">
      <c r="W56" s="3">
        <v>48</v>
      </c>
      <c r="X56" s="7" t="str">
        <f>R11</f>
        <v>数学</v>
      </c>
      <c r="Y56" s="9"/>
      <c r="Z56" s="23" t="str">
        <f t="shared" si="6"/>
        <v>数学</v>
      </c>
      <c r="AA56" t="str">
        <f>IF($Z56=AA$8,COUNTIF($Z$9:$Z56,AA$8)+Q$22,"")</f>
        <v/>
      </c>
      <c r="AB56" t="str">
        <f>IF($Z56=AB$8,COUNTIF($Z$9:$Z56,AB$8)+R$22,"")</f>
        <v/>
      </c>
      <c r="AC56">
        <f>IF($Z56=AC$8,COUNTIF($Z$9:$Z56,AC$8)+S$22,"")</f>
        <v>10</v>
      </c>
      <c r="AD56" t="str">
        <f>IF($Z56=AD$8,COUNTIF($Z$9:$Z56,AD$8)+T$22,"")</f>
        <v/>
      </c>
      <c r="AE56" t="str">
        <f>IF($Z56=AE$8,COUNTIF($Z$9:$Z56,AE$8)+U$22,"")</f>
        <v/>
      </c>
      <c r="AF56" t="str">
        <f t="shared" si="7"/>
        <v/>
      </c>
      <c r="AG56" t="str">
        <f t="shared" si="8"/>
        <v/>
      </c>
      <c r="AH56" t="str">
        <f t="shared" si="9"/>
        <v>単元10</v>
      </c>
      <c r="AI56" t="str">
        <f t="shared" si="10"/>
        <v/>
      </c>
      <c r="AJ56" t="str">
        <f t="shared" si="11"/>
        <v/>
      </c>
      <c r="AK56" t="str">
        <f t="shared" si="13"/>
        <v/>
      </c>
      <c r="AL56" t="str">
        <f t="shared" si="13"/>
        <v/>
      </c>
      <c r="AM56" t="str">
        <f t="shared" si="13"/>
        <v>単元10</v>
      </c>
      <c r="AN56" t="str">
        <f t="shared" si="13"/>
        <v>単元10</v>
      </c>
      <c r="AO56" t="str">
        <f t="shared" si="13"/>
        <v/>
      </c>
      <c r="AT56" s="24">
        <v>48</v>
      </c>
      <c r="AU56" s="42"/>
      <c r="AV56" s="3"/>
      <c r="AW56" s="3"/>
      <c r="AX56" s="3"/>
      <c r="AY56" s="3"/>
      <c r="AZ56" s="46"/>
    </row>
    <row r="57" spans="23:52" ht="18.95" customHeight="1" x14ac:dyDescent="0.15">
      <c r="W57" s="3">
        <v>49</v>
      </c>
      <c r="X57" s="7" t="str">
        <f>R12</f>
        <v>理科</v>
      </c>
      <c r="Y57" s="9"/>
      <c r="Z57" s="23" t="str">
        <f t="shared" si="6"/>
        <v>理科</v>
      </c>
      <c r="AA57" t="str">
        <f>IF($Z57=AA$8,COUNTIF($Z$9:$Z57,AA$8)+Q$22,"")</f>
        <v/>
      </c>
      <c r="AB57" t="str">
        <f>IF($Z57=AB$8,COUNTIF($Z$9:$Z57,AB$8)+R$22,"")</f>
        <v/>
      </c>
      <c r="AC57" t="str">
        <f>IF($Z57=AC$8,COUNTIF($Z$9:$Z57,AC$8)+S$22,"")</f>
        <v/>
      </c>
      <c r="AD57">
        <f>IF($Z57=AD$8,COUNTIF($Z$9:$Z57,AD$8)+T$22,"")</f>
        <v>10</v>
      </c>
      <c r="AE57" t="str">
        <f>IF($Z57=AE$8,COUNTIF($Z$9:$Z57,AE$8)+U$22,"")</f>
        <v/>
      </c>
      <c r="AF57" t="str">
        <f t="shared" si="7"/>
        <v/>
      </c>
      <c r="AG57" t="str">
        <f t="shared" si="8"/>
        <v/>
      </c>
      <c r="AH57" t="str">
        <f t="shared" si="9"/>
        <v/>
      </c>
      <c r="AI57" t="str">
        <f t="shared" si="10"/>
        <v>単元10</v>
      </c>
      <c r="AJ57" t="str">
        <f t="shared" si="11"/>
        <v/>
      </c>
      <c r="AK57" t="str">
        <f t="shared" si="13"/>
        <v/>
      </c>
      <c r="AL57" t="str">
        <f t="shared" si="13"/>
        <v/>
      </c>
      <c r="AM57" t="str">
        <f t="shared" si="13"/>
        <v/>
      </c>
      <c r="AN57" t="str">
        <f t="shared" si="13"/>
        <v>単元10</v>
      </c>
      <c r="AO57" t="str">
        <f t="shared" si="13"/>
        <v>単元10</v>
      </c>
      <c r="AT57" s="24">
        <v>49</v>
      </c>
      <c r="AU57" s="42"/>
      <c r="AV57" s="3"/>
      <c r="AW57" s="3"/>
      <c r="AX57" s="3"/>
      <c r="AY57" s="3"/>
      <c r="AZ57" s="46"/>
    </row>
    <row r="58" spans="23:52" ht="18.95" customHeight="1" x14ac:dyDescent="0.15">
      <c r="W58" s="3">
        <v>50</v>
      </c>
      <c r="X58" s="7" t="str">
        <f>R13</f>
        <v>英語</v>
      </c>
      <c r="Y58" s="9"/>
      <c r="Z58" s="23" t="str">
        <f t="shared" si="6"/>
        <v>英語</v>
      </c>
      <c r="AA58" t="str">
        <f>IF($Z58=AA$8,COUNTIF($Z$9:$Z58,AA$8)+Q$22,"")</f>
        <v/>
      </c>
      <c r="AB58" t="str">
        <f>IF($Z58=AB$8,COUNTIF($Z$9:$Z58,AB$8)+R$22,"")</f>
        <v/>
      </c>
      <c r="AC58" t="str">
        <f>IF($Z58=AC$8,COUNTIF($Z$9:$Z58,AC$8)+S$22,"")</f>
        <v/>
      </c>
      <c r="AD58" t="str">
        <f>IF($Z58=AD$8,COUNTIF($Z$9:$Z58,AD$8)+T$22,"")</f>
        <v/>
      </c>
      <c r="AE58">
        <f>IF($Z58=AE$8,COUNTIF($Z$9:$Z58,AE$8)+U$22,"")</f>
        <v>10</v>
      </c>
      <c r="AF58" t="str">
        <f t="shared" si="7"/>
        <v/>
      </c>
      <c r="AG58" t="str">
        <f t="shared" si="8"/>
        <v/>
      </c>
      <c r="AH58" t="str">
        <f t="shared" si="9"/>
        <v/>
      </c>
      <c r="AI58" t="str">
        <f t="shared" si="10"/>
        <v/>
      </c>
      <c r="AJ58" t="str">
        <f t="shared" si="11"/>
        <v>単元10</v>
      </c>
      <c r="AK58" t="str">
        <f t="shared" si="13"/>
        <v>単元11</v>
      </c>
      <c r="AL58" t="str">
        <f t="shared" si="13"/>
        <v/>
      </c>
      <c r="AM58" t="str">
        <f t="shared" si="13"/>
        <v/>
      </c>
      <c r="AN58" t="str">
        <f t="shared" si="13"/>
        <v/>
      </c>
      <c r="AO58" t="str">
        <f t="shared" si="13"/>
        <v>単元10</v>
      </c>
      <c r="AT58" s="24">
        <v>50</v>
      </c>
      <c r="AU58" s="42"/>
      <c r="AV58" s="3"/>
      <c r="AW58" s="3"/>
      <c r="AX58" s="3"/>
      <c r="AY58" s="3"/>
      <c r="AZ58" s="46"/>
    </row>
    <row r="59" spans="23:52" ht="18.95" customHeight="1" x14ac:dyDescent="0.15">
      <c r="W59" s="3">
        <v>51</v>
      </c>
      <c r="X59" s="7" t="str">
        <f>R9</f>
        <v>国語</v>
      </c>
      <c r="Y59" s="9"/>
      <c r="Z59" s="23" t="str">
        <f t="shared" ref="Z59:Z68" si="14">IF(Y59="",IF(X59=0,"",X59),Y59)</f>
        <v>国語</v>
      </c>
      <c r="AA59">
        <f>IF($Z59=AA$8,COUNTIF($Z$9:$Z59,AA$8)+Q$22,"")</f>
        <v>11</v>
      </c>
      <c r="AB59" t="str">
        <f>IF($Z59=AB$8,COUNTIF($Z$9:$Z59,AB$8)+R$22,"")</f>
        <v/>
      </c>
      <c r="AC59" t="str">
        <f>IF($Z59=AC$8,COUNTIF($Z$9:$Z59,AC$8)+S$22,"")</f>
        <v/>
      </c>
      <c r="AD59" t="str">
        <f>IF($Z59=AD$8,COUNTIF($Z$9:$Z59,AD$8)+T$22,"")</f>
        <v/>
      </c>
      <c r="AE59" t="str">
        <f>IF($Z59=AE$8,COUNTIF($Z$9:$Z59,AE$8)+U$22,"")</f>
        <v/>
      </c>
      <c r="AF59" t="str">
        <f t="shared" ref="AF59:AF68" si="15">IF(AA59="","",VLOOKUP(AA59,$AT$9:$AZ$58,3))</f>
        <v>単元11</v>
      </c>
      <c r="AG59" t="str">
        <f t="shared" ref="AG59:AG68" si="16">IF(AB59="","",VLOOKUP(AB59,$AT$9:$AZ$58,4))</f>
        <v/>
      </c>
      <c r="AH59" t="str">
        <f t="shared" ref="AH59:AH68" si="17">IF(AC59="","",VLOOKUP(AC59,$AT$9:$AZ$58,5))</f>
        <v/>
      </c>
      <c r="AI59" t="str">
        <f t="shared" ref="AI59:AI68" si="18">IF(AD59="","",VLOOKUP(AD59,$AT$9:$AZ$58,6))</f>
        <v/>
      </c>
      <c r="AJ59" t="str">
        <f t="shared" ref="AJ59:AJ68" si="19">IF(AE59="","",VLOOKUP(AE59,$AT$9:$AZ$58,7))</f>
        <v/>
      </c>
      <c r="AK59" t="str">
        <f t="shared" ref="AK59:AK68" si="20">IF(AF59=AF60,"",IF($Z59=$Z60,AF59&amp;","&amp;AF60,AF59&amp;AF60))</f>
        <v>単元11</v>
      </c>
      <c r="AL59" t="str">
        <f t="shared" ref="AL59:AL68" si="21">IF(AG59=AG60,"",IF($Z59=$Z60,AG59&amp;","&amp;AG60,AG59&amp;AG60))</f>
        <v>単元11</v>
      </c>
      <c r="AM59" t="str">
        <f t="shared" ref="AM59:AM68" si="22">IF(AH59=AH60,"",IF($Z59=$Z60,AH59&amp;","&amp;AH60,AH59&amp;AH60))</f>
        <v/>
      </c>
      <c r="AN59" t="str">
        <f t="shared" ref="AN59:AN68" si="23">IF(AI59=AI60,"",IF($Z59=$Z60,AI59&amp;","&amp;AI60,AI59&amp;AI60))</f>
        <v/>
      </c>
      <c r="AO59" t="str">
        <f t="shared" ref="AO59:AO68" si="24">IF(AJ59=AJ60,"",IF($Z59=$Z60,AJ59&amp;","&amp;AJ60,AJ59&amp;AJ60))</f>
        <v/>
      </c>
      <c r="AT59" s="24">
        <v>51</v>
      </c>
      <c r="AU59" s="42"/>
      <c r="AV59" s="3"/>
      <c r="AW59" s="3"/>
      <c r="AX59" s="3"/>
      <c r="AY59" s="3"/>
      <c r="AZ59" s="46"/>
    </row>
    <row r="60" spans="23:52" ht="18.95" customHeight="1" x14ac:dyDescent="0.15">
      <c r="W60" s="3">
        <v>52</v>
      </c>
      <c r="X60" s="7" t="str">
        <f>R10</f>
        <v>社会</v>
      </c>
      <c r="Y60" s="9"/>
      <c r="Z60" s="23" t="str">
        <f t="shared" si="14"/>
        <v>社会</v>
      </c>
      <c r="AA60" t="str">
        <f>IF($Z60=AA$8,COUNTIF($Z$9:$Z60,AA$8)+Q$22,"")</f>
        <v/>
      </c>
      <c r="AB60">
        <f>IF($Z60=AB$8,COUNTIF($Z$9:$Z60,AB$8)+R$22,"")</f>
        <v>11</v>
      </c>
      <c r="AC60" t="str">
        <f>IF($Z60=AC$8,COUNTIF($Z$9:$Z60,AC$8)+S$22,"")</f>
        <v/>
      </c>
      <c r="AD60" t="str">
        <f>IF($Z60=AD$8,COUNTIF($Z$9:$Z60,AD$8)+T$22,"")</f>
        <v/>
      </c>
      <c r="AE60" t="str">
        <f>IF($Z60=AE$8,COUNTIF($Z$9:$Z60,AE$8)+U$22,"")</f>
        <v/>
      </c>
      <c r="AF60" t="str">
        <f t="shared" si="15"/>
        <v/>
      </c>
      <c r="AG60" t="str">
        <f t="shared" si="16"/>
        <v>単元11</v>
      </c>
      <c r="AH60" t="str">
        <f t="shared" si="17"/>
        <v/>
      </c>
      <c r="AI60" t="str">
        <f t="shared" si="18"/>
        <v/>
      </c>
      <c r="AJ60" t="str">
        <f t="shared" si="19"/>
        <v/>
      </c>
      <c r="AK60" t="str">
        <f t="shared" si="20"/>
        <v/>
      </c>
      <c r="AL60" t="str">
        <f t="shared" si="21"/>
        <v>単元11</v>
      </c>
      <c r="AM60" t="str">
        <f t="shared" si="22"/>
        <v>単元11</v>
      </c>
      <c r="AN60" t="str">
        <f t="shared" si="23"/>
        <v/>
      </c>
      <c r="AO60" t="str">
        <f t="shared" si="24"/>
        <v/>
      </c>
      <c r="AT60" s="24">
        <v>52</v>
      </c>
      <c r="AU60" s="42"/>
      <c r="AV60" s="3"/>
      <c r="AW60" s="3"/>
      <c r="AX60" s="3"/>
      <c r="AY60" s="3"/>
      <c r="AZ60" s="46"/>
    </row>
    <row r="61" spans="23:52" ht="18.95" customHeight="1" x14ac:dyDescent="0.15">
      <c r="W61" s="3">
        <v>53</v>
      </c>
      <c r="X61" s="7" t="str">
        <f>R11</f>
        <v>数学</v>
      </c>
      <c r="Y61" s="9"/>
      <c r="Z61" s="23" t="str">
        <f t="shared" si="14"/>
        <v>数学</v>
      </c>
      <c r="AA61" t="str">
        <f>IF($Z61=AA$8,COUNTIF($Z$9:$Z61,AA$8)+Q$22,"")</f>
        <v/>
      </c>
      <c r="AB61" t="str">
        <f>IF($Z61=AB$8,COUNTIF($Z$9:$Z61,AB$8)+R$22,"")</f>
        <v/>
      </c>
      <c r="AC61">
        <f>IF($Z61=AC$8,COUNTIF($Z$9:$Z61,AC$8)+S$22,"")</f>
        <v>11</v>
      </c>
      <c r="AD61" t="str">
        <f>IF($Z61=AD$8,COUNTIF($Z$9:$Z61,AD$8)+T$22,"")</f>
        <v/>
      </c>
      <c r="AE61" t="str">
        <f>IF($Z61=AE$8,COUNTIF($Z$9:$Z61,AE$8)+U$22,"")</f>
        <v/>
      </c>
      <c r="AF61" t="str">
        <f t="shared" si="15"/>
        <v/>
      </c>
      <c r="AG61" t="str">
        <f t="shared" si="16"/>
        <v/>
      </c>
      <c r="AH61" t="str">
        <f t="shared" si="17"/>
        <v>単元11</v>
      </c>
      <c r="AI61" t="str">
        <f t="shared" si="18"/>
        <v/>
      </c>
      <c r="AJ61" t="str">
        <f t="shared" si="19"/>
        <v/>
      </c>
      <c r="AK61" t="str">
        <f t="shared" si="20"/>
        <v/>
      </c>
      <c r="AL61" t="str">
        <f t="shared" si="21"/>
        <v/>
      </c>
      <c r="AM61" t="str">
        <f t="shared" si="22"/>
        <v>単元11</v>
      </c>
      <c r="AN61" t="str">
        <f t="shared" si="23"/>
        <v>単元11</v>
      </c>
      <c r="AO61" t="str">
        <f t="shared" si="24"/>
        <v/>
      </c>
      <c r="AT61" s="24">
        <v>53</v>
      </c>
      <c r="AU61" s="42"/>
      <c r="AV61" s="3"/>
      <c r="AW61" s="3"/>
      <c r="AX61" s="3"/>
      <c r="AY61" s="3"/>
      <c r="AZ61" s="46"/>
    </row>
    <row r="62" spans="23:52" ht="18.95" customHeight="1" x14ac:dyDescent="0.15">
      <c r="W62" s="3">
        <v>54</v>
      </c>
      <c r="X62" s="7" t="str">
        <f>R12</f>
        <v>理科</v>
      </c>
      <c r="Y62" s="9"/>
      <c r="Z62" s="23" t="str">
        <f t="shared" si="14"/>
        <v>理科</v>
      </c>
      <c r="AA62" t="str">
        <f>IF($Z62=AA$8,COUNTIF($Z$9:$Z62,AA$8)+Q$22,"")</f>
        <v/>
      </c>
      <c r="AB62" t="str">
        <f>IF($Z62=AB$8,COUNTIF($Z$9:$Z62,AB$8)+R$22,"")</f>
        <v/>
      </c>
      <c r="AC62" t="str">
        <f>IF($Z62=AC$8,COUNTIF($Z$9:$Z62,AC$8)+S$22,"")</f>
        <v/>
      </c>
      <c r="AD62">
        <f>IF($Z62=AD$8,COUNTIF($Z$9:$Z62,AD$8)+T$22,"")</f>
        <v>11</v>
      </c>
      <c r="AE62" t="str">
        <f>IF($Z62=AE$8,COUNTIF($Z$9:$Z62,AE$8)+U$22,"")</f>
        <v/>
      </c>
      <c r="AF62" t="str">
        <f t="shared" si="15"/>
        <v/>
      </c>
      <c r="AG62" t="str">
        <f t="shared" si="16"/>
        <v/>
      </c>
      <c r="AH62" t="str">
        <f t="shared" si="17"/>
        <v/>
      </c>
      <c r="AI62" t="str">
        <f t="shared" si="18"/>
        <v>単元11</v>
      </c>
      <c r="AJ62" t="str">
        <f t="shared" si="19"/>
        <v/>
      </c>
      <c r="AK62" t="str">
        <f t="shared" si="20"/>
        <v/>
      </c>
      <c r="AL62" t="str">
        <f t="shared" si="21"/>
        <v/>
      </c>
      <c r="AM62" t="str">
        <f t="shared" si="22"/>
        <v/>
      </c>
      <c r="AN62" t="str">
        <f t="shared" si="23"/>
        <v>単元11</v>
      </c>
      <c r="AO62" t="str">
        <f t="shared" si="24"/>
        <v>単元11</v>
      </c>
      <c r="AT62" s="24">
        <v>54</v>
      </c>
      <c r="AU62" s="42"/>
      <c r="AV62" s="3"/>
      <c r="AW62" s="3"/>
      <c r="AX62" s="3"/>
      <c r="AY62" s="3"/>
      <c r="AZ62" s="46"/>
    </row>
    <row r="63" spans="23:52" ht="18.95" customHeight="1" x14ac:dyDescent="0.15">
      <c r="W63" s="3">
        <v>55</v>
      </c>
      <c r="X63" s="7" t="str">
        <f>R13</f>
        <v>英語</v>
      </c>
      <c r="Y63" s="9"/>
      <c r="Z63" s="23" t="str">
        <f t="shared" si="14"/>
        <v>英語</v>
      </c>
      <c r="AA63" t="str">
        <f>IF($Z63=AA$8,COUNTIF($Z$9:$Z63,AA$8)+Q$22,"")</f>
        <v/>
      </c>
      <c r="AB63" t="str">
        <f>IF($Z63=AB$8,COUNTIF($Z$9:$Z63,AB$8)+R$22,"")</f>
        <v/>
      </c>
      <c r="AC63" t="str">
        <f>IF($Z63=AC$8,COUNTIF($Z$9:$Z63,AC$8)+S$22,"")</f>
        <v/>
      </c>
      <c r="AD63" t="str">
        <f>IF($Z63=AD$8,COUNTIF($Z$9:$Z63,AD$8)+T$22,"")</f>
        <v/>
      </c>
      <c r="AE63">
        <f>IF($Z63=AE$8,COUNTIF($Z$9:$Z63,AE$8)+U$22,"")</f>
        <v>11</v>
      </c>
      <c r="AF63" t="str">
        <f t="shared" si="15"/>
        <v/>
      </c>
      <c r="AG63" t="str">
        <f t="shared" si="16"/>
        <v/>
      </c>
      <c r="AH63" t="str">
        <f t="shared" si="17"/>
        <v/>
      </c>
      <c r="AI63" t="str">
        <f t="shared" si="18"/>
        <v/>
      </c>
      <c r="AJ63" t="str">
        <f t="shared" si="19"/>
        <v>単元11</v>
      </c>
      <c r="AK63" t="str">
        <f t="shared" si="20"/>
        <v>単元12</v>
      </c>
      <c r="AL63" t="str">
        <f t="shared" si="21"/>
        <v/>
      </c>
      <c r="AM63" t="str">
        <f t="shared" si="22"/>
        <v/>
      </c>
      <c r="AN63" t="str">
        <f t="shared" si="23"/>
        <v/>
      </c>
      <c r="AO63" t="str">
        <f t="shared" si="24"/>
        <v>単元11</v>
      </c>
      <c r="AT63" s="24">
        <v>55</v>
      </c>
      <c r="AU63" s="42"/>
      <c r="AV63" s="3"/>
      <c r="AW63" s="3"/>
      <c r="AX63" s="3"/>
      <c r="AY63" s="3"/>
      <c r="AZ63" s="46"/>
    </row>
    <row r="64" spans="23:52" ht="18.95" customHeight="1" x14ac:dyDescent="0.15">
      <c r="W64" s="3">
        <v>56</v>
      </c>
      <c r="X64" s="7" t="str">
        <f>R9</f>
        <v>国語</v>
      </c>
      <c r="Y64" s="9"/>
      <c r="Z64" s="23" t="str">
        <f t="shared" si="14"/>
        <v>国語</v>
      </c>
      <c r="AA64">
        <f>IF($Z64=AA$8,COUNTIF($Z$9:$Z64,AA$8)+Q$22,"")</f>
        <v>12</v>
      </c>
      <c r="AB64" t="str">
        <f>IF($Z64=AB$8,COUNTIF($Z$9:$Z64,AB$8)+R$22,"")</f>
        <v/>
      </c>
      <c r="AC64" t="str">
        <f>IF($Z64=AC$8,COUNTIF($Z$9:$Z64,AC$8)+S$22,"")</f>
        <v/>
      </c>
      <c r="AD64" t="str">
        <f>IF($Z64=AD$8,COUNTIF($Z$9:$Z64,AD$8)+T$22,"")</f>
        <v/>
      </c>
      <c r="AE64" t="str">
        <f>IF($Z64=AE$8,COUNTIF($Z$9:$Z64,AE$8)+U$22,"")</f>
        <v/>
      </c>
      <c r="AF64" t="str">
        <f t="shared" si="15"/>
        <v>単元12</v>
      </c>
      <c r="AG64" t="str">
        <f t="shared" si="16"/>
        <v/>
      </c>
      <c r="AH64" t="str">
        <f t="shared" si="17"/>
        <v/>
      </c>
      <c r="AI64" t="str">
        <f t="shared" si="18"/>
        <v/>
      </c>
      <c r="AJ64" t="str">
        <f t="shared" si="19"/>
        <v/>
      </c>
      <c r="AK64" t="str">
        <f t="shared" si="20"/>
        <v>単元12</v>
      </c>
      <c r="AL64" t="str">
        <f t="shared" si="21"/>
        <v>単元12</v>
      </c>
      <c r="AM64" t="str">
        <f t="shared" si="22"/>
        <v/>
      </c>
      <c r="AN64" t="str">
        <f t="shared" si="23"/>
        <v/>
      </c>
      <c r="AO64" t="str">
        <f t="shared" si="24"/>
        <v/>
      </c>
      <c r="AT64" s="24">
        <v>56</v>
      </c>
      <c r="AU64" s="42"/>
      <c r="AV64" s="3"/>
      <c r="AW64" s="3"/>
      <c r="AX64" s="3"/>
      <c r="AY64" s="3"/>
      <c r="AZ64" s="46"/>
    </row>
    <row r="65" spans="23:52" ht="18.95" customHeight="1" x14ac:dyDescent="0.15">
      <c r="W65" s="3">
        <v>57</v>
      </c>
      <c r="X65" s="7" t="str">
        <f>R10</f>
        <v>社会</v>
      </c>
      <c r="Y65" s="9"/>
      <c r="Z65" s="23" t="str">
        <f t="shared" si="14"/>
        <v>社会</v>
      </c>
      <c r="AA65" t="str">
        <f>IF($Z65=AA$8,COUNTIF($Z$9:$Z65,AA$8)+Q$22,"")</f>
        <v/>
      </c>
      <c r="AB65">
        <f>IF($Z65=AB$8,COUNTIF($Z$9:$Z65,AB$8)+R$22,"")</f>
        <v>12</v>
      </c>
      <c r="AC65" t="str">
        <f>IF($Z65=AC$8,COUNTIF($Z$9:$Z65,AC$8)+S$22,"")</f>
        <v/>
      </c>
      <c r="AD65" t="str">
        <f>IF($Z65=AD$8,COUNTIF($Z$9:$Z65,AD$8)+T$22,"")</f>
        <v/>
      </c>
      <c r="AE65" t="str">
        <f>IF($Z65=AE$8,COUNTIF($Z$9:$Z65,AE$8)+U$22,"")</f>
        <v/>
      </c>
      <c r="AF65" t="str">
        <f t="shared" si="15"/>
        <v/>
      </c>
      <c r="AG65" t="str">
        <f t="shared" si="16"/>
        <v>単元12</v>
      </c>
      <c r="AH65" t="str">
        <f t="shared" si="17"/>
        <v/>
      </c>
      <c r="AI65" t="str">
        <f t="shared" si="18"/>
        <v/>
      </c>
      <c r="AJ65" t="str">
        <f t="shared" si="19"/>
        <v/>
      </c>
      <c r="AK65" t="str">
        <f t="shared" si="20"/>
        <v/>
      </c>
      <c r="AL65" t="str">
        <f t="shared" si="21"/>
        <v>単元12</v>
      </c>
      <c r="AM65" t="str">
        <f t="shared" si="22"/>
        <v>単元12</v>
      </c>
      <c r="AN65" t="str">
        <f t="shared" si="23"/>
        <v/>
      </c>
      <c r="AO65" t="str">
        <f t="shared" si="24"/>
        <v/>
      </c>
      <c r="AT65" s="24">
        <v>57</v>
      </c>
      <c r="AU65" s="42"/>
      <c r="AV65" s="3"/>
      <c r="AW65" s="3"/>
      <c r="AX65" s="3"/>
      <c r="AY65" s="3"/>
      <c r="AZ65" s="46"/>
    </row>
    <row r="66" spans="23:52" ht="18.95" customHeight="1" x14ac:dyDescent="0.15">
      <c r="W66" s="3">
        <v>58</v>
      </c>
      <c r="X66" s="7" t="str">
        <f>R11</f>
        <v>数学</v>
      </c>
      <c r="Y66" s="9"/>
      <c r="Z66" s="23" t="str">
        <f t="shared" si="14"/>
        <v>数学</v>
      </c>
      <c r="AA66" t="str">
        <f>IF($Z66=AA$8,COUNTIF($Z$9:$Z66,AA$8)+Q$22,"")</f>
        <v/>
      </c>
      <c r="AB66" t="str">
        <f>IF($Z66=AB$8,COUNTIF($Z$9:$Z66,AB$8)+R$22,"")</f>
        <v/>
      </c>
      <c r="AC66">
        <f>IF($Z66=AC$8,COUNTIF($Z$9:$Z66,AC$8)+S$22,"")</f>
        <v>12</v>
      </c>
      <c r="AD66" t="str">
        <f>IF($Z66=AD$8,COUNTIF($Z$9:$Z66,AD$8)+T$22,"")</f>
        <v/>
      </c>
      <c r="AE66" t="str">
        <f>IF($Z66=AE$8,COUNTIF($Z$9:$Z66,AE$8)+U$22,"")</f>
        <v/>
      </c>
      <c r="AF66" t="str">
        <f t="shared" si="15"/>
        <v/>
      </c>
      <c r="AG66" t="str">
        <f t="shared" si="16"/>
        <v/>
      </c>
      <c r="AH66" t="str">
        <f t="shared" si="17"/>
        <v>単元12</v>
      </c>
      <c r="AI66" t="str">
        <f t="shared" si="18"/>
        <v/>
      </c>
      <c r="AJ66" t="str">
        <f t="shared" si="19"/>
        <v/>
      </c>
      <c r="AK66" t="str">
        <f t="shared" si="20"/>
        <v/>
      </c>
      <c r="AL66" t="str">
        <f t="shared" si="21"/>
        <v/>
      </c>
      <c r="AM66" t="str">
        <f t="shared" si="22"/>
        <v>単元12</v>
      </c>
      <c r="AN66" t="str">
        <f t="shared" si="23"/>
        <v>単元12</v>
      </c>
      <c r="AO66" t="str">
        <f t="shared" si="24"/>
        <v/>
      </c>
      <c r="AT66" s="24">
        <v>58</v>
      </c>
      <c r="AU66" s="42"/>
      <c r="AV66" s="3"/>
      <c r="AW66" s="3"/>
      <c r="AX66" s="3"/>
      <c r="AY66" s="3"/>
      <c r="AZ66" s="46"/>
    </row>
    <row r="67" spans="23:52" ht="18.95" customHeight="1" x14ac:dyDescent="0.15">
      <c r="W67" s="3">
        <v>59</v>
      </c>
      <c r="X67" s="7" t="str">
        <f>R12</f>
        <v>理科</v>
      </c>
      <c r="Y67" s="9"/>
      <c r="Z67" s="23" t="str">
        <f t="shared" si="14"/>
        <v>理科</v>
      </c>
      <c r="AA67" t="str">
        <f>IF($Z67=AA$8,COUNTIF($Z$9:$Z67,AA$8)+Q$22,"")</f>
        <v/>
      </c>
      <c r="AB67" t="str">
        <f>IF($Z67=AB$8,COUNTIF($Z$9:$Z67,AB$8)+R$22,"")</f>
        <v/>
      </c>
      <c r="AC67" t="str">
        <f>IF($Z67=AC$8,COUNTIF($Z$9:$Z67,AC$8)+S$22,"")</f>
        <v/>
      </c>
      <c r="AD67">
        <f>IF($Z67=AD$8,COUNTIF($Z$9:$Z67,AD$8)+T$22,"")</f>
        <v>12</v>
      </c>
      <c r="AE67" t="str">
        <f>IF($Z67=AE$8,COUNTIF($Z$9:$Z67,AE$8)+U$22,"")</f>
        <v/>
      </c>
      <c r="AF67" t="str">
        <f t="shared" si="15"/>
        <v/>
      </c>
      <c r="AG67" t="str">
        <f t="shared" si="16"/>
        <v/>
      </c>
      <c r="AH67" t="str">
        <f t="shared" si="17"/>
        <v/>
      </c>
      <c r="AI67" t="str">
        <f t="shared" si="18"/>
        <v>単元12</v>
      </c>
      <c r="AJ67" t="str">
        <f t="shared" si="19"/>
        <v/>
      </c>
      <c r="AK67" t="str">
        <f t="shared" si="20"/>
        <v/>
      </c>
      <c r="AL67" t="str">
        <f t="shared" si="21"/>
        <v/>
      </c>
      <c r="AM67" t="str">
        <f t="shared" si="22"/>
        <v/>
      </c>
      <c r="AN67" t="str">
        <f t="shared" si="23"/>
        <v>単元12</v>
      </c>
      <c r="AO67" t="str">
        <f t="shared" si="24"/>
        <v>単元12</v>
      </c>
      <c r="AT67" s="24">
        <v>59</v>
      </c>
      <c r="AU67" s="42"/>
      <c r="AV67" s="3"/>
      <c r="AW67" s="3"/>
      <c r="AX67" s="3"/>
      <c r="AY67" s="3"/>
      <c r="AZ67" s="46"/>
    </row>
    <row r="68" spans="23:52" ht="18.95" customHeight="1" thickBot="1" x14ac:dyDescent="0.2">
      <c r="W68" s="3">
        <v>60</v>
      </c>
      <c r="X68" s="7" t="str">
        <f>R13</f>
        <v>英語</v>
      </c>
      <c r="Y68" s="10"/>
      <c r="Z68" s="23" t="str">
        <f t="shared" si="14"/>
        <v>英語</v>
      </c>
      <c r="AA68" t="str">
        <f>IF($Z68=AA$8,COUNTIF($Z$9:$Z68,AA$8)+Q$22,"")</f>
        <v/>
      </c>
      <c r="AB68" t="str">
        <f>IF($Z68=AB$8,COUNTIF($Z$9:$Z68,AB$8)+R$22,"")</f>
        <v/>
      </c>
      <c r="AC68" t="str">
        <f>IF($Z68=AC$8,COUNTIF($Z$9:$Z68,AC$8)+S$22,"")</f>
        <v/>
      </c>
      <c r="AD68" t="str">
        <f>IF($Z68=AD$8,COUNTIF($Z$9:$Z68,AD$8)+T$22,"")</f>
        <v/>
      </c>
      <c r="AE68">
        <f>IF($Z68=AE$8,COUNTIF($Z$9:$Z68,AE$8)+U$22,"")</f>
        <v>12</v>
      </c>
      <c r="AF68" t="str">
        <f t="shared" si="15"/>
        <v/>
      </c>
      <c r="AG68" t="str">
        <f t="shared" si="16"/>
        <v/>
      </c>
      <c r="AH68" t="str">
        <f t="shared" si="17"/>
        <v/>
      </c>
      <c r="AI68" t="str">
        <f t="shared" si="18"/>
        <v/>
      </c>
      <c r="AJ68" t="str">
        <f t="shared" si="19"/>
        <v>単元12</v>
      </c>
      <c r="AK68" t="str">
        <f t="shared" si="20"/>
        <v/>
      </c>
      <c r="AL68" t="str">
        <f t="shared" si="21"/>
        <v/>
      </c>
      <c r="AM68" t="str">
        <f t="shared" si="22"/>
        <v/>
      </c>
      <c r="AN68" t="str">
        <f t="shared" si="23"/>
        <v/>
      </c>
      <c r="AO68" t="str">
        <f t="shared" si="24"/>
        <v>単元12</v>
      </c>
      <c r="AT68" s="24">
        <v>60</v>
      </c>
      <c r="AU68" s="42"/>
      <c r="AV68" s="3"/>
      <c r="AW68" s="3"/>
      <c r="AX68" s="3"/>
      <c r="AY68" s="3"/>
      <c r="AZ68" s="46"/>
    </row>
    <row r="69" spans="23:52" ht="18.95" customHeight="1" x14ac:dyDescent="0.15">
      <c r="AK69" t="str">
        <f t="shared" si="13"/>
        <v/>
      </c>
      <c r="AL69" t="str">
        <f t="shared" si="13"/>
        <v/>
      </c>
      <c r="AM69" t="str">
        <f t="shared" si="13"/>
        <v/>
      </c>
      <c r="AN69" t="str">
        <f t="shared" si="13"/>
        <v/>
      </c>
      <c r="AO69" t="str">
        <f t="shared" si="13"/>
        <v/>
      </c>
      <c r="AT69" s="24">
        <v>61</v>
      </c>
      <c r="AU69" s="42"/>
      <c r="AV69" s="3"/>
      <c r="AW69" s="3"/>
      <c r="AX69" s="3"/>
      <c r="AY69" s="3"/>
      <c r="AZ69" s="46"/>
    </row>
    <row r="70" spans="23:52" ht="18.95" customHeight="1" x14ac:dyDescent="0.15">
      <c r="AT70" s="24">
        <v>62</v>
      </c>
      <c r="AU70" s="42"/>
      <c r="AV70" s="3"/>
      <c r="AW70" s="3"/>
      <c r="AX70" s="3"/>
      <c r="AY70" s="3"/>
      <c r="AZ70" s="46"/>
    </row>
    <row r="71" spans="23:52" ht="18.95" customHeight="1" x14ac:dyDescent="0.15">
      <c r="AT71" s="24">
        <v>63</v>
      </c>
      <c r="AU71" s="42"/>
      <c r="AV71" s="3"/>
      <c r="AW71" s="3"/>
      <c r="AX71" s="3"/>
      <c r="AY71" s="3"/>
      <c r="AZ71" s="46"/>
    </row>
    <row r="72" spans="23:52" ht="18.95" customHeight="1" x14ac:dyDescent="0.15">
      <c r="AT72" s="24">
        <v>64</v>
      </c>
      <c r="AU72" s="42"/>
      <c r="AV72" s="3"/>
      <c r="AW72" s="3"/>
      <c r="AX72" s="3"/>
      <c r="AY72" s="3"/>
      <c r="AZ72" s="46"/>
    </row>
    <row r="73" spans="23:52" ht="18.95" customHeight="1" x14ac:dyDescent="0.15">
      <c r="AT73" s="24">
        <v>65</v>
      </c>
      <c r="AU73" s="42"/>
      <c r="AV73" s="3"/>
      <c r="AW73" s="3"/>
      <c r="AX73" s="3"/>
      <c r="AY73" s="3"/>
      <c r="AZ73" s="46"/>
    </row>
    <row r="74" spans="23:52" ht="18.95" customHeight="1" x14ac:dyDescent="0.15">
      <c r="AT74" s="24">
        <v>66</v>
      </c>
      <c r="AU74" s="42"/>
      <c r="AV74" s="3"/>
      <c r="AW74" s="3"/>
      <c r="AX74" s="3"/>
      <c r="AY74" s="3"/>
      <c r="AZ74" s="46"/>
    </row>
    <row r="75" spans="23:52" ht="18.95" customHeight="1" x14ac:dyDescent="0.15">
      <c r="AT75" s="24">
        <v>67</v>
      </c>
      <c r="AU75" s="42"/>
      <c r="AV75" s="3"/>
      <c r="AW75" s="3"/>
      <c r="AX75" s="3"/>
      <c r="AY75" s="3"/>
      <c r="AZ75" s="46"/>
    </row>
    <row r="76" spans="23:52" ht="18.95" customHeight="1" x14ac:dyDescent="0.15">
      <c r="AT76" s="24">
        <v>68</v>
      </c>
      <c r="AU76" s="42"/>
      <c r="AV76" s="3"/>
      <c r="AW76" s="3"/>
      <c r="AX76" s="3"/>
      <c r="AY76" s="3"/>
      <c r="AZ76" s="46"/>
    </row>
    <row r="77" spans="23:52" ht="18.95" customHeight="1" x14ac:dyDescent="0.15">
      <c r="AT77" s="24">
        <v>69</v>
      </c>
      <c r="AU77" s="42"/>
      <c r="AV77" s="3"/>
      <c r="AW77" s="3"/>
      <c r="AX77" s="3"/>
      <c r="AY77" s="3"/>
      <c r="AZ77" s="46"/>
    </row>
    <row r="78" spans="23:52" ht="18.95" customHeight="1" x14ac:dyDescent="0.15">
      <c r="AT78" s="24">
        <v>70</v>
      </c>
      <c r="AU78" s="42"/>
      <c r="AV78" s="3"/>
      <c r="AW78" s="3"/>
      <c r="AX78" s="3"/>
      <c r="AY78" s="3"/>
      <c r="AZ78" s="46"/>
    </row>
    <row r="79" spans="23:52" ht="18.95" customHeight="1" x14ac:dyDescent="0.15">
      <c r="AT79" s="24">
        <v>71</v>
      </c>
      <c r="AU79" s="42"/>
      <c r="AV79" s="3"/>
      <c r="AW79" s="3"/>
      <c r="AX79" s="3"/>
      <c r="AY79" s="3"/>
      <c r="AZ79" s="46"/>
    </row>
    <row r="80" spans="23:52" ht="18.95" customHeight="1" x14ac:dyDescent="0.15">
      <c r="AT80" s="24">
        <v>72</v>
      </c>
      <c r="AU80" s="42"/>
      <c r="AV80" s="3"/>
      <c r="AW80" s="3"/>
      <c r="AX80" s="3"/>
      <c r="AY80" s="3"/>
      <c r="AZ80" s="46"/>
    </row>
    <row r="81" spans="46:52" ht="18.95" customHeight="1" x14ac:dyDescent="0.15">
      <c r="AT81" s="24">
        <v>73</v>
      </c>
      <c r="AU81" s="42"/>
      <c r="AV81" s="3"/>
      <c r="AW81" s="3"/>
      <c r="AX81" s="3"/>
      <c r="AY81" s="3"/>
      <c r="AZ81" s="46"/>
    </row>
    <row r="82" spans="46:52" ht="18.95" customHeight="1" x14ac:dyDescent="0.15">
      <c r="AT82" s="24">
        <v>74</v>
      </c>
      <c r="AU82" s="42"/>
      <c r="AV82" s="3"/>
      <c r="AW82" s="3"/>
      <c r="AX82" s="3"/>
      <c r="AY82" s="3"/>
      <c r="AZ82" s="46"/>
    </row>
    <row r="83" spans="46:52" ht="18.95" customHeight="1" x14ac:dyDescent="0.15">
      <c r="AT83" s="24">
        <v>75</v>
      </c>
      <c r="AU83" s="42"/>
      <c r="AV83" s="3"/>
      <c r="AW83" s="3"/>
      <c r="AX83" s="3"/>
      <c r="AY83" s="3"/>
      <c r="AZ83" s="46"/>
    </row>
    <row r="84" spans="46:52" ht="18.95" customHeight="1" x14ac:dyDescent="0.15">
      <c r="AT84" s="24">
        <v>76</v>
      </c>
      <c r="AU84" s="42"/>
      <c r="AV84" s="3"/>
      <c r="AW84" s="3"/>
      <c r="AX84" s="3"/>
      <c r="AY84" s="3"/>
      <c r="AZ84" s="46"/>
    </row>
    <row r="85" spans="46:52" ht="18.95" customHeight="1" x14ac:dyDescent="0.15">
      <c r="AT85" s="24">
        <v>77</v>
      </c>
      <c r="AU85" s="42"/>
      <c r="AV85" s="3"/>
      <c r="AW85" s="3"/>
      <c r="AX85" s="3"/>
      <c r="AY85" s="3"/>
      <c r="AZ85" s="46"/>
    </row>
    <row r="86" spans="46:52" ht="18.95" customHeight="1" x14ac:dyDescent="0.15">
      <c r="AT86" s="24">
        <v>78</v>
      </c>
      <c r="AU86" s="42"/>
      <c r="AV86" s="3"/>
      <c r="AW86" s="3"/>
      <c r="AX86" s="3"/>
      <c r="AY86" s="3"/>
      <c r="AZ86" s="46"/>
    </row>
    <row r="87" spans="46:52" ht="18.95" customHeight="1" x14ac:dyDescent="0.15">
      <c r="AT87" s="24">
        <v>79</v>
      </c>
      <c r="AU87" s="42"/>
      <c r="AV87" s="3"/>
      <c r="AW87" s="3"/>
      <c r="AX87" s="3"/>
      <c r="AY87" s="3"/>
      <c r="AZ87" s="46"/>
    </row>
    <row r="88" spans="46:52" ht="18.95" customHeight="1" x14ac:dyDescent="0.15">
      <c r="AT88" s="24">
        <v>80</v>
      </c>
      <c r="AU88" s="42"/>
      <c r="AV88" s="3"/>
      <c r="AW88" s="3"/>
      <c r="AX88" s="3"/>
      <c r="AY88" s="3"/>
      <c r="AZ88" s="46"/>
    </row>
    <row r="89" spans="46:52" ht="18.95" customHeight="1" x14ac:dyDescent="0.15">
      <c r="AT89" s="24">
        <v>81</v>
      </c>
      <c r="AU89" s="42"/>
      <c r="AV89" s="3"/>
      <c r="AW89" s="3"/>
      <c r="AX89" s="3"/>
      <c r="AY89" s="3"/>
      <c r="AZ89" s="46"/>
    </row>
    <row r="90" spans="46:52" ht="18.95" customHeight="1" x14ac:dyDescent="0.15">
      <c r="AT90" s="24">
        <v>82</v>
      </c>
      <c r="AU90" s="42"/>
      <c r="AV90" s="3"/>
      <c r="AW90" s="3"/>
      <c r="AX90" s="3"/>
      <c r="AY90" s="3"/>
      <c r="AZ90" s="46"/>
    </row>
    <row r="91" spans="46:52" ht="18.95" customHeight="1" x14ac:dyDescent="0.15">
      <c r="AT91" s="24">
        <v>83</v>
      </c>
      <c r="AU91" s="42"/>
      <c r="AV91" s="3"/>
      <c r="AW91" s="3"/>
      <c r="AX91" s="3"/>
      <c r="AY91" s="3"/>
      <c r="AZ91" s="46"/>
    </row>
    <row r="92" spans="46:52" ht="18.95" customHeight="1" x14ac:dyDescent="0.15">
      <c r="AT92" s="24">
        <v>84</v>
      </c>
      <c r="AU92" s="42"/>
      <c r="AV92" s="3"/>
      <c r="AW92" s="3"/>
      <c r="AX92" s="3"/>
      <c r="AY92" s="3"/>
      <c r="AZ92" s="46"/>
    </row>
    <row r="93" spans="46:52" ht="18.95" customHeight="1" x14ac:dyDescent="0.15">
      <c r="AT93" s="24">
        <v>85</v>
      </c>
      <c r="AU93" s="42"/>
      <c r="AV93" s="3"/>
      <c r="AW93" s="3"/>
      <c r="AX93" s="3"/>
      <c r="AY93" s="3"/>
      <c r="AZ93" s="46"/>
    </row>
    <row r="94" spans="46:52" ht="18.95" customHeight="1" x14ac:dyDescent="0.15">
      <c r="AT94" s="24">
        <v>86</v>
      </c>
      <c r="AU94" s="42"/>
      <c r="AV94" s="3"/>
      <c r="AW94" s="3"/>
      <c r="AX94" s="3"/>
      <c r="AY94" s="3"/>
      <c r="AZ94" s="46"/>
    </row>
    <row r="95" spans="46:52" ht="18.95" customHeight="1" x14ac:dyDescent="0.15">
      <c r="AT95" s="24">
        <v>87</v>
      </c>
      <c r="AU95" s="42"/>
      <c r="AV95" s="3"/>
      <c r="AW95" s="3"/>
      <c r="AX95" s="3"/>
      <c r="AY95" s="3"/>
      <c r="AZ95" s="46"/>
    </row>
    <row r="96" spans="46:52" ht="18.95" customHeight="1" x14ac:dyDescent="0.15">
      <c r="AT96" s="24">
        <v>88</v>
      </c>
      <c r="AU96" s="42"/>
      <c r="AV96" s="3"/>
      <c r="AW96" s="3"/>
      <c r="AX96" s="3"/>
      <c r="AY96" s="3"/>
      <c r="AZ96" s="46"/>
    </row>
    <row r="97" spans="46:52" ht="18.95" customHeight="1" x14ac:dyDescent="0.15">
      <c r="AT97" s="24">
        <v>89</v>
      </c>
      <c r="AU97" s="42"/>
      <c r="AV97" s="3"/>
      <c r="AW97" s="3"/>
      <c r="AX97" s="3"/>
      <c r="AY97" s="3"/>
      <c r="AZ97" s="46"/>
    </row>
    <row r="98" spans="46:52" ht="18.95" customHeight="1" x14ac:dyDescent="0.15">
      <c r="AT98" s="24">
        <v>90</v>
      </c>
      <c r="AU98" s="42"/>
      <c r="AV98" s="3"/>
      <c r="AW98" s="3"/>
      <c r="AX98" s="3"/>
      <c r="AY98" s="3"/>
      <c r="AZ98" s="46"/>
    </row>
    <row r="99" spans="46:52" ht="18.95" customHeight="1" x14ac:dyDescent="0.15">
      <c r="AT99" s="24">
        <v>91</v>
      </c>
      <c r="AU99" s="42"/>
      <c r="AV99" s="3"/>
      <c r="AW99" s="3"/>
      <c r="AX99" s="3"/>
      <c r="AY99" s="3"/>
      <c r="AZ99" s="46"/>
    </row>
    <row r="100" spans="46:52" ht="18.95" customHeight="1" x14ac:dyDescent="0.15">
      <c r="AT100" s="24">
        <v>92</v>
      </c>
      <c r="AU100" s="42"/>
      <c r="AV100" s="3"/>
      <c r="AW100" s="3"/>
      <c r="AX100" s="3"/>
      <c r="AY100" s="3"/>
      <c r="AZ100" s="46"/>
    </row>
    <row r="101" spans="46:52" ht="18.95" customHeight="1" x14ac:dyDescent="0.15">
      <c r="AT101" s="24">
        <v>93</v>
      </c>
      <c r="AU101" s="42"/>
      <c r="AV101" s="3"/>
      <c r="AW101" s="3"/>
      <c r="AX101" s="3"/>
      <c r="AY101" s="3"/>
      <c r="AZ101" s="46"/>
    </row>
    <row r="102" spans="46:52" ht="18.95" customHeight="1" x14ac:dyDescent="0.15">
      <c r="AT102" s="24">
        <v>94</v>
      </c>
      <c r="AU102" s="42"/>
      <c r="AV102" s="3"/>
      <c r="AW102" s="3"/>
      <c r="AX102" s="3"/>
      <c r="AY102" s="3"/>
      <c r="AZ102" s="46"/>
    </row>
    <row r="103" spans="46:52" ht="18.95" customHeight="1" x14ac:dyDescent="0.15">
      <c r="AT103" s="24">
        <v>95</v>
      </c>
      <c r="AU103" s="42"/>
      <c r="AV103" s="3"/>
      <c r="AW103" s="3"/>
      <c r="AX103" s="3"/>
      <c r="AY103" s="3"/>
      <c r="AZ103" s="46"/>
    </row>
    <row r="104" spans="46:52" ht="18.95" customHeight="1" x14ac:dyDescent="0.15">
      <c r="AT104" s="24">
        <v>96</v>
      </c>
      <c r="AU104" s="42"/>
      <c r="AV104" s="3"/>
      <c r="AW104" s="3"/>
      <c r="AX104" s="3"/>
      <c r="AY104" s="3"/>
      <c r="AZ104" s="46"/>
    </row>
    <row r="105" spans="46:52" ht="18.95" customHeight="1" x14ac:dyDescent="0.15">
      <c r="AT105" s="24">
        <v>97</v>
      </c>
      <c r="AU105" s="42"/>
      <c r="AV105" s="3"/>
      <c r="AW105" s="3"/>
      <c r="AX105" s="3"/>
      <c r="AY105" s="3"/>
      <c r="AZ105" s="46"/>
    </row>
    <row r="106" spans="46:52" ht="18.95" customHeight="1" x14ac:dyDescent="0.15">
      <c r="AT106" s="24">
        <v>98</v>
      </c>
      <c r="AU106" s="42"/>
      <c r="AV106" s="3"/>
      <c r="AW106" s="3"/>
      <c r="AX106" s="3"/>
      <c r="AY106" s="3"/>
      <c r="AZ106" s="46"/>
    </row>
    <row r="107" spans="46:52" ht="18.95" customHeight="1" x14ac:dyDescent="0.15">
      <c r="AT107" s="24">
        <v>99</v>
      </c>
      <c r="AU107" s="42"/>
      <c r="AV107" s="3"/>
      <c r="AW107" s="3"/>
      <c r="AX107" s="3"/>
      <c r="AY107" s="3"/>
      <c r="AZ107" s="46"/>
    </row>
    <row r="108" spans="46:52" ht="18.95" customHeight="1" thickBot="1" x14ac:dyDescent="0.2">
      <c r="AT108" s="24">
        <v>100</v>
      </c>
      <c r="AU108" s="47"/>
      <c r="AV108" s="48"/>
      <c r="AW108" s="48"/>
      <c r="AX108" s="48"/>
      <c r="AY108" s="48"/>
      <c r="AZ108" s="49"/>
    </row>
  </sheetData>
  <mergeCells count="5">
    <mergeCell ref="Q1:V1"/>
    <mergeCell ref="B2:C2"/>
    <mergeCell ref="B5:C5"/>
    <mergeCell ref="B4:C4"/>
    <mergeCell ref="E4:K4"/>
  </mergeCells>
  <phoneticPr fontId="3"/>
  <conditionalFormatting sqref="B6:C36">
    <cfRule type="expression" dxfId="14" priority="2" stopIfTrue="1">
      <formula>OR(WEEKDAY(B6)=1,WEEKDAY(B6)=7)</formula>
    </cfRule>
  </conditionalFormatting>
  <conditionalFormatting sqref="C4:C5">
    <cfRule type="cellIs" dxfId="13" priority="5" stopIfTrue="1" operator="equal">
      <formula>"土"</formula>
    </cfRule>
    <cfRule type="cellIs" dxfId="12" priority="6" stopIfTrue="1" operator="equal">
      <formula>"日"</formula>
    </cfRule>
  </conditionalFormatting>
  <dataValidations count="1">
    <dataValidation type="list" allowBlank="1" showInputMessage="1" showErrorMessage="1" sqref="R9:R13 Y9:Y68" xr:uid="{00000000-0002-0000-1400-000000000000}">
      <formula1>"国語,社会,数学,理科,英語"</formula1>
    </dataValidation>
  </dataValidations>
  <pageMargins left="0.55118110236220474" right="0.55118110236220474" top="0.27559055118110237" bottom="0.31496062992125984" header="0.51181102362204722" footer="0.51181102362204722"/>
  <pageSetup paperSize="13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stopIfTrue="1" id="{50389AE8-AE2E-44B6-9EF8-1662CD195EED}">
            <xm:f>VLOOKUP(B6,祝日一覧!$A:$A,1,FALSE)</xm:f>
            <x14:dxf>
              <fill>
                <patternFill>
                  <bgColor theme="0" tint="-0.24994659260841701"/>
                </patternFill>
              </fill>
            </x14:dxf>
          </x14:cfRule>
          <xm:sqref>B6:C36</xm:sqref>
        </x14:conditionalFormatting>
      </x14:conditionalFormattings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AZ108"/>
  <sheetViews>
    <sheetView showGridLines="0" showRowColHeaders="0" zoomScale="70" zoomScaleNormal="70" workbookViewId="0">
      <selection activeCell="B4" sqref="B4:K39"/>
    </sheetView>
  </sheetViews>
  <sheetFormatPr defaultRowHeight="13.5" x14ac:dyDescent="0.15"/>
  <cols>
    <col min="1" max="1" width="2.125" customWidth="1"/>
    <col min="2" max="3" width="3" customWidth="1"/>
    <col min="4" max="4" width="3.375" hidden="1" customWidth="1"/>
    <col min="5" max="5" width="24.375" customWidth="1"/>
    <col min="6" max="10" width="7.625" style="18" customWidth="1"/>
    <col min="12" max="12" width="2" hidden="1" customWidth="1"/>
    <col min="13" max="13" width="2.125" customWidth="1"/>
    <col min="14" max="14" width="6.875" style="20" customWidth="1"/>
    <col min="15" max="15" width="3.25" hidden="1" customWidth="1"/>
    <col min="16" max="16" width="5.375" customWidth="1"/>
    <col min="17" max="17" width="6" customWidth="1"/>
    <col min="18" max="18" width="6.625" customWidth="1"/>
    <col min="19" max="19" width="5.375" customWidth="1"/>
    <col min="20" max="21" width="6.375" customWidth="1"/>
    <col min="22" max="23" width="5.375" customWidth="1"/>
    <col min="24" max="24" width="5.375" hidden="1" customWidth="1"/>
    <col min="25" max="25" width="5.375" customWidth="1"/>
    <col min="26" max="41" width="5.375" hidden="1" customWidth="1"/>
    <col min="42" max="42" width="9.375" hidden="1" customWidth="1"/>
    <col min="43" max="44" width="5.375" hidden="1" customWidth="1"/>
    <col min="45" max="45" width="9.25" customWidth="1"/>
    <col min="46" max="46" width="7.5" style="21" customWidth="1"/>
    <col min="47" max="47" width="12.75" style="21" customWidth="1"/>
    <col min="48" max="52" width="9.375" style="6" bestFit="1" customWidth="1"/>
  </cols>
  <sheetData>
    <row r="1" spans="1:52" s="35" customFormat="1" ht="35.25" customHeight="1" x14ac:dyDescent="0.15">
      <c r="B1" s="38" t="s">
        <v>373</v>
      </c>
      <c r="C1" s="38"/>
      <c r="D1" s="38"/>
      <c r="E1" s="38"/>
      <c r="F1" s="38"/>
      <c r="G1" s="38"/>
      <c r="H1" s="38"/>
      <c r="I1" s="38"/>
      <c r="J1" s="38"/>
      <c r="K1" s="38"/>
      <c r="Q1" s="231"/>
      <c r="R1" s="228"/>
      <c r="S1" s="228"/>
      <c r="T1" s="228"/>
      <c r="U1" s="228"/>
      <c r="V1" s="228"/>
    </row>
    <row r="2" spans="1:52" s="1" customFormat="1" ht="37.5" customHeight="1" x14ac:dyDescent="0.15">
      <c r="B2" s="225"/>
      <c r="C2" s="225"/>
      <c r="D2" s="2"/>
      <c r="F2" s="96"/>
      <c r="G2" s="54"/>
      <c r="H2" s="96" t="s">
        <v>796</v>
      </c>
      <c r="I2" s="54"/>
      <c r="J2" s="54"/>
      <c r="K2" s="29"/>
      <c r="L2" s="29"/>
      <c r="M2" s="29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 s="37"/>
      <c r="AU2" s="21"/>
      <c r="AV2" s="19"/>
      <c r="AW2" s="19"/>
      <c r="AX2" s="19"/>
      <c r="AY2" s="19"/>
      <c r="AZ2" s="19"/>
    </row>
    <row r="3" spans="1:52" s="1" customFormat="1" ht="17.100000000000001" customHeight="1" x14ac:dyDescent="0.15">
      <c r="A3" s="202"/>
      <c r="B3" s="203"/>
      <c r="C3" s="203"/>
      <c r="D3" s="203"/>
      <c r="E3" s="202"/>
      <c r="F3" s="204"/>
      <c r="G3" s="205"/>
      <c r="H3" s="204"/>
      <c r="I3" s="205"/>
      <c r="J3" s="205"/>
      <c r="K3" s="206"/>
      <c r="L3" s="206"/>
      <c r="M3" s="206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 s="37"/>
      <c r="AU3" s="21"/>
      <c r="AV3" s="19"/>
      <c r="AW3" s="19"/>
      <c r="AX3" s="19"/>
      <c r="AY3" s="19"/>
      <c r="AZ3" s="19"/>
    </row>
    <row r="4" spans="1:52" s="1" customFormat="1" ht="33" customHeight="1" thickBot="1" x14ac:dyDescent="0.2">
      <c r="A4" s="202"/>
      <c r="B4" s="230">
        <f>見本①!$A$3+2</f>
        <v>2027</v>
      </c>
      <c r="C4" s="230"/>
      <c r="D4" s="109"/>
      <c r="E4" s="229" t="s">
        <v>85</v>
      </c>
      <c r="F4" s="229"/>
      <c r="G4" s="229"/>
      <c r="H4" s="229"/>
      <c r="I4" s="229"/>
      <c r="J4" s="229"/>
      <c r="K4" s="229"/>
      <c r="L4" s="31"/>
      <c r="M4" s="209"/>
      <c r="N4" s="38" t="s">
        <v>75</v>
      </c>
      <c r="P4" s="50"/>
      <c r="Q4" s="51"/>
      <c r="R4" s="51"/>
      <c r="S4" s="51"/>
      <c r="T4" s="51"/>
      <c r="U4" s="51"/>
      <c r="V4" s="51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 s="22"/>
      <c r="AU4" s="21"/>
      <c r="AV4" s="19"/>
      <c r="AW4" s="19"/>
      <c r="AX4" s="19"/>
      <c r="AY4" s="19"/>
      <c r="AZ4" s="19"/>
    </row>
    <row r="5" spans="1:52" ht="30.75" customHeight="1" x14ac:dyDescent="0.15">
      <c r="A5" s="207"/>
      <c r="B5" s="226">
        <v>1</v>
      </c>
      <c r="C5" s="226"/>
      <c r="D5" s="2"/>
      <c r="E5" s="28" t="s">
        <v>40</v>
      </c>
      <c r="F5" s="30" t="s">
        <v>65</v>
      </c>
      <c r="G5" s="30" t="s">
        <v>50</v>
      </c>
      <c r="H5" s="30" t="s">
        <v>47</v>
      </c>
      <c r="I5" s="30" t="s">
        <v>48</v>
      </c>
      <c r="J5" s="30" t="s">
        <v>49</v>
      </c>
      <c r="K5" s="28" t="s">
        <v>10</v>
      </c>
      <c r="M5" s="207"/>
      <c r="N5" s="32" t="s">
        <v>66</v>
      </c>
      <c r="AT5" s="22"/>
    </row>
    <row r="6" spans="1:52" ht="18.95" customHeight="1" x14ac:dyDescent="0.15">
      <c r="A6" s="207"/>
      <c r="B6" s="99">
        <f>DATE($B$4,$B$5,1)</f>
        <v>46388</v>
      </c>
      <c r="C6" s="98">
        <f>DATE($B$4,$B$5,1)</f>
        <v>46388</v>
      </c>
      <c r="D6" s="3" t="s">
        <v>51</v>
      </c>
      <c r="E6" s="3"/>
      <c r="F6" s="17" t="str">
        <f t="shared" ref="F6:F36" si="0">IF($N6=1,VLOOKUP($O6,$W$9:$AO$68,10),IF($N6=2,VLOOKUP($O5+1,$W$9:$AO$68,15),IF($N6="予備","予備","")))</f>
        <v>単元1</v>
      </c>
      <c r="G6" s="17" t="str">
        <f t="shared" ref="G6:G36" si="1">IF($N6=1,VLOOKUP($O6,$W$9:$AO$68,11),IF($N6=2,VLOOKUP($O5+1,$W$9:$AO$68,16),IF($N6="予備","予備","")))</f>
        <v/>
      </c>
      <c r="H6" s="17" t="str">
        <f t="shared" ref="H6:H36" si="2">IF($N6=1,VLOOKUP($O6,$W$9:$AO$68,12),IF($N6=2,VLOOKUP($O5+1,$W$9:$AO$68,17),IF($N6="予備","予備","")))</f>
        <v/>
      </c>
      <c r="I6" s="17" t="str">
        <f t="shared" ref="I6:I36" si="3">IF($N6=1,VLOOKUP($O6,$W$9:$AO$68,13),IF($N6=2,VLOOKUP($O5+1,$W$9:$AO$68,18),IF($N6="予備","予備","")))</f>
        <v/>
      </c>
      <c r="J6" s="17" t="str">
        <f t="shared" ref="J6:J36" si="4">IF($N6=1,VLOOKUP($O6,$W$9:$AO$68,14),IF($N6=2,VLOOKUP($O5+1,$W$9:$AO$68,19),IF($N6="予備","予備","")))</f>
        <v/>
      </c>
      <c r="K6" s="3"/>
      <c r="M6" s="207"/>
      <c r="N6" s="33">
        <v>1</v>
      </c>
      <c r="O6">
        <f>SUM($N$6:N6)</f>
        <v>1</v>
      </c>
      <c r="AT6" s="6"/>
    </row>
    <row r="7" spans="1:52" ht="18.95" customHeight="1" thickBot="1" x14ac:dyDescent="0.2">
      <c r="A7" s="207"/>
      <c r="B7" s="99">
        <f>B6+1</f>
        <v>46389</v>
      </c>
      <c r="C7" s="98">
        <f>C6+1</f>
        <v>46389</v>
      </c>
      <c r="D7" s="3" t="s">
        <v>52</v>
      </c>
      <c r="E7" s="3"/>
      <c r="F7" s="17" t="str">
        <f t="shared" si="0"/>
        <v/>
      </c>
      <c r="G7" s="17" t="str">
        <f t="shared" si="1"/>
        <v>単元1</v>
      </c>
      <c r="H7" s="17" t="str">
        <f t="shared" si="2"/>
        <v/>
      </c>
      <c r="I7" s="17" t="str">
        <f t="shared" si="3"/>
        <v/>
      </c>
      <c r="J7" s="17" t="str">
        <f t="shared" si="4"/>
        <v/>
      </c>
      <c r="K7" s="3"/>
      <c r="M7" s="207"/>
      <c r="N7" s="33">
        <v>1</v>
      </c>
      <c r="O7">
        <f>SUM($N$6:N7)</f>
        <v>2</v>
      </c>
      <c r="Q7" s="38" t="s">
        <v>73</v>
      </c>
      <c r="R7" s="51"/>
      <c r="S7" s="51"/>
      <c r="W7" s="52" t="s">
        <v>72</v>
      </c>
      <c r="X7" s="51" t="s">
        <v>69</v>
      </c>
      <c r="Y7" s="51"/>
      <c r="Z7" s="51"/>
      <c r="AA7" s="51" t="s">
        <v>77</v>
      </c>
      <c r="AB7" s="51"/>
      <c r="AC7" s="51"/>
      <c r="AD7" s="51"/>
      <c r="AE7" s="51"/>
      <c r="AF7" s="51" t="s">
        <v>70</v>
      </c>
      <c r="AG7" s="51"/>
      <c r="AH7" s="51"/>
      <c r="AI7" s="51"/>
      <c r="AJ7" s="51"/>
      <c r="AK7" s="51" t="s">
        <v>71</v>
      </c>
      <c r="AL7" s="51"/>
      <c r="AM7" s="51"/>
      <c r="AN7" s="51"/>
      <c r="AO7" s="51"/>
      <c r="AP7" s="51"/>
      <c r="AQ7" s="51"/>
      <c r="AR7" s="51"/>
      <c r="AS7" s="51"/>
      <c r="AT7" s="36" t="s">
        <v>111</v>
      </c>
    </row>
    <row r="8" spans="1:52" ht="18.95" customHeight="1" thickBot="1" x14ac:dyDescent="0.2">
      <c r="A8" s="207"/>
      <c r="B8" s="99">
        <f t="shared" ref="B8:C36" si="5">B7+1</f>
        <v>46390</v>
      </c>
      <c r="C8" s="98">
        <f t="shared" si="5"/>
        <v>46390</v>
      </c>
      <c r="D8" s="3" t="s">
        <v>53</v>
      </c>
      <c r="E8" s="3"/>
      <c r="F8" s="17" t="str">
        <f t="shared" si="0"/>
        <v/>
      </c>
      <c r="G8" s="17" t="str">
        <f t="shared" si="1"/>
        <v/>
      </c>
      <c r="H8" s="17" t="str">
        <f t="shared" si="2"/>
        <v>単元1</v>
      </c>
      <c r="I8" s="17" t="str">
        <f t="shared" si="3"/>
        <v/>
      </c>
      <c r="J8" s="17" t="str">
        <f t="shared" si="4"/>
        <v/>
      </c>
      <c r="K8" s="3"/>
      <c r="M8" s="207"/>
      <c r="N8" s="33">
        <v>1</v>
      </c>
      <c r="O8">
        <f>SUM($N$6:N8)</f>
        <v>3</v>
      </c>
      <c r="Q8" s="4" t="s">
        <v>67</v>
      </c>
      <c r="R8" s="5" t="s">
        <v>46</v>
      </c>
      <c r="W8" s="5" t="s">
        <v>67</v>
      </c>
      <c r="X8" s="5" t="s">
        <v>46</v>
      </c>
      <c r="Y8" s="5" t="s">
        <v>46</v>
      </c>
      <c r="Z8" s="5" t="s">
        <v>46</v>
      </c>
      <c r="AA8" s="15" t="s">
        <v>41</v>
      </c>
      <c r="AB8" s="15" t="s">
        <v>42</v>
      </c>
      <c r="AC8" s="15" t="s">
        <v>43</v>
      </c>
      <c r="AD8" s="15" t="s">
        <v>44</v>
      </c>
      <c r="AE8" s="15" t="s">
        <v>45</v>
      </c>
      <c r="AF8" s="14" t="s">
        <v>41</v>
      </c>
      <c r="AG8" s="15" t="s">
        <v>42</v>
      </c>
      <c r="AH8" s="15" t="s">
        <v>43</v>
      </c>
      <c r="AI8" s="15" t="s">
        <v>44</v>
      </c>
      <c r="AJ8" s="16" t="s">
        <v>45</v>
      </c>
      <c r="AK8" s="14" t="s">
        <v>41</v>
      </c>
      <c r="AL8" s="15" t="s">
        <v>42</v>
      </c>
      <c r="AM8" s="15" t="s">
        <v>43</v>
      </c>
      <c r="AN8" s="15" t="s">
        <v>44</v>
      </c>
      <c r="AO8" s="16" t="s">
        <v>45</v>
      </c>
      <c r="AT8" s="5" t="s">
        <v>77</v>
      </c>
      <c r="AU8" s="5" t="s">
        <v>81</v>
      </c>
      <c r="AV8" s="5" t="s">
        <v>41</v>
      </c>
      <c r="AW8" s="5" t="s">
        <v>50</v>
      </c>
      <c r="AX8" s="5" t="s">
        <v>47</v>
      </c>
      <c r="AY8" s="5" t="s">
        <v>48</v>
      </c>
      <c r="AZ8" s="5" t="s">
        <v>49</v>
      </c>
    </row>
    <row r="9" spans="1:52" ht="18.95" customHeight="1" x14ac:dyDescent="0.15">
      <c r="A9" s="207"/>
      <c r="B9" s="99">
        <f t="shared" si="5"/>
        <v>46391</v>
      </c>
      <c r="C9" s="98">
        <f t="shared" si="5"/>
        <v>46391</v>
      </c>
      <c r="D9" s="3" t="s">
        <v>54</v>
      </c>
      <c r="E9" s="3"/>
      <c r="F9" s="17" t="str">
        <f t="shared" si="0"/>
        <v/>
      </c>
      <c r="G9" s="17" t="str">
        <f t="shared" si="1"/>
        <v/>
      </c>
      <c r="H9" s="17" t="str">
        <f t="shared" si="2"/>
        <v/>
      </c>
      <c r="I9" s="17" t="str">
        <f t="shared" si="3"/>
        <v>単元1</v>
      </c>
      <c r="J9" s="17" t="str">
        <f t="shared" si="4"/>
        <v/>
      </c>
      <c r="K9" s="3"/>
      <c r="M9" s="207"/>
      <c r="N9" s="33">
        <v>1</v>
      </c>
      <c r="O9">
        <f>SUM($N$6:N9)</f>
        <v>4</v>
      </c>
      <c r="Q9" s="7">
        <v>1</v>
      </c>
      <c r="R9" s="8" t="s">
        <v>41</v>
      </c>
      <c r="W9" s="3">
        <v>1</v>
      </c>
      <c r="X9" s="7" t="str">
        <f>R9</f>
        <v>国語</v>
      </c>
      <c r="Y9" s="8"/>
      <c r="Z9" s="23" t="str">
        <f t="shared" ref="Z9:Z58" si="6">IF(Y9="",IF(X9=0,"",X9),Y9)</f>
        <v>国語</v>
      </c>
      <c r="AA9">
        <f>IF($Z9=AA$8,COUNTIF($Z$9:$Z9,AA$8)+Q$22,"")</f>
        <v>1</v>
      </c>
      <c r="AB9" t="str">
        <f>IF($Z9=AB$8,COUNTIF($Z$9:$Z9,AB$8)+R$22,"")</f>
        <v/>
      </c>
      <c r="AC9" t="str">
        <f>IF($Z9=AC$8,COUNTIF($Z$9:$Z9,AC$8)+S$22,"")</f>
        <v/>
      </c>
      <c r="AD9" t="str">
        <f>IF($Z9=AD$8,COUNTIF($Z$9:$Z9,AD$8)+T$22,"")</f>
        <v/>
      </c>
      <c r="AE9" t="str">
        <f>IF($Z9=AE$8,COUNTIF($Z$9:$Z9,AE$8)+U$22,"")</f>
        <v/>
      </c>
      <c r="AF9" t="str">
        <f t="shared" ref="AF9:AF58" si="7">IF(AA9="","",VLOOKUP(AA9,$AT$9:$AZ$58,3))</f>
        <v>単元1</v>
      </c>
      <c r="AG9" t="str">
        <f t="shared" ref="AG9:AG58" si="8">IF(AB9="","",VLOOKUP(AB9,$AT$9:$AZ$58,4))</f>
        <v/>
      </c>
      <c r="AH9" t="str">
        <f t="shared" ref="AH9:AH58" si="9">IF(AC9="","",VLOOKUP(AC9,$AT$9:$AZ$58,5))</f>
        <v/>
      </c>
      <c r="AI9" t="str">
        <f t="shared" ref="AI9:AI58" si="10">IF(AD9="","",VLOOKUP(AD9,$AT$9:$AZ$58,6))</f>
        <v/>
      </c>
      <c r="AJ9" t="str">
        <f t="shared" ref="AJ9:AJ58" si="11">IF(AE9="","",VLOOKUP(AE9,$AT$9:$AZ$58,7))</f>
        <v/>
      </c>
      <c r="AK9" t="str">
        <f t="shared" ref="AK9:AO40" si="12">IF(AF9=AF10,"",IF($Z9=$Z10,AF9&amp;","&amp;AF10,AF9&amp;AF10))</f>
        <v>単元1</v>
      </c>
      <c r="AL9" t="str">
        <f t="shared" si="12"/>
        <v>単元1</v>
      </c>
      <c r="AM9" t="str">
        <f t="shared" si="12"/>
        <v/>
      </c>
      <c r="AN9" t="str">
        <f t="shared" si="12"/>
        <v/>
      </c>
      <c r="AO9" t="str">
        <f t="shared" si="12"/>
        <v/>
      </c>
      <c r="AT9" s="24">
        <v>1</v>
      </c>
      <c r="AU9" s="39" t="s">
        <v>212</v>
      </c>
      <c r="AV9" s="104" t="s">
        <v>314</v>
      </c>
      <c r="AW9" s="40" t="s">
        <v>314</v>
      </c>
      <c r="AX9" s="40" t="s">
        <v>314</v>
      </c>
      <c r="AY9" s="40" t="s">
        <v>314</v>
      </c>
      <c r="AZ9" s="41" t="s">
        <v>314</v>
      </c>
    </row>
    <row r="10" spans="1:52" ht="18.95" customHeight="1" x14ac:dyDescent="0.15">
      <c r="A10" s="207"/>
      <c r="B10" s="99">
        <f t="shared" si="5"/>
        <v>46392</v>
      </c>
      <c r="C10" s="98">
        <f t="shared" si="5"/>
        <v>46392</v>
      </c>
      <c r="D10" s="3" t="s">
        <v>55</v>
      </c>
      <c r="E10" s="3"/>
      <c r="F10" s="17" t="str">
        <f t="shared" si="0"/>
        <v/>
      </c>
      <c r="G10" s="17" t="str">
        <f t="shared" si="1"/>
        <v/>
      </c>
      <c r="H10" s="17" t="str">
        <f t="shared" si="2"/>
        <v/>
      </c>
      <c r="I10" s="17" t="str">
        <f t="shared" si="3"/>
        <v/>
      </c>
      <c r="J10" s="17" t="str">
        <f t="shared" si="4"/>
        <v>単元1</v>
      </c>
      <c r="K10" s="3"/>
      <c r="M10" s="207"/>
      <c r="N10" s="33">
        <v>1</v>
      </c>
      <c r="O10">
        <f>SUM($N$6:N10)</f>
        <v>5</v>
      </c>
      <c r="Q10" s="7">
        <v>2</v>
      </c>
      <c r="R10" s="9" t="s">
        <v>50</v>
      </c>
      <c r="W10" s="3">
        <v>2</v>
      </c>
      <c r="X10" s="7" t="str">
        <f>R10</f>
        <v>社会</v>
      </c>
      <c r="Y10" s="9"/>
      <c r="Z10" s="23" t="str">
        <f t="shared" si="6"/>
        <v>社会</v>
      </c>
      <c r="AA10" t="str">
        <f>IF($Z10=AA$8,COUNTIF($Z$9:$Z10,AA$8)+Q$22,"")</f>
        <v/>
      </c>
      <c r="AB10">
        <f>IF($Z10=AB$8,COUNTIF($Z$9:$Z10,AB$8)+R$22,"")</f>
        <v>1</v>
      </c>
      <c r="AC10" t="str">
        <f>IF($Z10=AC$8,COUNTIF($Z$9:$Z10,AC$8)+S$22,"")</f>
        <v/>
      </c>
      <c r="AD10" t="str">
        <f>IF($Z10=AD$8,COUNTIF($Z$9:$Z10,AD$8)+T$22,"")</f>
        <v/>
      </c>
      <c r="AE10" t="str">
        <f>IF($Z10=AE$8,COUNTIF($Z$9:$Z10,AE$8)+U$22,"")</f>
        <v/>
      </c>
      <c r="AF10" t="str">
        <f t="shared" si="7"/>
        <v/>
      </c>
      <c r="AG10" t="str">
        <f t="shared" si="8"/>
        <v>単元1</v>
      </c>
      <c r="AH10" t="str">
        <f t="shared" si="9"/>
        <v/>
      </c>
      <c r="AI10" t="str">
        <f t="shared" si="10"/>
        <v/>
      </c>
      <c r="AJ10" t="str">
        <f t="shared" si="11"/>
        <v/>
      </c>
      <c r="AK10" t="str">
        <f t="shared" si="12"/>
        <v/>
      </c>
      <c r="AL10" t="str">
        <f t="shared" si="12"/>
        <v>単元1</v>
      </c>
      <c r="AM10" t="str">
        <f t="shared" si="12"/>
        <v>単元1</v>
      </c>
      <c r="AN10" t="str">
        <f t="shared" si="12"/>
        <v/>
      </c>
      <c r="AO10" t="str">
        <f t="shared" si="12"/>
        <v/>
      </c>
      <c r="AT10" s="24">
        <v>2</v>
      </c>
      <c r="AU10" s="42" t="s">
        <v>213</v>
      </c>
      <c r="AV10" s="25" t="s">
        <v>315</v>
      </c>
      <c r="AW10" s="25" t="s">
        <v>315</v>
      </c>
      <c r="AX10" s="25" t="s">
        <v>315</v>
      </c>
      <c r="AY10" s="25" t="s">
        <v>315</v>
      </c>
      <c r="AZ10" s="43" t="s">
        <v>315</v>
      </c>
    </row>
    <row r="11" spans="1:52" ht="18.95" customHeight="1" x14ac:dyDescent="0.15">
      <c r="A11" s="207"/>
      <c r="B11" s="99">
        <f t="shared" si="5"/>
        <v>46393</v>
      </c>
      <c r="C11" s="98">
        <f t="shared" si="5"/>
        <v>46393</v>
      </c>
      <c r="D11" s="3" t="s">
        <v>56</v>
      </c>
      <c r="E11" s="3"/>
      <c r="F11" s="17" t="str">
        <f t="shared" si="0"/>
        <v>単元2</v>
      </c>
      <c r="G11" s="17" t="str">
        <f t="shared" si="1"/>
        <v/>
      </c>
      <c r="H11" s="17" t="str">
        <f t="shared" si="2"/>
        <v/>
      </c>
      <c r="I11" s="17" t="str">
        <f t="shared" si="3"/>
        <v/>
      </c>
      <c r="J11" s="17" t="str">
        <f t="shared" si="4"/>
        <v/>
      </c>
      <c r="K11" s="3"/>
      <c r="M11" s="207"/>
      <c r="N11" s="33">
        <v>1</v>
      </c>
      <c r="O11">
        <f>SUM($N$6:N11)</f>
        <v>6</v>
      </c>
      <c r="Q11" s="7">
        <v>3</v>
      </c>
      <c r="R11" s="9" t="s">
        <v>47</v>
      </c>
      <c r="W11" s="3">
        <v>3</v>
      </c>
      <c r="X11" s="7" t="str">
        <f>R11</f>
        <v>数学</v>
      </c>
      <c r="Y11" s="9"/>
      <c r="Z11" s="23" t="str">
        <f t="shared" si="6"/>
        <v>数学</v>
      </c>
      <c r="AA11" t="str">
        <f>IF($Z11=AA$8,COUNTIF($Z$9:$Z11,AA$8)+Q$22,"")</f>
        <v/>
      </c>
      <c r="AB11" t="str">
        <f>IF($Z11=AB$8,COUNTIF($Z$9:$Z11,AB$8)+R$22,"")</f>
        <v/>
      </c>
      <c r="AC11">
        <f>IF($Z11=AC$8,COUNTIF($Z$9:$Z11,AC$8)+S$22,"")</f>
        <v>1</v>
      </c>
      <c r="AD11" t="str">
        <f>IF($Z11=AD$8,COUNTIF($Z$9:$Z11,AD$8)+T$22,"")</f>
        <v/>
      </c>
      <c r="AE11" t="str">
        <f>IF($Z11=AE$8,COUNTIF($Z$9:$Z11,AE$8)+U$22,"")</f>
        <v/>
      </c>
      <c r="AF11" t="str">
        <f t="shared" si="7"/>
        <v/>
      </c>
      <c r="AG11" t="str">
        <f t="shared" si="8"/>
        <v/>
      </c>
      <c r="AH11" t="str">
        <f t="shared" si="9"/>
        <v>単元1</v>
      </c>
      <c r="AI11" t="str">
        <f t="shared" si="10"/>
        <v/>
      </c>
      <c r="AJ11" t="str">
        <f t="shared" si="11"/>
        <v/>
      </c>
      <c r="AK11" t="str">
        <f t="shared" si="12"/>
        <v/>
      </c>
      <c r="AL11" t="str">
        <f t="shared" si="12"/>
        <v/>
      </c>
      <c r="AM11" t="str">
        <f t="shared" si="12"/>
        <v>単元1</v>
      </c>
      <c r="AN11" t="str">
        <f t="shared" si="12"/>
        <v>単元1</v>
      </c>
      <c r="AO11" t="str">
        <f t="shared" si="12"/>
        <v/>
      </c>
      <c r="AT11" s="24">
        <v>3</v>
      </c>
      <c r="AU11" s="42" t="s">
        <v>214</v>
      </c>
      <c r="AV11" s="25" t="s">
        <v>316</v>
      </c>
      <c r="AW11" s="25" t="s">
        <v>316</v>
      </c>
      <c r="AX11" s="25" t="s">
        <v>316</v>
      </c>
      <c r="AY11" s="25" t="s">
        <v>316</v>
      </c>
      <c r="AZ11" s="43" t="s">
        <v>316</v>
      </c>
    </row>
    <row r="12" spans="1:52" ht="18.95" customHeight="1" x14ac:dyDescent="0.15">
      <c r="A12" s="207"/>
      <c r="B12" s="99">
        <f t="shared" si="5"/>
        <v>46394</v>
      </c>
      <c r="C12" s="98">
        <f t="shared" si="5"/>
        <v>46394</v>
      </c>
      <c r="D12" s="3" t="s">
        <v>57</v>
      </c>
      <c r="E12" s="3"/>
      <c r="F12" s="17" t="str">
        <f t="shared" si="0"/>
        <v/>
      </c>
      <c r="G12" s="17" t="str">
        <f t="shared" si="1"/>
        <v>単元2</v>
      </c>
      <c r="H12" s="17" t="str">
        <f t="shared" si="2"/>
        <v/>
      </c>
      <c r="I12" s="17" t="str">
        <f t="shared" si="3"/>
        <v/>
      </c>
      <c r="J12" s="17" t="str">
        <f t="shared" si="4"/>
        <v/>
      </c>
      <c r="K12" s="3"/>
      <c r="M12" s="207"/>
      <c r="N12" s="33">
        <v>1</v>
      </c>
      <c r="O12">
        <f>SUM($N$6:N12)</f>
        <v>7</v>
      </c>
      <c r="Q12" s="7">
        <v>4</v>
      </c>
      <c r="R12" s="9" t="s">
        <v>48</v>
      </c>
      <c r="W12" s="3">
        <v>4</v>
      </c>
      <c r="X12" s="7" t="str">
        <f>R12</f>
        <v>理科</v>
      </c>
      <c r="Y12" s="9"/>
      <c r="Z12" s="23" t="str">
        <f t="shared" si="6"/>
        <v>理科</v>
      </c>
      <c r="AA12" t="str">
        <f>IF($Z12=AA$8,COUNTIF($Z$9:$Z12,AA$8)+Q$22,"")</f>
        <v/>
      </c>
      <c r="AB12" t="str">
        <f>IF($Z12=AB$8,COUNTIF($Z$9:$Z12,AB$8)+R$22,"")</f>
        <v/>
      </c>
      <c r="AC12" t="str">
        <f>IF($Z12=AC$8,COUNTIF($Z$9:$Z12,AC$8)+S$22,"")</f>
        <v/>
      </c>
      <c r="AD12">
        <f>IF($Z12=AD$8,COUNTIF($Z$9:$Z12,AD$8)+T$22,"")</f>
        <v>1</v>
      </c>
      <c r="AE12" t="str">
        <f>IF($Z12=AE$8,COUNTIF($Z$9:$Z12,AE$8)+U$22,"")</f>
        <v/>
      </c>
      <c r="AF12" t="str">
        <f t="shared" si="7"/>
        <v/>
      </c>
      <c r="AG12" t="str">
        <f t="shared" si="8"/>
        <v/>
      </c>
      <c r="AH12" t="str">
        <f t="shared" si="9"/>
        <v/>
      </c>
      <c r="AI12" t="str">
        <f t="shared" si="10"/>
        <v>単元1</v>
      </c>
      <c r="AJ12" t="str">
        <f t="shared" si="11"/>
        <v/>
      </c>
      <c r="AK12" t="str">
        <f t="shared" si="12"/>
        <v/>
      </c>
      <c r="AL12" t="str">
        <f t="shared" si="12"/>
        <v/>
      </c>
      <c r="AM12" t="str">
        <f t="shared" si="12"/>
        <v/>
      </c>
      <c r="AN12" t="str">
        <f t="shared" si="12"/>
        <v>単元1</v>
      </c>
      <c r="AO12" t="str">
        <f t="shared" si="12"/>
        <v>単元1</v>
      </c>
      <c r="AT12" s="24">
        <v>4</v>
      </c>
      <c r="AU12" s="42" t="s">
        <v>215</v>
      </c>
      <c r="AV12" s="25" t="s">
        <v>317</v>
      </c>
      <c r="AW12" s="25" t="s">
        <v>317</v>
      </c>
      <c r="AX12" s="25" t="s">
        <v>317</v>
      </c>
      <c r="AY12" s="25" t="s">
        <v>317</v>
      </c>
      <c r="AZ12" s="43" t="s">
        <v>317</v>
      </c>
    </row>
    <row r="13" spans="1:52" ht="18.95" customHeight="1" thickBot="1" x14ac:dyDescent="0.2">
      <c r="A13" s="207"/>
      <c r="B13" s="99">
        <f t="shared" si="5"/>
        <v>46395</v>
      </c>
      <c r="C13" s="98">
        <f t="shared" si="5"/>
        <v>46395</v>
      </c>
      <c r="D13" s="3" t="s">
        <v>58</v>
      </c>
      <c r="E13" s="3"/>
      <c r="F13" s="17" t="str">
        <f t="shared" si="0"/>
        <v/>
      </c>
      <c r="G13" s="17" t="str">
        <f t="shared" si="1"/>
        <v/>
      </c>
      <c r="H13" s="17" t="str">
        <f t="shared" si="2"/>
        <v>単元2</v>
      </c>
      <c r="I13" s="17" t="str">
        <f t="shared" si="3"/>
        <v/>
      </c>
      <c r="J13" s="17" t="str">
        <f t="shared" si="4"/>
        <v/>
      </c>
      <c r="K13" s="3"/>
      <c r="M13" s="207"/>
      <c r="N13" s="33">
        <v>1</v>
      </c>
      <c r="O13">
        <f>SUM($N$6:N13)</f>
        <v>8</v>
      </c>
      <c r="Q13" s="7">
        <v>5</v>
      </c>
      <c r="R13" s="10" t="s">
        <v>49</v>
      </c>
      <c r="W13" s="3">
        <v>5</v>
      </c>
      <c r="X13" s="7" t="str">
        <f>R13</f>
        <v>英語</v>
      </c>
      <c r="Y13" s="9"/>
      <c r="Z13" s="23" t="str">
        <f t="shared" si="6"/>
        <v>英語</v>
      </c>
      <c r="AA13" t="str">
        <f>IF($Z13=AA$8,COUNTIF($Z$9:$Z13,AA$8)+Q$22,"")</f>
        <v/>
      </c>
      <c r="AB13" t="str">
        <f>IF($Z13=AB$8,COUNTIF($Z$9:$Z13,AB$8)+R$22,"")</f>
        <v/>
      </c>
      <c r="AC13" t="str">
        <f>IF($Z13=AC$8,COUNTIF($Z$9:$Z13,AC$8)+S$22,"")</f>
        <v/>
      </c>
      <c r="AD13" t="str">
        <f>IF($Z13=AD$8,COUNTIF($Z$9:$Z13,AD$8)+T$22,"")</f>
        <v/>
      </c>
      <c r="AE13">
        <f>IF($Z13=AE$8,COUNTIF($Z$9:$Z13,AE$8)+U$22,"")</f>
        <v>1</v>
      </c>
      <c r="AF13" t="str">
        <f t="shared" si="7"/>
        <v/>
      </c>
      <c r="AG13" t="str">
        <f t="shared" si="8"/>
        <v/>
      </c>
      <c r="AH13" t="str">
        <f t="shared" si="9"/>
        <v/>
      </c>
      <c r="AI13" t="str">
        <f t="shared" si="10"/>
        <v/>
      </c>
      <c r="AJ13" t="str">
        <f t="shared" si="11"/>
        <v>単元1</v>
      </c>
      <c r="AK13" t="str">
        <f t="shared" si="12"/>
        <v>単元2</v>
      </c>
      <c r="AL13" t="str">
        <f t="shared" si="12"/>
        <v/>
      </c>
      <c r="AM13" t="str">
        <f t="shared" si="12"/>
        <v/>
      </c>
      <c r="AN13" t="str">
        <f t="shared" si="12"/>
        <v/>
      </c>
      <c r="AO13" t="str">
        <f t="shared" si="12"/>
        <v>単元1</v>
      </c>
      <c r="AT13" s="24">
        <v>5</v>
      </c>
      <c r="AU13" s="42" t="s">
        <v>216</v>
      </c>
      <c r="AV13" s="25" t="s">
        <v>318</v>
      </c>
      <c r="AW13" s="25" t="s">
        <v>318</v>
      </c>
      <c r="AX13" s="25" t="s">
        <v>318</v>
      </c>
      <c r="AY13" s="25" t="s">
        <v>318</v>
      </c>
      <c r="AZ13" s="43" t="s">
        <v>318</v>
      </c>
    </row>
    <row r="14" spans="1:52" ht="18.95" customHeight="1" x14ac:dyDescent="0.15">
      <c r="A14" s="207"/>
      <c r="B14" s="99">
        <f t="shared" si="5"/>
        <v>46396</v>
      </c>
      <c r="C14" s="98">
        <f t="shared" si="5"/>
        <v>46396</v>
      </c>
      <c r="D14" s="3" t="s">
        <v>59</v>
      </c>
      <c r="E14" s="3"/>
      <c r="F14" s="17" t="str">
        <f t="shared" si="0"/>
        <v/>
      </c>
      <c r="G14" s="17" t="str">
        <f t="shared" si="1"/>
        <v/>
      </c>
      <c r="H14" s="17" t="str">
        <f t="shared" si="2"/>
        <v/>
      </c>
      <c r="I14" s="17" t="str">
        <f t="shared" si="3"/>
        <v>単元2</v>
      </c>
      <c r="J14" s="17" t="str">
        <f t="shared" si="4"/>
        <v/>
      </c>
      <c r="K14" s="3"/>
      <c r="M14" s="207"/>
      <c r="N14" s="33">
        <v>1</v>
      </c>
      <c r="O14">
        <f>SUM($N$6:N14)</f>
        <v>9</v>
      </c>
      <c r="W14" s="3">
        <v>6</v>
      </c>
      <c r="X14" s="7" t="str">
        <f>R9</f>
        <v>国語</v>
      </c>
      <c r="Y14" s="9"/>
      <c r="Z14" s="23" t="str">
        <f t="shared" si="6"/>
        <v>国語</v>
      </c>
      <c r="AA14">
        <f>IF($Z14=AA$8,COUNTIF($Z$9:$Z14,AA$8)+Q$22,"")</f>
        <v>2</v>
      </c>
      <c r="AB14" t="str">
        <f>IF($Z14=AB$8,COUNTIF($Z$9:$Z14,AB$8)+R$22,"")</f>
        <v/>
      </c>
      <c r="AC14" t="str">
        <f>IF($Z14=AC$8,COUNTIF($Z$9:$Z14,AC$8)+S$22,"")</f>
        <v/>
      </c>
      <c r="AD14" t="str">
        <f>IF($Z14=AD$8,COUNTIF($Z$9:$Z14,AD$8)+T$22,"")</f>
        <v/>
      </c>
      <c r="AE14" t="str">
        <f>IF($Z14=AE$8,COUNTIF($Z$9:$Z14,AE$8)+U$22,"")</f>
        <v/>
      </c>
      <c r="AF14" t="str">
        <f t="shared" si="7"/>
        <v>単元2</v>
      </c>
      <c r="AG14" t="str">
        <f t="shared" si="8"/>
        <v/>
      </c>
      <c r="AH14" t="str">
        <f t="shared" si="9"/>
        <v/>
      </c>
      <c r="AI14" t="str">
        <f t="shared" si="10"/>
        <v/>
      </c>
      <c r="AJ14" t="str">
        <f t="shared" si="11"/>
        <v/>
      </c>
      <c r="AK14" t="str">
        <f t="shared" si="12"/>
        <v>単元2</v>
      </c>
      <c r="AL14" t="str">
        <f t="shared" si="12"/>
        <v>単元2</v>
      </c>
      <c r="AM14" t="str">
        <f t="shared" si="12"/>
        <v/>
      </c>
      <c r="AN14" t="str">
        <f t="shared" si="12"/>
        <v/>
      </c>
      <c r="AO14" t="str">
        <f t="shared" si="12"/>
        <v/>
      </c>
      <c r="AT14" s="24">
        <v>6</v>
      </c>
      <c r="AU14" s="42" t="s">
        <v>217</v>
      </c>
      <c r="AV14" s="25" t="s">
        <v>319</v>
      </c>
      <c r="AW14" s="25" t="s">
        <v>319</v>
      </c>
      <c r="AX14" s="25" t="s">
        <v>319</v>
      </c>
      <c r="AY14" s="25" t="s">
        <v>319</v>
      </c>
      <c r="AZ14" s="43" t="s">
        <v>319</v>
      </c>
    </row>
    <row r="15" spans="1:52" ht="18.95" customHeight="1" x14ac:dyDescent="0.15">
      <c r="A15" s="207"/>
      <c r="B15" s="99">
        <f t="shared" si="5"/>
        <v>46397</v>
      </c>
      <c r="C15" s="98">
        <f t="shared" si="5"/>
        <v>46397</v>
      </c>
      <c r="D15" s="3" t="s">
        <v>60</v>
      </c>
      <c r="E15" s="3"/>
      <c r="F15" s="17" t="str">
        <f t="shared" si="0"/>
        <v/>
      </c>
      <c r="G15" s="17" t="str">
        <f t="shared" si="1"/>
        <v/>
      </c>
      <c r="H15" s="17" t="str">
        <f t="shared" si="2"/>
        <v/>
      </c>
      <c r="I15" s="17" t="str">
        <f t="shared" si="3"/>
        <v/>
      </c>
      <c r="J15" s="17" t="str">
        <f t="shared" si="4"/>
        <v>単元2</v>
      </c>
      <c r="K15" s="3"/>
      <c r="M15" s="207"/>
      <c r="N15" s="33">
        <v>1</v>
      </c>
      <c r="O15">
        <f>SUM($N$6:N15)</f>
        <v>10</v>
      </c>
      <c r="W15" s="3">
        <v>7</v>
      </c>
      <c r="X15" s="7" t="str">
        <f>R10</f>
        <v>社会</v>
      </c>
      <c r="Y15" s="9"/>
      <c r="Z15" s="23" t="str">
        <f t="shared" si="6"/>
        <v>社会</v>
      </c>
      <c r="AA15" t="str">
        <f>IF($Z15=AA$8,COUNTIF($Z$9:$Z15,AA$8)+Q$22,"")</f>
        <v/>
      </c>
      <c r="AB15">
        <f>IF($Z15=AB$8,COUNTIF($Z$9:$Z15,AB$8)+R$22,"")</f>
        <v>2</v>
      </c>
      <c r="AC15" t="str">
        <f>IF($Z15=AC$8,COUNTIF($Z$9:$Z15,AC$8)+S$22,"")</f>
        <v/>
      </c>
      <c r="AD15" t="str">
        <f>IF($Z15=AD$8,COUNTIF($Z$9:$Z15,AD$8)+T$22,"")</f>
        <v/>
      </c>
      <c r="AE15" t="str">
        <f>IF($Z15=AE$8,COUNTIF($Z$9:$Z15,AE$8)+U$22,"")</f>
        <v/>
      </c>
      <c r="AF15" t="str">
        <f t="shared" si="7"/>
        <v/>
      </c>
      <c r="AG15" t="str">
        <f t="shared" si="8"/>
        <v>単元2</v>
      </c>
      <c r="AH15" t="str">
        <f t="shared" si="9"/>
        <v/>
      </c>
      <c r="AI15" t="str">
        <f t="shared" si="10"/>
        <v/>
      </c>
      <c r="AJ15" t="str">
        <f t="shared" si="11"/>
        <v/>
      </c>
      <c r="AK15" t="str">
        <f t="shared" si="12"/>
        <v/>
      </c>
      <c r="AL15" t="str">
        <f t="shared" si="12"/>
        <v>単元2</v>
      </c>
      <c r="AM15" t="str">
        <f t="shared" si="12"/>
        <v>単元2</v>
      </c>
      <c r="AN15" t="str">
        <f t="shared" si="12"/>
        <v/>
      </c>
      <c r="AO15" t="str">
        <f t="shared" si="12"/>
        <v/>
      </c>
      <c r="AT15" s="24">
        <v>7</v>
      </c>
      <c r="AU15" s="42" t="s">
        <v>218</v>
      </c>
      <c r="AV15" s="25" t="s">
        <v>320</v>
      </c>
      <c r="AW15" s="25" t="s">
        <v>320</v>
      </c>
      <c r="AX15" s="25" t="s">
        <v>320</v>
      </c>
      <c r="AY15" s="25" t="s">
        <v>320</v>
      </c>
      <c r="AZ15" s="43" t="s">
        <v>320</v>
      </c>
    </row>
    <row r="16" spans="1:52" ht="18.95" customHeight="1" x14ac:dyDescent="0.15">
      <c r="A16" s="207"/>
      <c r="B16" s="99">
        <f t="shared" si="5"/>
        <v>46398</v>
      </c>
      <c r="C16" s="98">
        <f t="shared" si="5"/>
        <v>46398</v>
      </c>
      <c r="D16" s="3" t="s">
        <v>61</v>
      </c>
      <c r="E16" s="3"/>
      <c r="F16" s="17" t="str">
        <f t="shared" si="0"/>
        <v>単元3</v>
      </c>
      <c r="G16" s="17" t="str">
        <f t="shared" si="1"/>
        <v/>
      </c>
      <c r="H16" s="17" t="str">
        <f t="shared" si="2"/>
        <v/>
      </c>
      <c r="I16" s="17" t="str">
        <f t="shared" si="3"/>
        <v/>
      </c>
      <c r="J16" s="17" t="str">
        <f t="shared" si="4"/>
        <v/>
      </c>
      <c r="K16" s="3"/>
      <c r="M16" s="207"/>
      <c r="N16" s="33">
        <v>1</v>
      </c>
      <c r="O16">
        <f>SUM($N$6:N16)</f>
        <v>11</v>
      </c>
      <c r="W16" s="3">
        <v>8</v>
      </c>
      <c r="X16" s="7" t="str">
        <f>R11</f>
        <v>数学</v>
      </c>
      <c r="Y16" s="9"/>
      <c r="Z16" s="23" t="str">
        <f t="shared" si="6"/>
        <v>数学</v>
      </c>
      <c r="AA16" t="str">
        <f>IF($Z16=AA$8,COUNTIF($Z$9:$Z16,AA$8)+Q$22,"")</f>
        <v/>
      </c>
      <c r="AB16" t="str">
        <f>IF($Z16=AB$8,COUNTIF($Z$9:$Z16,AB$8)+R$22,"")</f>
        <v/>
      </c>
      <c r="AC16">
        <f>IF($Z16=AC$8,COUNTIF($Z$9:$Z16,AC$8)+S$22,"")</f>
        <v>2</v>
      </c>
      <c r="AD16" t="str">
        <f>IF($Z16=AD$8,COUNTIF($Z$9:$Z16,AD$8)+T$22,"")</f>
        <v/>
      </c>
      <c r="AE16" t="str">
        <f>IF($Z16=AE$8,COUNTIF($Z$9:$Z16,AE$8)+U$22,"")</f>
        <v/>
      </c>
      <c r="AF16" t="str">
        <f t="shared" si="7"/>
        <v/>
      </c>
      <c r="AG16" t="str">
        <f t="shared" si="8"/>
        <v/>
      </c>
      <c r="AH16" t="str">
        <f t="shared" si="9"/>
        <v>単元2</v>
      </c>
      <c r="AI16" t="str">
        <f t="shared" si="10"/>
        <v/>
      </c>
      <c r="AJ16" t="str">
        <f t="shared" si="11"/>
        <v/>
      </c>
      <c r="AK16" t="str">
        <f t="shared" si="12"/>
        <v/>
      </c>
      <c r="AL16" t="str">
        <f t="shared" si="12"/>
        <v/>
      </c>
      <c r="AM16" t="str">
        <f t="shared" si="12"/>
        <v>単元2</v>
      </c>
      <c r="AN16" t="str">
        <f t="shared" si="12"/>
        <v>単元2</v>
      </c>
      <c r="AO16" t="str">
        <f t="shared" si="12"/>
        <v/>
      </c>
      <c r="AT16" s="24">
        <v>8</v>
      </c>
      <c r="AU16" s="42" t="s">
        <v>219</v>
      </c>
      <c r="AV16" s="25" t="s">
        <v>321</v>
      </c>
      <c r="AW16" s="25" t="s">
        <v>321</v>
      </c>
      <c r="AX16" s="25" t="s">
        <v>321</v>
      </c>
      <c r="AY16" s="25" t="s">
        <v>321</v>
      </c>
      <c r="AZ16" s="43" t="s">
        <v>321</v>
      </c>
    </row>
    <row r="17" spans="1:52" ht="18.95" customHeight="1" x14ac:dyDescent="0.15">
      <c r="A17" s="207"/>
      <c r="B17" s="99">
        <f t="shared" si="5"/>
        <v>46399</v>
      </c>
      <c r="C17" s="98">
        <f t="shared" si="5"/>
        <v>46399</v>
      </c>
      <c r="D17" s="3" t="s">
        <v>62</v>
      </c>
      <c r="E17" s="3"/>
      <c r="F17" s="17" t="str">
        <f t="shared" si="0"/>
        <v/>
      </c>
      <c r="G17" s="17" t="str">
        <f t="shared" si="1"/>
        <v>単元3</v>
      </c>
      <c r="H17" s="17" t="str">
        <f t="shared" si="2"/>
        <v/>
      </c>
      <c r="I17" s="17" t="str">
        <f t="shared" si="3"/>
        <v/>
      </c>
      <c r="J17" s="17" t="str">
        <f t="shared" si="4"/>
        <v/>
      </c>
      <c r="K17" s="3"/>
      <c r="M17" s="207"/>
      <c r="N17" s="33">
        <v>1</v>
      </c>
      <c r="O17">
        <f>SUM($N$6:N17)</f>
        <v>12</v>
      </c>
      <c r="W17" s="3">
        <v>9</v>
      </c>
      <c r="X17" s="7" t="str">
        <f>R12</f>
        <v>理科</v>
      </c>
      <c r="Y17" s="9"/>
      <c r="Z17" s="23" t="str">
        <f t="shared" si="6"/>
        <v>理科</v>
      </c>
      <c r="AA17" t="str">
        <f>IF($Z17=AA$8,COUNTIF($Z$9:$Z17,AA$8)+Q$22,"")</f>
        <v/>
      </c>
      <c r="AB17" t="str">
        <f>IF($Z17=AB$8,COUNTIF($Z$9:$Z17,AB$8)+R$22,"")</f>
        <v/>
      </c>
      <c r="AC17" t="str">
        <f>IF($Z17=AC$8,COUNTIF($Z$9:$Z17,AC$8)+S$22,"")</f>
        <v/>
      </c>
      <c r="AD17">
        <f>IF($Z17=AD$8,COUNTIF($Z$9:$Z17,AD$8)+T$22,"")</f>
        <v>2</v>
      </c>
      <c r="AE17" t="str">
        <f>IF($Z17=AE$8,COUNTIF($Z$9:$Z17,AE$8)+U$22,"")</f>
        <v/>
      </c>
      <c r="AF17" t="str">
        <f t="shared" si="7"/>
        <v/>
      </c>
      <c r="AG17" t="str">
        <f t="shared" si="8"/>
        <v/>
      </c>
      <c r="AH17" t="str">
        <f t="shared" si="9"/>
        <v/>
      </c>
      <c r="AI17" t="str">
        <f t="shared" si="10"/>
        <v>単元2</v>
      </c>
      <c r="AJ17" t="str">
        <f t="shared" si="11"/>
        <v/>
      </c>
      <c r="AK17" t="str">
        <f t="shared" si="12"/>
        <v/>
      </c>
      <c r="AL17" t="str">
        <f t="shared" si="12"/>
        <v/>
      </c>
      <c r="AM17" t="str">
        <f t="shared" si="12"/>
        <v/>
      </c>
      <c r="AN17" t="str">
        <f t="shared" si="12"/>
        <v>単元2</v>
      </c>
      <c r="AO17" t="str">
        <f t="shared" si="12"/>
        <v>単元2</v>
      </c>
      <c r="AT17" s="24">
        <v>9</v>
      </c>
      <c r="AU17" s="42" t="s">
        <v>220</v>
      </c>
      <c r="AV17" s="25" t="s">
        <v>322</v>
      </c>
      <c r="AW17" s="25" t="s">
        <v>322</v>
      </c>
      <c r="AX17" s="25" t="s">
        <v>322</v>
      </c>
      <c r="AY17" s="25" t="s">
        <v>322</v>
      </c>
      <c r="AZ17" s="43" t="s">
        <v>322</v>
      </c>
    </row>
    <row r="18" spans="1:52" ht="18.95" customHeight="1" x14ac:dyDescent="0.15">
      <c r="A18" s="207"/>
      <c r="B18" s="99">
        <f t="shared" si="5"/>
        <v>46400</v>
      </c>
      <c r="C18" s="98">
        <f t="shared" si="5"/>
        <v>46400</v>
      </c>
      <c r="D18" s="3" t="s">
        <v>63</v>
      </c>
      <c r="E18" s="3"/>
      <c r="F18" s="17" t="str">
        <f t="shared" si="0"/>
        <v/>
      </c>
      <c r="G18" s="17" t="str">
        <f t="shared" si="1"/>
        <v/>
      </c>
      <c r="H18" s="17" t="str">
        <f t="shared" si="2"/>
        <v>単元3</v>
      </c>
      <c r="I18" s="17" t="str">
        <f t="shared" si="3"/>
        <v/>
      </c>
      <c r="J18" s="17" t="str">
        <f t="shared" si="4"/>
        <v/>
      </c>
      <c r="K18" s="3"/>
      <c r="M18" s="207"/>
      <c r="N18" s="33">
        <v>1</v>
      </c>
      <c r="O18">
        <f>SUM($N$6:N18)</f>
        <v>13</v>
      </c>
      <c r="W18" s="3">
        <v>10</v>
      </c>
      <c r="X18" s="7" t="str">
        <f>R13</f>
        <v>英語</v>
      </c>
      <c r="Y18" s="9"/>
      <c r="Z18" s="23" t="str">
        <f t="shared" si="6"/>
        <v>英語</v>
      </c>
      <c r="AA18" t="str">
        <f>IF($Z18=AA$8,COUNTIF($Z$9:$Z18,AA$8)+Q$22,"")</f>
        <v/>
      </c>
      <c r="AB18" t="str">
        <f>IF($Z18=AB$8,COUNTIF($Z$9:$Z18,AB$8)+R$22,"")</f>
        <v/>
      </c>
      <c r="AC18" t="str">
        <f>IF($Z18=AC$8,COUNTIF($Z$9:$Z18,AC$8)+S$22,"")</f>
        <v/>
      </c>
      <c r="AD18" t="str">
        <f>IF($Z18=AD$8,COUNTIF($Z$9:$Z18,AD$8)+T$22,"")</f>
        <v/>
      </c>
      <c r="AE18">
        <f>IF($Z18=AE$8,COUNTIF($Z$9:$Z18,AE$8)+U$22,"")</f>
        <v>2</v>
      </c>
      <c r="AF18" t="str">
        <f t="shared" si="7"/>
        <v/>
      </c>
      <c r="AG18" t="str">
        <f t="shared" si="8"/>
        <v/>
      </c>
      <c r="AH18" t="str">
        <f t="shared" si="9"/>
        <v/>
      </c>
      <c r="AI18" t="str">
        <f t="shared" si="10"/>
        <v/>
      </c>
      <c r="AJ18" t="str">
        <f t="shared" si="11"/>
        <v>単元2</v>
      </c>
      <c r="AK18" t="str">
        <f t="shared" si="12"/>
        <v>単元3</v>
      </c>
      <c r="AL18" t="str">
        <f t="shared" si="12"/>
        <v/>
      </c>
      <c r="AM18" t="str">
        <f t="shared" si="12"/>
        <v/>
      </c>
      <c r="AN18" t="str">
        <f t="shared" si="12"/>
        <v/>
      </c>
      <c r="AO18" t="str">
        <f t="shared" si="12"/>
        <v>単元2</v>
      </c>
      <c r="AT18" s="24">
        <v>10</v>
      </c>
      <c r="AU18" s="42" t="s">
        <v>221</v>
      </c>
      <c r="AV18" s="25" t="s">
        <v>323</v>
      </c>
      <c r="AW18" s="25" t="s">
        <v>323</v>
      </c>
      <c r="AX18" s="25" t="s">
        <v>323</v>
      </c>
      <c r="AY18" s="25" t="s">
        <v>323</v>
      </c>
      <c r="AZ18" s="43" t="s">
        <v>323</v>
      </c>
    </row>
    <row r="19" spans="1:52" ht="18.95" customHeight="1" x14ac:dyDescent="0.15">
      <c r="A19" s="207"/>
      <c r="B19" s="99">
        <f t="shared" si="5"/>
        <v>46401</v>
      </c>
      <c r="C19" s="98">
        <f t="shared" si="5"/>
        <v>46401</v>
      </c>
      <c r="D19" s="3" t="s">
        <v>64</v>
      </c>
      <c r="E19" s="3"/>
      <c r="F19" s="17" t="str">
        <f t="shared" si="0"/>
        <v/>
      </c>
      <c r="G19" s="17" t="str">
        <f t="shared" si="1"/>
        <v/>
      </c>
      <c r="H19" s="17" t="str">
        <f t="shared" si="2"/>
        <v/>
      </c>
      <c r="I19" s="17" t="str">
        <f t="shared" si="3"/>
        <v>単元3</v>
      </c>
      <c r="J19" s="17" t="str">
        <f t="shared" si="4"/>
        <v/>
      </c>
      <c r="K19" s="3"/>
      <c r="M19" s="207"/>
      <c r="N19" s="33">
        <v>1</v>
      </c>
      <c r="O19">
        <f>SUM($N$6:N19)</f>
        <v>14</v>
      </c>
      <c r="W19" s="3">
        <v>11</v>
      </c>
      <c r="X19" s="7" t="str">
        <f>R9</f>
        <v>国語</v>
      </c>
      <c r="Y19" s="9"/>
      <c r="Z19" s="23" t="str">
        <f t="shared" si="6"/>
        <v>国語</v>
      </c>
      <c r="AA19">
        <f>IF($Z19=AA$8,COUNTIF($Z$9:$Z19,AA$8)+Q$22,"")</f>
        <v>3</v>
      </c>
      <c r="AB19" t="str">
        <f>IF($Z19=AB$8,COUNTIF($Z$9:$Z19,AB$8)+R$22,"")</f>
        <v/>
      </c>
      <c r="AC19" t="str">
        <f>IF($Z19=AC$8,COUNTIF($Z$9:$Z19,AC$8)+S$22,"")</f>
        <v/>
      </c>
      <c r="AD19" t="str">
        <f>IF($Z19=AD$8,COUNTIF($Z$9:$Z19,AD$8)+T$22,"")</f>
        <v/>
      </c>
      <c r="AE19" t="str">
        <f>IF($Z19=AE$8,COUNTIF($Z$9:$Z19,AE$8)+U$22,"")</f>
        <v/>
      </c>
      <c r="AF19" t="str">
        <f t="shared" si="7"/>
        <v>単元3</v>
      </c>
      <c r="AG19" t="str">
        <f t="shared" si="8"/>
        <v/>
      </c>
      <c r="AH19" t="str">
        <f t="shared" si="9"/>
        <v/>
      </c>
      <c r="AI19" t="str">
        <f t="shared" si="10"/>
        <v/>
      </c>
      <c r="AJ19" t="str">
        <f t="shared" si="11"/>
        <v/>
      </c>
      <c r="AK19" t="str">
        <f t="shared" si="12"/>
        <v>単元3</v>
      </c>
      <c r="AL19" t="str">
        <f t="shared" si="12"/>
        <v>単元3</v>
      </c>
      <c r="AM19" t="str">
        <f t="shared" si="12"/>
        <v/>
      </c>
      <c r="AN19" t="str">
        <f t="shared" si="12"/>
        <v/>
      </c>
      <c r="AO19" t="str">
        <f t="shared" si="12"/>
        <v/>
      </c>
      <c r="AT19" s="24">
        <v>11</v>
      </c>
      <c r="AU19" s="42" t="s">
        <v>222</v>
      </c>
      <c r="AV19" s="25" t="s">
        <v>324</v>
      </c>
      <c r="AW19" s="25" t="s">
        <v>324</v>
      </c>
      <c r="AX19" s="25" t="s">
        <v>324</v>
      </c>
      <c r="AY19" s="25" t="s">
        <v>324</v>
      </c>
      <c r="AZ19" s="43" t="s">
        <v>324</v>
      </c>
    </row>
    <row r="20" spans="1:52" ht="18.95" customHeight="1" x14ac:dyDescent="0.15">
      <c r="A20" s="207"/>
      <c r="B20" s="99">
        <f t="shared" si="5"/>
        <v>46402</v>
      </c>
      <c r="C20" s="98">
        <f t="shared" si="5"/>
        <v>46402</v>
      </c>
      <c r="D20" s="3" t="s">
        <v>51</v>
      </c>
      <c r="E20" s="3"/>
      <c r="F20" s="17" t="str">
        <f t="shared" si="0"/>
        <v/>
      </c>
      <c r="G20" s="17" t="str">
        <f t="shared" si="1"/>
        <v/>
      </c>
      <c r="H20" s="17" t="str">
        <f t="shared" si="2"/>
        <v/>
      </c>
      <c r="I20" s="17" t="str">
        <f t="shared" si="3"/>
        <v/>
      </c>
      <c r="J20" s="17" t="str">
        <f t="shared" si="4"/>
        <v>単元3</v>
      </c>
      <c r="K20" s="3"/>
      <c r="M20" s="207"/>
      <c r="N20" s="33">
        <v>1</v>
      </c>
      <c r="O20">
        <f>SUM($N$6:N20)</f>
        <v>15</v>
      </c>
      <c r="Q20" s="52" t="s">
        <v>76</v>
      </c>
      <c r="R20" s="51"/>
      <c r="S20" s="51"/>
      <c r="W20" s="3">
        <v>12</v>
      </c>
      <c r="X20" s="7" t="str">
        <f>R10</f>
        <v>社会</v>
      </c>
      <c r="Y20" s="9"/>
      <c r="Z20" s="23" t="str">
        <f t="shared" si="6"/>
        <v>社会</v>
      </c>
      <c r="AA20" t="str">
        <f>IF($Z20=AA$8,COUNTIF($Z$9:$Z20,AA$8)+Q$22,"")</f>
        <v/>
      </c>
      <c r="AB20">
        <f>IF($Z20=AB$8,COUNTIF($Z$9:$Z20,AB$8)+R$22,"")</f>
        <v>3</v>
      </c>
      <c r="AC20" t="str">
        <f>IF($Z20=AC$8,COUNTIF($Z$9:$Z20,AC$8)+S$22,"")</f>
        <v/>
      </c>
      <c r="AD20" t="str">
        <f>IF($Z20=AD$8,COUNTIF($Z$9:$Z20,AD$8)+T$22,"")</f>
        <v/>
      </c>
      <c r="AE20" t="str">
        <f>IF($Z20=AE$8,COUNTIF($Z$9:$Z20,AE$8)+U$22,"")</f>
        <v/>
      </c>
      <c r="AF20" t="str">
        <f t="shared" si="7"/>
        <v/>
      </c>
      <c r="AG20" t="str">
        <f t="shared" si="8"/>
        <v>単元3</v>
      </c>
      <c r="AH20" t="str">
        <f t="shared" si="9"/>
        <v/>
      </c>
      <c r="AI20" t="str">
        <f t="shared" si="10"/>
        <v/>
      </c>
      <c r="AJ20" t="str">
        <f t="shared" si="11"/>
        <v/>
      </c>
      <c r="AK20" t="str">
        <f t="shared" si="12"/>
        <v/>
      </c>
      <c r="AL20" t="str">
        <f t="shared" si="12"/>
        <v>単元3</v>
      </c>
      <c r="AM20" t="str">
        <f t="shared" si="12"/>
        <v>単元3</v>
      </c>
      <c r="AN20" t="str">
        <f t="shared" si="12"/>
        <v/>
      </c>
      <c r="AO20" t="str">
        <f t="shared" si="12"/>
        <v/>
      </c>
      <c r="AT20" s="24">
        <v>12</v>
      </c>
      <c r="AU20" s="42" t="s">
        <v>223</v>
      </c>
      <c r="AV20" s="25" t="s">
        <v>325</v>
      </c>
      <c r="AW20" s="25" t="s">
        <v>325</v>
      </c>
      <c r="AX20" s="25" t="s">
        <v>325</v>
      </c>
      <c r="AY20" s="25" t="s">
        <v>325</v>
      </c>
      <c r="AZ20" s="43" t="s">
        <v>325</v>
      </c>
    </row>
    <row r="21" spans="1:52" ht="18.95" customHeight="1" thickBot="1" x14ac:dyDescent="0.2">
      <c r="A21" s="207"/>
      <c r="B21" s="99">
        <f t="shared" si="5"/>
        <v>46403</v>
      </c>
      <c r="C21" s="98">
        <f t="shared" si="5"/>
        <v>46403</v>
      </c>
      <c r="D21" s="3" t="s">
        <v>52</v>
      </c>
      <c r="E21" s="3"/>
      <c r="F21" s="17" t="str">
        <f t="shared" si="0"/>
        <v>単元4</v>
      </c>
      <c r="G21" s="17" t="str">
        <f t="shared" si="1"/>
        <v/>
      </c>
      <c r="H21" s="17" t="str">
        <f t="shared" si="2"/>
        <v/>
      </c>
      <c r="I21" s="17" t="str">
        <f t="shared" si="3"/>
        <v/>
      </c>
      <c r="J21" s="17" t="str">
        <f t="shared" si="4"/>
        <v/>
      </c>
      <c r="K21" s="3"/>
      <c r="M21" s="207"/>
      <c r="N21" s="33">
        <v>1</v>
      </c>
      <c r="O21">
        <f>SUM($N$6:N21)</f>
        <v>16</v>
      </c>
      <c r="Q21" t="s">
        <v>41</v>
      </c>
      <c r="R21" t="s">
        <v>104</v>
      </c>
      <c r="S21" t="s">
        <v>105</v>
      </c>
      <c r="T21" t="s">
        <v>48</v>
      </c>
      <c r="U21" t="s">
        <v>49</v>
      </c>
      <c r="W21" s="3">
        <v>13</v>
      </c>
      <c r="X21" s="7" t="str">
        <f>R11</f>
        <v>数学</v>
      </c>
      <c r="Y21" s="9"/>
      <c r="Z21" s="23" t="str">
        <f t="shared" si="6"/>
        <v>数学</v>
      </c>
      <c r="AA21" t="str">
        <f>IF($Z21=AA$8,COUNTIF($Z$9:$Z21,AA$8)+Q$22,"")</f>
        <v/>
      </c>
      <c r="AB21" t="str">
        <f>IF($Z21=AB$8,COUNTIF($Z$9:$Z21,AB$8)+R$22,"")</f>
        <v/>
      </c>
      <c r="AC21">
        <f>IF($Z21=AC$8,COUNTIF($Z$9:$Z21,AC$8)+S$22,"")</f>
        <v>3</v>
      </c>
      <c r="AD21" t="str">
        <f>IF($Z21=AD$8,COUNTIF($Z$9:$Z21,AD$8)+T$22,"")</f>
        <v/>
      </c>
      <c r="AE21" t="str">
        <f>IF($Z21=AE$8,COUNTIF($Z$9:$Z21,AE$8)+U$22,"")</f>
        <v/>
      </c>
      <c r="AF21" t="str">
        <f t="shared" si="7"/>
        <v/>
      </c>
      <c r="AG21" t="str">
        <f t="shared" si="8"/>
        <v/>
      </c>
      <c r="AH21" t="str">
        <f t="shared" si="9"/>
        <v>単元3</v>
      </c>
      <c r="AI21" t="str">
        <f t="shared" si="10"/>
        <v/>
      </c>
      <c r="AJ21" t="str">
        <f t="shared" si="11"/>
        <v/>
      </c>
      <c r="AK21" t="str">
        <f t="shared" si="12"/>
        <v/>
      </c>
      <c r="AL21" t="str">
        <f t="shared" si="12"/>
        <v/>
      </c>
      <c r="AM21" t="str">
        <f t="shared" si="12"/>
        <v>単元3</v>
      </c>
      <c r="AN21" t="str">
        <f t="shared" si="12"/>
        <v>単元3</v>
      </c>
      <c r="AO21" t="str">
        <f t="shared" si="12"/>
        <v/>
      </c>
      <c r="AT21" s="24">
        <v>13</v>
      </c>
      <c r="AU21" s="42" t="s">
        <v>224</v>
      </c>
      <c r="AV21" s="25" t="s">
        <v>326</v>
      </c>
      <c r="AW21" s="25" t="s">
        <v>326</v>
      </c>
      <c r="AX21" s="25" t="s">
        <v>326</v>
      </c>
      <c r="AY21" s="25" t="s">
        <v>326</v>
      </c>
      <c r="AZ21" s="43" t="s">
        <v>326</v>
      </c>
    </row>
    <row r="22" spans="1:52" ht="18.95" customHeight="1" thickBot="1" x14ac:dyDescent="0.2">
      <c r="A22" s="207"/>
      <c r="B22" s="99">
        <f t="shared" si="5"/>
        <v>46404</v>
      </c>
      <c r="C22" s="98">
        <f t="shared" si="5"/>
        <v>46404</v>
      </c>
      <c r="D22" s="3" t="s">
        <v>53</v>
      </c>
      <c r="E22" s="3"/>
      <c r="F22" s="17" t="str">
        <f t="shared" si="0"/>
        <v/>
      </c>
      <c r="G22" s="17" t="str">
        <f t="shared" si="1"/>
        <v>単元4</v>
      </c>
      <c r="H22" s="17" t="str">
        <f t="shared" si="2"/>
        <v/>
      </c>
      <c r="I22" s="17" t="str">
        <f t="shared" si="3"/>
        <v/>
      </c>
      <c r="J22" s="17" t="str">
        <f t="shared" si="4"/>
        <v/>
      </c>
      <c r="K22" s="3"/>
      <c r="M22" s="207"/>
      <c r="N22" s="33">
        <v>1</v>
      </c>
      <c r="O22">
        <f>SUM($N$6:N22)</f>
        <v>17</v>
      </c>
      <c r="Q22" s="11"/>
      <c r="R22" s="12"/>
      <c r="S22" s="12"/>
      <c r="T22" s="12"/>
      <c r="U22" s="13"/>
      <c r="W22" s="3">
        <v>14</v>
      </c>
      <c r="X22" s="7" t="str">
        <f>R12</f>
        <v>理科</v>
      </c>
      <c r="Y22" s="9"/>
      <c r="Z22" s="23" t="str">
        <f t="shared" si="6"/>
        <v>理科</v>
      </c>
      <c r="AA22" t="str">
        <f>IF($Z22=AA$8,COUNTIF($Z$9:$Z22,AA$8)+Q$22,"")</f>
        <v/>
      </c>
      <c r="AB22" t="str">
        <f>IF($Z22=AB$8,COUNTIF($Z$9:$Z22,AB$8)+R$22,"")</f>
        <v/>
      </c>
      <c r="AC22" t="str">
        <f>IF($Z22=AC$8,COUNTIF($Z$9:$Z22,AC$8)+S$22,"")</f>
        <v/>
      </c>
      <c r="AD22">
        <f>IF($Z22=AD$8,COUNTIF($Z$9:$Z22,AD$8)+T$22,"")</f>
        <v>3</v>
      </c>
      <c r="AE22" t="str">
        <f>IF($Z22=AE$8,COUNTIF($Z$9:$Z22,AE$8)+U$22,"")</f>
        <v/>
      </c>
      <c r="AF22" t="str">
        <f t="shared" si="7"/>
        <v/>
      </c>
      <c r="AG22" t="str">
        <f t="shared" si="8"/>
        <v/>
      </c>
      <c r="AH22" t="str">
        <f t="shared" si="9"/>
        <v/>
      </c>
      <c r="AI22" t="str">
        <f t="shared" si="10"/>
        <v>単元3</v>
      </c>
      <c r="AJ22" t="str">
        <f t="shared" si="11"/>
        <v/>
      </c>
      <c r="AK22" t="str">
        <f t="shared" si="12"/>
        <v/>
      </c>
      <c r="AL22" t="str">
        <f t="shared" si="12"/>
        <v/>
      </c>
      <c r="AM22" t="str">
        <f t="shared" si="12"/>
        <v/>
      </c>
      <c r="AN22" t="str">
        <f t="shared" si="12"/>
        <v>単元3</v>
      </c>
      <c r="AO22" t="str">
        <f t="shared" si="12"/>
        <v>単元3</v>
      </c>
      <c r="AT22" s="24">
        <v>14</v>
      </c>
      <c r="AU22" s="42" t="s">
        <v>225</v>
      </c>
      <c r="AV22" s="26" t="s">
        <v>327</v>
      </c>
      <c r="AW22" s="26" t="s">
        <v>327</v>
      </c>
      <c r="AX22" s="26" t="s">
        <v>327</v>
      </c>
      <c r="AY22" s="26" t="s">
        <v>327</v>
      </c>
      <c r="AZ22" s="44" t="s">
        <v>327</v>
      </c>
    </row>
    <row r="23" spans="1:52" ht="18.95" customHeight="1" x14ac:dyDescent="0.15">
      <c r="A23" s="207"/>
      <c r="B23" s="99">
        <f t="shared" si="5"/>
        <v>46405</v>
      </c>
      <c r="C23" s="98">
        <f t="shared" si="5"/>
        <v>46405</v>
      </c>
      <c r="D23" s="3" t="s">
        <v>54</v>
      </c>
      <c r="E23" s="3"/>
      <c r="F23" s="17" t="str">
        <f t="shared" si="0"/>
        <v/>
      </c>
      <c r="G23" s="17" t="str">
        <f t="shared" si="1"/>
        <v/>
      </c>
      <c r="H23" s="17" t="str">
        <f t="shared" si="2"/>
        <v>単元4</v>
      </c>
      <c r="I23" s="17" t="str">
        <f t="shared" si="3"/>
        <v/>
      </c>
      <c r="J23" s="17" t="str">
        <f t="shared" si="4"/>
        <v/>
      </c>
      <c r="K23" s="3"/>
      <c r="M23" s="207"/>
      <c r="N23" s="33">
        <v>1</v>
      </c>
      <c r="O23">
        <f>SUM($N$6:N23)</f>
        <v>18</v>
      </c>
      <c r="W23" s="3">
        <v>15</v>
      </c>
      <c r="X23" s="7" t="str">
        <f>R13</f>
        <v>英語</v>
      </c>
      <c r="Y23" s="9"/>
      <c r="Z23" s="23" t="str">
        <f t="shared" si="6"/>
        <v>英語</v>
      </c>
      <c r="AA23" t="str">
        <f>IF($Z23=AA$8,COUNTIF($Z$9:$Z23,AA$8)+Q$22,"")</f>
        <v/>
      </c>
      <c r="AB23" t="str">
        <f>IF($Z23=AB$8,COUNTIF($Z$9:$Z23,AB$8)+R$22,"")</f>
        <v/>
      </c>
      <c r="AC23" t="str">
        <f>IF($Z23=AC$8,COUNTIF($Z$9:$Z23,AC$8)+S$22,"")</f>
        <v/>
      </c>
      <c r="AD23" t="str">
        <f>IF($Z23=AD$8,COUNTIF($Z$9:$Z23,AD$8)+T$22,"")</f>
        <v/>
      </c>
      <c r="AE23">
        <f>IF($Z23=AE$8,COUNTIF($Z$9:$Z23,AE$8)+U$22,"")</f>
        <v>3</v>
      </c>
      <c r="AF23" t="str">
        <f t="shared" si="7"/>
        <v/>
      </c>
      <c r="AG23" t="str">
        <f t="shared" si="8"/>
        <v/>
      </c>
      <c r="AH23" t="str">
        <f t="shared" si="9"/>
        <v/>
      </c>
      <c r="AI23" t="str">
        <f t="shared" si="10"/>
        <v/>
      </c>
      <c r="AJ23" t="str">
        <f t="shared" si="11"/>
        <v>単元3</v>
      </c>
      <c r="AK23" t="str">
        <f t="shared" si="12"/>
        <v>単元4</v>
      </c>
      <c r="AL23" t="str">
        <f t="shared" si="12"/>
        <v/>
      </c>
      <c r="AM23" t="str">
        <f t="shared" si="12"/>
        <v/>
      </c>
      <c r="AN23" t="str">
        <f t="shared" si="12"/>
        <v/>
      </c>
      <c r="AO23" t="str">
        <f t="shared" si="12"/>
        <v>単元3</v>
      </c>
      <c r="AT23" s="24">
        <v>15</v>
      </c>
      <c r="AU23" s="42" t="s">
        <v>226</v>
      </c>
      <c r="AV23" s="25" t="s">
        <v>328</v>
      </c>
      <c r="AW23" s="25" t="s">
        <v>328</v>
      </c>
      <c r="AX23" s="25" t="s">
        <v>328</v>
      </c>
      <c r="AY23" s="25" t="s">
        <v>328</v>
      </c>
      <c r="AZ23" s="43" t="s">
        <v>328</v>
      </c>
    </row>
    <row r="24" spans="1:52" ht="18.95" customHeight="1" x14ac:dyDescent="0.15">
      <c r="A24" s="207"/>
      <c r="B24" s="99">
        <f t="shared" si="5"/>
        <v>46406</v>
      </c>
      <c r="C24" s="98">
        <f t="shared" si="5"/>
        <v>46406</v>
      </c>
      <c r="D24" s="3" t="s">
        <v>55</v>
      </c>
      <c r="E24" s="3"/>
      <c r="F24" s="17" t="str">
        <f t="shared" si="0"/>
        <v/>
      </c>
      <c r="G24" s="17" t="str">
        <f t="shared" si="1"/>
        <v/>
      </c>
      <c r="H24" s="17" t="str">
        <f t="shared" si="2"/>
        <v/>
      </c>
      <c r="I24" s="17" t="str">
        <f t="shared" si="3"/>
        <v>単元4</v>
      </c>
      <c r="J24" s="17" t="str">
        <f t="shared" si="4"/>
        <v/>
      </c>
      <c r="K24" s="3"/>
      <c r="M24" s="207"/>
      <c r="N24" s="33">
        <v>1</v>
      </c>
      <c r="O24">
        <f>SUM($N$6:N24)</f>
        <v>19</v>
      </c>
      <c r="W24" s="3">
        <v>16</v>
      </c>
      <c r="X24" s="7" t="str">
        <f>R9</f>
        <v>国語</v>
      </c>
      <c r="Y24" s="9"/>
      <c r="Z24" s="23" t="str">
        <f t="shared" si="6"/>
        <v>国語</v>
      </c>
      <c r="AA24">
        <f>IF($Z24=AA$8,COUNTIF($Z$9:$Z24,AA$8)+Q$22,"")</f>
        <v>4</v>
      </c>
      <c r="AB24" t="str">
        <f>IF($Z24=AB$8,COUNTIF($Z$9:$Z24,AB$8)+R$22,"")</f>
        <v/>
      </c>
      <c r="AC24" t="str">
        <f>IF($Z24=AC$8,COUNTIF($Z$9:$Z24,AC$8)+S$22,"")</f>
        <v/>
      </c>
      <c r="AD24" t="str">
        <f>IF($Z24=AD$8,COUNTIF($Z$9:$Z24,AD$8)+T$22,"")</f>
        <v/>
      </c>
      <c r="AE24" t="str">
        <f>IF($Z24=AE$8,COUNTIF($Z$9:$Z24,AE$8)+U$22,"")</f>
        <v/>
      </c>
      <c r="AF24" t="str">
        <f t="shared" si="7"/>
        <v>単元4</v>
      </c>
      <c r="AG24" t="str">
        <f t="shared" si="8"/>
        <v/>
      </c>
      <c r="AH24" t="str">
        <f t="shared" si="9"/>
        <v/>
      </c>
      <c r="AI24" t="str">
        <f t="shared" si="10"/>
        <v/>
      </c>
      <c r="AJ24" t="str">
        <f t="shared" si="11"/>
        <v/>
      </c>
      <c r="AK24" t="str">
        <f t="shared" si="12"/>
        <v>単元4</v>
      </c>
      <c r="AL24" t="str">
        <f t="shared" si="12"/>
        <v>単元4</v>
      </c>
      <c r="AM24" t="str">
        <f t="shared" si="12"/>
        <v/>
      </c>
      <c r="AN24" t="str">
        <f t="shared" si="12"/>
        <v/>
      </c>
      <c r="AO24" t="str">
        <f t="shared" si="12"/>
        <v/>
      </c>
      <c r="AT24" s="24">
        <v>16</v>
      </c>
      <c r="AU24" s="42" t="s">
        <v>227</v>
      </c>
      <c r="AV24" s="25" t="s">
        <v>329</v>
      </c>
      <c r="AW24" s="25" t="s">
        <v>329</v>
      </c>
      <c r="AX24" s="25" t="s">
        <v>329</v>
      </c>
      <c r="AY24" s="25" t="s">
        <v>329</v>
      </c>
      <c r="AZ24" s="43" t="s">
        <v>329</v>
      </c>
    </row>
    <row r="25" spans="1:52" ht="18.95" customHeight="1" x14ac:dyDescent="0.15">
      <c r="A25" s="207"/>
      <c r="B25" s="99">
        <f t="shared" si="5"/>
        <v>46407</v>
      </c>
      <c r="C25" s="98">
        <f t="shared" si="5"/>
        <v>46407</v>
      </c>
      <c r="D25" s="3" t="s">
        <v>56</v>
      </c>
      <c r="E25" s="3"/>
      <c r="F25" s="17" t="str">
        <f t="shared" si="0"/>
        <v/>
      </c>
      <c r="G25" s="17" t="str">
        <f t="shared" si="1"/>
        <v/>
      </c>
      <c r="H25" s="17" t="str">
        <f t="shared" si="2"/>
        <v/>
      </c>
      <c r="I25" s="17" t="str">
        <f t="shared" si="3"/>
        <v/>
      </c>
      <c r="J25" s="17" t="str">
        <f t="shared" si="4"/>
        <v>単元4</v>
      </c>
      <c r="K25" s="3"/>
      <c r="M25" s="207"/>
      <c r="N25" s="33">
        <v>1</v>
      </c>
      <c r="O25">
        <f>SUM($N$6:N25)</f>
        <v>20</v>
      </c>
      <c r="W25" s="3">
        <v>17</v>
      </c>
      <c r="X25" s="7" t="str">
        <f>R10</f>
        <v>社会</v>
      </c>
      <c r="Y25" s="9"/>
      <c r="Z25" s="23" t="str">
        <f t="shared" si="6"/>
        <v>社会</v>
      </c>
      <c r="AA25" t="str">
        <f>IF($Z25=AA$8,COUNTIF($Z$9:$Z25,AA$8)+Q$22,"")</f>
        <v/>
      </c>
      <c r="AB25">
        <f>IF($Z25=AB$8,COUNTIF($Z$9:$Z25,AB$8)+R$22,"")</f>
        <v>4</v>
      </c>
      <c r="AC25" t="str">
        <f>IF($Z25=AC$8,COUNTIF($Z$9:$Z25,AC$8)+S$22,"")</f>
        <v/>
      </c>
      <c r="AD25" t="str">
        <f>IF($Z25=AD$8,COUNTIF($Z$9:$Z25,AD$8)+T$22,"")</f>
        <v/>
      </c>
      <c r="AE25" t="str">
        <f>IF($Z25=AE$8,COUNTIF($Z$9:$Z25,AE$8)+U$22,"")</f>
        <v/>
      </c>
      <c r="AF25" t="str">
        <f t="shared" si="7"/>
        <v/>
      </c>
      <c r="AG25" t="str">
        <f t="shared" si="8"/>
        <v>単元4</v>
      </c>
      <c r="AH25" t="str">
        <f t="shared" si="9"/>
        <v/>
      </c>
      <c r="AI25" t="str">
        <f t="shared" si="10"/>
        <v/>
      </c>
      <c r="AJ25" t="str">
        <f t="shared" si="11"/>
        <v/>
      </c>
      <c r="AK25" t="str">
        <f t="shared" si="12"/>
        <v/>
      </c>
      <c r="AL25" t="str">
        <f t="shared" si="12"/>
        <v>単元4</v>
      </c>
      <c r="AM25" t="str">
        <f t="shared" si="12"/>
        <v>単元4</v>
      </c>
      <c r="AN25" t="str">
        <f t="shared" si="12"/>
        <v/>
      </c>
      <c r="AO25" t="str">
        <f t="shared" si="12"/>
        <v/>
      </c>
      <c r="AT25" s="24">
        <v>17</v>
      </c>
      <c r="AU25" s="42" t="s">
        <v>228</v>
      </c>
      <c r="AV25" s="25" t="s">
        <v>330</v>
      </c>
      <c r="AW25" s="25" t="s">
        <v>330</v>
      </c>
      <c r="AX25" s="25" t="s">
        <v>330</v>
      </c>
      <c r="AY25" s="25" t="s">
        <v>330</v>
      </c>
      <c r="AZ25" s="43" t="s">
        <v>330</v>
      </c>
    </row>
    <row r="26" spans="1:52" ht="18.95" customHeight="1" x14ac:dyDescent="0.15">
      <c r="A26" s="207"/>
      <c r="B26" s="99">
        <f t="shared" si="5"/>
        <v>46408</v>
      </c>
      <c r="C26" s="98">
        <f t="shared" si="5"/>
        <v>46408</v>
      </c>
      <c r="D26" s="3" t="s">
        <v>57</v>
      </c>
      <c r="E26" s="3"/>
      <c r="F26" s="17" t="str">
        <f t="shared" si="0"/>
        <v>単元5</v>
      </c>
      <c r="G26" s="17" t="str">
        <f t="shared" si="1"/>
        <v/>
      </c>
      <c r="H26" s="17" t="str">
        <f t="shared" si="2"/>
        <v/>
      </c>
      <c r="I26" s="17" t="str">
        <f t="shared" si="3"/>
        <v/>
      </c>
      <c r="J26" s="17" t="str">
        <f t="shared" si="4"/>
        <v/>
      </c>
      <c r="K26" s="3"/>
      <c r="M26" s="207"/>
      <c r="N26" s="33">
        <v>1</v>
      </c>
      <c r="O26">
        <f>SUM($N$6:N26)</f>
        <v>21</v>
      </c>
      <c r="W26" s="3">
        <v>18</v>
      </c>
      <c r="X26" s="7" t="str">
        <f>R11</f>
        <v>数学</v>
      </c>
      <c r="Y26" s="9"/>
      <c r="Z26" s="23" t="str">
        <f t="shared" si="6"/>
        <v>数学</v>
      </c>
      <c r="AA26" t="str">
        <f>IF($Z26=AA$8,COUNTIF($Z$9:$Z26,AA$8)+Q$22,"")</f>
        <v/>
      </c>
      <c r="AB26" t="str">
        <f>IF($Z26=AB$8,COUNTIF($Z$9:$Z26,AB$8)+R$22,"")</f>
        <v/>
      </c>
      <c r="AC26">
        <f>IF($Z26=AC$8,COUNTIF($Z$9:$Z26,AC$8)+S$22,"")</f>
        <v>4</v>
      </c>
      <c r="AD26" t="str">
        <f>IF($Z26=AD$8,COUNTIF($Z$9:$Z26,AD$8)+T$22,"")</f>
        <v/>
      </c>
      <c r="AE26" t="str">
        <f>IF($Z26=AE$8,COUNTIF($Z$9:$Z26,AE$8)+U$22,"")</f>
        <v/>
      </c>
      <c r="AF26" t="str">
        <f t="shared" si="7"/>
        <v/>
      </c>
      <c r="AG26" t="str">
        <f t="shared" si="8"/>
        <v/>
      </c>
      <c r="AH26" t="str">
        <f t="shared" si="9"/>
        <v>単元4</v>
      </c>
      <c r="AI26" t="str">
        <f t="shared" si="10"/>
        <v/>
      </c>
      <c r="AJ26" t="str">
        <f t="shared" si="11"/>
        <v/>
      </c>
      <c r="AK26" t="str">
        <f t="shared" si="12"/>
        <v/>
      </c>
      <c r="AL26" t="str">
        <f t="shared" si="12"/>
        <v/>
      </c>
      <c r="AM26" t="str">
        <f t="shared" si="12"/>
        <v>単元4</v>
      </c>
      <c r="AN26" t="str">
        <f t="shared" si="12"/>
        <v>単元4</v>
      </c>
      <c r="AO26" t="str">
        <f t="shared" si="12"/>
        <v/>
      </c>
      <c r="AT26" s="24">
        <v>18</v>
      </c>
      <c r="AU26" s="42" t="s">
        <v>229</v>
      </c>
      <c r="AV26" s="25" t="s">
        <v>331</v>
      </c>
      <c r="AW26" s="25" t="s">
        <v>331</v>
      </c>
      <c r="AX26" s="25" t="s">
        <v>331</v>
      </c>
      <c r="AY26" s="25" t="s">
        <v>331</v>
      </c>
      <c r="AZ26" s="43" t="s">
        <v>331</v>
      </c>
    </row>
    <row r="27" spans="1:52" ht="18.95" customHeight="1" x14ac:dyDescent="0.15">
      <c r="A27" s="207"/>
      <c r="B27" s="99">
        <f t="shared" si="5"/>
        <v>46409</v>
      </c>
      <c r="C27" s="98">
        <f t="shared" si="5"/>
        <v>46409</v>
      </c>
      <c r="D27" s="3" t="s">
        <v>58</v>
      </c>
      <c r="E27" s="3"/>
      <c r="F27" s="17" t="str">
        <f t="shared" si="0"/>
        <v/>
      </c>
      <c r="G27" s="17" t="str">
        <f t="shared" si="1"/>
        <v>単元5</v>
      </c>
      <c r="H27" s="17" t="str">
        <f t="shared" si="2"/>
        <v/>
      </c>
      <c r="I27" s="17" t="str">
        <f t="shared" si="3"/>
        <v/>
      </c>
      <c r="J27" s="17" t="str">
        <f t="shared" si="4"/>
        <v/>
      </c>
      <c r="K27" s="3"/>
      <c r="M27" s="207"/>
      <c r="N27" s="33">
        <v>1</v>
      </c>
      <c r="O27">
        <f>SUM($N$6:N27)</f>
        <v>22</v>
      </c>
      <c r="W27" s="3">
        <v>19</v>
      </c>
      <c r="X27" s="7" t="str">
        <f>R12</f>
        <v>理科</v>
      </c>
      <c r="Y27" s="9"/>
      <c r="Z27" s="23" t="str">
        <f t="shared" si="6"/>
        <v>理科</v>
      </c>
      <c r="AA27" t="str">
        <f>IF($Z27=AA$8,COUNTIF($Z$9:$Z27,AA$8)+Q$22,"")</f>
        <v/>
      </c>
      <c r="AB27" t="str">
        <f>IF($Z27=AB$8,COUNTIF($Z$9:$Z27,AB$8)+R$22,"")</f>
        <v/>
      </c>
      <c r="AC27" t="str">
        <f>IF($Z27=AC$8,COUNTIF($Z$9:$Z27,AC$8)+S$22,"")</f>
        <v/>
      </c>
      <c r="AD27">
        <f>IF($Z27=AD$8,COUNTIF($Z$9:$Z27,AD$8)+T$22,"")</f>
        <v>4</v>
      </c>
      <c r="AE27" t="str">
        <f>IF($Z27=AE$8,COUNTIF($Z$9:$Z27,AE$8)+U$22,"")</f>
        <v/>
      </c>
      <c r="AF27" t="str">
        <f t="shared" si="7"/>
        <v/>
      </c>
      <c r="AG27" t="str">
        <f t="shared" si="8"/>
        <v/>
      </c>
      <c r="AH27" t="str">
        <f t="shared" si="9"/>
        <v/>
      </c>
      <c r="AI27" t="str">
        <f t="shared" si="10"/>
        <v>単元4</v>
      </c>
      <c r="AJ27" t="str">
        <f t="shared" si="11"/>
        <v/>
      </c>
      <c r="AK27" t="str">
        <f t="shared" si="12"/>
        <v/>
      </c>
      <c r="AL27" t="str">
        <f t="shared" si="12"/>
        <v/>
      </c>
      <c r="AM27" t="str">
        <f t="shared" si="12"/>
        <v/>
      </c>
      <c r="AN27" t="str">
        <f t="shared" si="12"/>
        <v>単元4</v>
      </c>
      <c r="AO27" t="str">
        <f t="shared" si="12"/>
        <v>単元4</v>
      </c>
      <c r="AT27" s="24">
        <v>19</v>
      </c>
      <c r="AU27" s="42" t="s">
        <v>230</v>
      </c>
      <c r="AV27" s="25" t="s">
        <v>332</v>
      </c>
      <c r="AW27" s="25" t="s">
        <v>332</v>
      </c>
      <c r="AX27" s="25" t="s">
        <v>332</v>
      </c>
      <c r="AY27" s="25" t="s">
        <v>332</v>
      </c>
      <c r="AZ27" s="43" t="s">
        <v>332</v>
      </c>
    </row>
    <row r="28" spans="1:52" ht="18.95" customHeight="1" x14ac:dyDescent="0.15">
      <c r="A28" s="207"/>
      <c r="B28" s="99">
        <f t="shared" si="5"/>
        <v>46410</v>
      </c>
      <c r="C28" s="98">
        <f t="shared" si="5"/>
        <v>46410</v>
      </c>
      <c r="D28" s="3" t="s">
        <v>59</v>
      </c>
      <c r="E28" s="3"/>
      <c r="F28" s="17" t="str">
        <f t="shared" si="0"/>
        <v/>
      </c>
      <c r="G28" s="17" t="str">
        <f t="shared" si="1"/>
        <v/>
      </c>
      <c r="H28" s="17" t="str">
        <f t="shared" si="2"/>
        <v>単元5</v>
      </c>
      <c r="I28" s="17" t="str">
        <f t="shared" si="3"/>
        <v/>
      </c>
      <c r="J28" s="17" t="str">
        <f t="shared" si="4"/>
        <v/>
      </c>
      <c r="K28" s="3"/>
      <c r="M28" s="207"/>
      <c r="N28" s="33">
        <v>1</v>
      </c>
      <c r="O28">
        <f>SUM($N$6:N28)</f>
        <v>23</v>
      </c>
      <c r="W28" s="3">
        <v>20</v>
      </c>
      <c r="X28" s="7" t="str">
        <f>R13</f>
        <v>英語</v>
      </c>
      <c r="Y28" s="9"/>
      <c r="Z28" s="23" t="str">
        <f t="shared" si="6"/>
        <v>英語</v>
      </c>
      <c r="AA28" t="str">
        <f>IF($Z28=AA$8,COUNTIF($Z$9:$Z28,AA$8)+Q$22,"")</f>
        <v/>
      </c>
      <c r="AB28" t="str">
        <f>IF($Z28=AB$8,COUNTIF($Z$9:$Z28,AB$8)+R$22,"")</f>
        <v/>
      </c>
      <c r="AC28" t="str">
        <f>IF($Z28=AC$8,COUNTIF($Z$9:$Z28,AC$8)+S$22,"")</f>
        <v/>
      </c>
      <c r="AD28" t="str">
        <f>IF($Z28=AD$8,COUNTIF($Z$9:$Z28,AD$8)+T$22,"")</f>
        <v/>
      </c>
      <c r="AE28">
        <f>IF($Z28=AE$8,COUNTIF($Z$9:$Z28,AE$8)+U$22,"")</f>
        <v>4</v>
      </c>
      <c r="AF28" t="str">
        <f t="shared" si="7"/>
        <v/>
      </c>
      <c r="AG28" t="str">
        <f t="shared" si="8"/>
        <v/>
      </c>
      <c r="AH28" t="str">
        <f t="shared" si="9"/>
        <v/>
      </c>
      <c r="AI28" t="str">
        <f t="shared" si="10"/>
        <v/>
      </c>
      <c r="AJ28" t="str">
        <f t="shared" si="11"/>
        <v>単元4</v>
      </c>
      <c r="AK28" t="str">
        <f t="shared" si="12"/>
        <v>単元5</v>
      </c>
      <c r="AL28" t="str">
        <f t="shared" si="12"/>
        <v/>
      </c>
      <c r="AM28" t="str">
        <f t="shared" si="12"/>
        <v/>
      </c>
      <c r="AN28" t="str">
        <f t="shared" si="12"/>
        <v/>
      </c>
      <c r="AO28" t="str">
        <f t="shared" si="12"/>
        <v>単元4</v>
      </c>
      <c r="AT28" s="24">
        <v>20</v>
      </c>
      <c r="AU28" s="42" t="s">
        <v>231</v>
      </c>
      <c r="AV28" s="26" t="s">
        <v>333</v>
      </c>
      <c r="AW28" s="26" t="s">
        <v>333</v>
      </c>
      <c r="AX28" s="26" t="s">
        <v>333</v>
      </c>
      <c r="AY28" s="26" t="s">
        <v>333</v>
      </c>
      <c r="AZ28" s="44" t="s">
        <v>333</v>
      </c>
    </row>
    <row r="29" spans="1:52" ht="18.95" customHeight="1" x14ac:dyDescent="0.15">
      <c r="A29" s="207"/>
      <c r="B29" s="99">
        <f t="shared" si="5"/>
        <v>46411</v>
      </c>
      <c r="C29" s="98">
        <f t="shared" si="5"/>
        <v>46411</v>
      </c>
      <c r="D29" s="3" t="s">
        <v>60</v>
      </c>
      <c r="E29" s="3"/>
      <c r="F29" s="17" t="str">
        <f t="shared" si="0"/>
        <v/>
      </c>
      <c r="G29" s="17" t="str">
        <f t="shared" si="1"/>
        <v/>
      </c>
      <c r="H29" s="17" t="str">
        <f t="shared" si="2"/>
        <v/>
      </c>
      <c r="I29" s="17" t="str">
        <f t="shared" si="3"/>
        <v>単元5</v>
      </c>
      <c r="J29" s="17" t="str">
        <f t="shared" si="4"/>
        <v/>
      </c>
      <c r="K29" s="3"/>
      <c r="M29" s="207"/>
      <c r="N29" s="33">
        <v>1</v>
      </c>
      <c r="O29">
        <f>SUM($N$6:N29)</f>
        <v>24</v>
      </c>
      <c r="W29" s="3">
        <v>21</v>
      </c>
      <c r="X29" s="7" t="str">
        <f>R9</f>
        <v>国語</v>
      </c>
      <c r="Y29" s="9"/>
      <c r="Z29" s="23" t="str">
        <f t="shared" si="6"/>
        <v>国語</v>
      </c>
      <c r="AA29">
        <f>IF($Z29=AA$8,COUNTIF($Z$9:$Z29,AA$8)+Q$22,"")</f>
        <v>5</v>
      </c>
      <c r="AB29" t="str">
        <f>IF($Z29=AB$8,COUNTIF($Z$9:$Z29,AB$8)+R$22,"")</f>
        <v/>
      </c>
      <c r="AC29" t="str">
        <f>IF($Z29=AC$8,COUNTIF($Z$9:$Z29,AC$8)+S$22,"")</f>
        <v/>
      </c>
      <c r="AD29" t="str">
        <f>IF($Z29=AD$8,COUNTIF($Z$9:$Z29,AD$8)+T$22,"")</f>
        <v/>
      </c>
      <c r="AE29" t="str">
        <f>IF($Z29=AE$8,COUNTIF($Z$9:$Z29,AE$8)+U$22,"")</f>
        <v/>
      </c>
      <c r="AF29" t="str">
        <f t="shared" si="7"/>
        <v>単元5</v>
      </c>
      <c r="AG29" t="str">
        <f t="shared" si="8"/>
        <v/>
      </c>
      <c r="AH29" t="str">
        <f t="shared" si="9"/>
        <v/>
      </c>
      <c r="AI29" t="str">
        <f t="shared" si="10"/>
        <v/>
      </c>
      <c r="AJ29" t="str">
        <f t="shared" si="11"/>
        <v/>
      </c>
      <c r="AK29" t="str">
        <f t="shared" si="12"/>
        <v>単元5</v>
      </c>
      <c r="AL29" t="str">
        <f t="shared" si="12"/>
        <v>単元5</v>
      </c>
      <c r="AM29" t="str">
        <f t="shared" si="12"/>
        <v/>
      </c>
      <c r="AN29" t="str">
        <f t="shared" si="12"/>
        <v/>
      </c>
      <c r="AO29" t="str">
        <f t="shared" si="12"/>
        <v/>
      </c>
      <c r="AT29" s="24">
        <v>21</v>
      </c>
      <c r="AU29" s="42" t="s">
        <v>232</v>
      </c>
      <c r="AV29" s="25" t="s">
        <v>334</v>
      </c>
      <c r="AW29" s="25" t="s">
        <v>334</v>
      </c>
      <c r="AX29" s="25" t="s">
        <v>334</v>
      </c>
      <c r="AY29" s="25" t="s">
        <v>334</v>
      </c>
      <c r="AZ29" s="43" t="s">
        <v>334</v>
      </c>
    </row>
    <row r="30" spans="1:52" ht="18.95" customHeight="1" x14ac:dyDescent="0.15">
      <c r="A30" s="207"/>
      <c r="B30" s="99">
        <f t="shared" si="5"/>
        <v>46412</v>
      </c>
      <c r="C30" s="98">
        <f t="shared" si="5"/>
        <v>46412</v>
      </c>
      <c r="D30" s="3" t="s">
        <v>61</v>
      </c>
      <c r="E30" s="3"/>
      <c r="F30" s="17" t="str">
        <f t="shared" si="0"/>
        <v/>
      </c>
      <c r="G30" s="17" t="str">
        <f t="shared" si="1"/>
        <v/>
      </c>
      <c r="H30" s="17" t="str">
        <f t="shared" si="2"/>
        <v/>
      </c>
      <c r="I30" s="17" t="str">
        <f t="shared" si="3"/>
        <v/>
      </c>
      <c r="J30" s="17" t="str">
        <f t="shared" si="4"/>
        <v>単元5</v>
      </c>
      <c r="K30" s="3"/>
      <c r="M30" s="207"/>
      <c r="N30" s="33">
        <v>1</v>
      </c>
      <c r="O30">
        <f>SUM($N$6:N30)</f>
        <v>25</v>
      </c>
      <c r="W30" s="3">
        <v>22</v>
      </c>
      <c r="X30" s="7" t="str">
        <f>R10</f>
        <v>社会</v>
      </c>
      <c r="Y30" s="9"/>
      <c r="Z30" s="23" t="str">
        <f t="shared" si="6"/>
        <v>社会</v>
      </c>
      <c r="AA30" t="str">
        <f>IF($Z30=AA$8,COUNTIF($Z$9:$Z30,AA$8)+Q$22,"")</f>
        <v/>
      </c>
      <c r="AB30">
        <f>IF($Z30=AB$8,COUNTIF($Z$9:$Z30,AB$8)+R$22,"")</f>
        <v>5</v>
      </c>
      <c r="AC30" t="str">
        <f>IF($Z30=AC$8,COUNTIF($Z$9:$Z30,AC$8)+S$22,"")</f>
        <v/>
      </c>
      <c r="AD30" t="str">
        <f>IF($Z30=AD$8,COUNTIF($Z$9:$Z30,AD$8)+T$22,"")</f>
        <v/>
      </c>
      <c r="AE30" t="str">
        <f>IF($Z30=AE$8,COUNTIF($Z$9:$Z30,AE$8)+U$22,"")</f>
        <v/>
      </c>
      <c r="AF30" t="str">
        <f t="shared" si="7"/>
        <v/>
      </c>
      <c r="AG30" t="str">
        <f t="shared" si="8"/>
        <v>単元5</v>
      </c>
      <c r="AH30" t="str">
        <f t="shared" si="9"/>
        <v/>
      </c>
      <c r="AI30" t="str">
        <f t="shared" si="10"/>
        <v/>
      </c>
      <c r="AJ30" t="str">
        <f t="shared" si="11"/>
        <v/>
      </c>
      <c r="AK30" t="str">
        <f t="shared" si="12"/>
        <v/>
      </c>
      <c r="AL30" t="str">
        <f t="shared" si="12"/>
        <v>単元5</v>
      </c>
      <c r="AM30" t="str">
        <f t="shared" si="12"/>
        <v>単元5</v>
      </c>
      <c r="AN30" t="str">
        <f t="shared" si="12"/>
        <v/>
      </c>
      <c r="AO30" t="str">
        <f t="shared" si="12"/>
        <v/>
      </c>
      <c r="AT30" s="24">
        <v>22</v>
      </c>
      <c r="AU30" s="42" t="s">
        <v>233</v>
      </c>
      <c r="AV30" s="25" t="s">
        <v>335</v>
      </c>
      <c r="AW30" s="25" t="s">
        <v>335</v>
      </c>
      <c r="AX30" s="25" t="s">
        <v>335</v>
      </c>
      <c r="AY30" s="25" t="s">
        <v>335</v>
      </c>
      <c r="AZ30" s="43" t="s">
        <v>335</v>
      </c>
    </row>
    <row r="31" spans="1:52" ht="18.95" customHeight="1" x14ac:dyDescent="0.15">
      <c r="A31" s="207"/>
      <c r="B31" s="99">
        <f t="shared" si="5"/>
        <v>46413</v>
      </c>
      <c r="C31" s="98">
        <f t="shared" si="5"/>
        <v>46413</v>
      </c>
      <c r="D31" s="3" t="s">
        <v>62</v>
      </c>
      <c r="E31" s="3"/>
      <c r="F31" s="17" t="str">
        <f t="shared" si="0"/>
        <v>単元6</v>
      </c>
      <c r="G31" s="17" t="str">
        <f t="shared" si="1"/>
        <v/>
      </c>
      <c r="H31" s="17" t="str">
        <f t="shared" si="2"/>
        <v/>
      </c>
      <c r="I31" s="17" t="str">
        <f t="shared" si="3"/>
        <v/>
      </c>
      <c r="J31" s="17" t="str">
        <f t="shared" si="4"/>
        <v/>
      </c>
      <c r="K31" s="3"/>
      <c r="M31" s="207"/>
      <c r="N31" s="33">
        <v>1</v>
      </c>
      <c r="O31">
        <f>SUM($N$6:N31)</f>
        <v>26</v>
      </c>
      <c r="W31" s="3">
        <v>23</v>
      </c>
      <c r="X31" s="7" t="str">
        <f>R11</f>
        <v>数学</v>
      </c>
      <c r="Y31" s="9"/>
      <c r="Z31" s="23" t="str">
        <f t="shared" si="6"/>
        <v>数学</v>
      </c>
      <c r="AA31" t="str">
        <f>IF($Z31=AA$8,COUNTIF($Z$9:$Z31,AA$8)+Q$22,"")</f>
        <v/>
      </c>
      <c r="AB31" t="str">
        <f>IF($Z31=AB$8,COUNTIF($Z$9:$Z31,AB$8)+R$22,"")</f>
        <v/>
      </c>
      <c r="AC31">
        <f>IF($Z31=AC$8,COUNTIF($Z$9:$Z31,AC$8)+S$22,"")</f>
        <v>5</v>
      </c>
      <c r="AD31" t="str">
        <f>IF($Z31=AD$8,COUNTIF($Z$9:$Z31,AD$8)+T$22,"")</f>
        <v/>
      </c>
      <c r="AE31" t="str">
        <f>IF($Z31=AE$8,COUNTIF($Z$9:$Z31,AE$8)+U$22,"")</f>
        <v/>
      </c>
      <c r="AF31" t="str">
        <f t="shared" si="7"/>
        <v/>
      </c>
      <c r="AG31" t="str">
        <f t="shared" si="8"/>
        <v/>
      </c>
      <c r="AH31" t="str">
        <f t="shared" si="9"/>
        <v>単元5</v>
      </c>
      <c r="AI31" t="str">
        <f t="shared" si="10"/>
        <v/>
      </c>
      <c r="AJ31" t="str">
        <f t="shared" si="11"/>
        <v/>
      </c>
      <c r="AK31" t="str">
        <f t="shared" si="12"/>
        <v/>
      </c>
      <c r="AL31" t="str">
        <f t="shared" si="12"/>
        <v/>
      </c>
      <c r="AM31" t="str">
        <f t="shared" si="12"/>
        <v>単元5</v>
      </c>
      <c r="AN31" t="str">
        <f t="shared" si="12"/>
        <v>単元5</v>
      </c>
      <c r="AO31" t="str">
        <f t="shared" si="12"/>
        <v/>
      </c>
      <c r="AT31" s="24">
        <v>23</v>
      </c>
      <c r="AU31" s="42" t="s">
        <v>234</v>
      </c>
      <c r="AV31" s="25" t="s">
        <v>336</v>
      </c>
      <c r="AW31" s="25" t="s">
        <v>336</v>
      </c>
      <c r="AX31" s="25" t="s">
        <v>336</v>
      </c>
      <c r="AY31" s="25" t="s">
        <v>336</v>
      </c>
      <c r="AZ31" s="43" t="s">
        <v>336</v>
      </c>
    </row>
    <row r="32" spans="1:52" ht="18.95" customHeight="1" x14ac:dyDescent="0.15">
      <c r="A32" s="207"/>
      <c r="B32" s="99">
        <f t="shared" si="5"/>
        <v>46414</v>
      </c>
      <c r="C32" s="98">
        <f t="shared" si="5"/>
        <v>46414</v>
      </c>
      <c r="D32" s="3" t="s">
        <v>63</v>
      </c>
      <c r="E32" s="3"/>
      <c r="F32" s="17" t="str">
        <f t="shared" si="0"/>
        <v/>
      </c>
      <c r="G32" s="17" t="str">
        <f t="shared" si="1"/>
        <v>単元6</v>
      </c>
      <c r="H32" s="17" t="str">
        <f t="shared" si="2"/>
        <v/>
      </c>
      <c r="I32" s="17" t="str">
        <f t="shared" si="3"/>
        <v/>
      </c>
      <c r="J32" s="17" t="str">
        <f t="shared" si="4"/>
        <v/>
      </c>
      <c r="K32" s="3"/>
      <c r="M32" s="207"/>
      <c r="N32" s="33">
        <v>1</v>
      </c>
      <c r="O32">
        <f>SUM($N$6:N32)</f>
        <v>27</v>
      </c>
      <c r="W32" s="3">
        <v>24</v>
      </c>
      <c r="X32" s="7" t="str">
        <f>R12</f>
        <v>理科</v>
      </c>
      <c r="Y32" s="9"/>
      <c r="Z32" s="23" t="str">
        <f t="shared" si="6"/>
        <v>理科</v>
      </c>
      <c r="AA32" t="str">
        <f>IF($Z32=AA$8,COUNTIF($Z$9:$Z32,AA$8)+Q$22,"")</f>
        <v/>
      </c>
      <c r="AB32" t="str">
        <f>IF($Z32=AB$8,COUNTIF($Z$9:$Z32,AB$8)+R$22,"")</f>
        <v/>
      </c>
      <c r="AC32" t="str">
        <f>IF($Z32=AC$8,COUNTIF($Z$9:$Z32,AC$8)+S$22,"")</f>
        <v/>
      </c>
      <c r="AD32">
        <f>IF($Z32=AD$8,COUNTIF($Z$9:$Z32,AD$8)+T$22,"")</f>
        <v>5</v>
      </c>
      <c r="AE32" t="str">
        <f>IF($Z32=AE$8,COUNTIF($Z$9:$Z32,AE$8)+U$22,"")</f>
        <v/>
      </c>
      <c r="AF32" t="str">
        <f t="shared" si="7"/>
        <v/>
      </c>
      <c r="AG32" t="str">
        <f t="shared" si="8"/>
        <v/>
      </c>
      <c r="AH32" t="str">
        <f t="shared" si="9"/>
        <v/>
      </c>
      <c r="AI32" t="str">
        <f t="shared" si="10"/>
        <v>単元5</v>
      </c>
      <c r="AJ32" t="str">
        <f t="shared" si="11"/>
        <v/>
      </c>
      <c r="AK32" t="str">
        <f t="shared" si="12"/>
        <v/>
      </c>
      <c r="AL32" t="str">
        <f t="shared" si="12"/>
        <v/>
      </c>
      <c r="AM32" t="str">
        <f t="shared" si="12"/>
        <v/>
      </c>
      <c r="AN32" t="str">
        <f t="shared" si="12"/>
        <v>単元5</v>
      </c>
      <c r="AO32" t="str">
        <f t="shared" si="12"/>
        <v>単元5</v>
      </c>
      <c r="AT32" s="24">
        <v>24</v>
      </c>
      <c r="AU32" s="42" t="s">
        <v>235</v>
      </c>
      <c r="AV32" s="25" t="s">
        <v>337</v>
      </c>
      <c r="AW32" s="25" t="s">
        <v>337</v>
      </c>
      <c r="AX32" s="25" t="s">
        <v>337</v>
      </c>
      <c r="AY32" s="25" t="s">
        <v>337</v>
      </c>
      <c r="AZ32" s="43" t="s">
        <v>337</v>
      </c>
    </row>
    <row r="33" spans="1:52" ht="18.95" customHeight="1" x14ac:dyDescent="0.15">
      <c r="A33" s="207"/>
      <c r="B33" s="99">
        <f t="shared" si="5"/>
        <v>46415</v>
      </c>
      <c r="C33" s="98">
        <f t="shared" si="5"/>
        <v>46415</v>
      </c>
      <c r="D33" s="3" t="s">
        <v>64</v>
      </c>
      <c r="E33" s="3"/>
      <c r="F33" s="17" t="str">
        <f t="shared" si="0"/>
        <v/>
      </c>
      <c r="G33" s="17" t="str">
        <f t="shared" si="1"/>
        <v/>
      </c>
      <c r="H33" s="17" t="str">
        <f t="shared" si="2"/>
        <v>単元6</v>
      </c>
      <c r="I33" s="17" t="str">
        <f t="shared" si="3"/>
        <v/>
      </c>
      <c r="J33" s="17" t="str">
        <f t="shared" si="4"/>
        <v/>
      </c>
      <c r="K33" s="3"/>
      <c r="M33" s="207"/>
      <c r="N33" s="33">
        <v>1</v>
      </c>
      <c r="O33">
        <f>SUM($N$6:N33)</f>
        <v>28</v>
      </c>
      <c r="Q33" s="6"/>
      <c r="W33" s="3">
        <v>25</v>
      </c>
      <c r="X33" s="7" t="str">
        <f>R13</f>
        <v>英語</v>
      </c>
      <c r="Y33" s="9"/>
      <c r="Z33" s="23" t="str">
        <f t="shared" si="6"/>
        <v>英語</v>
      </c>
      <c r="AA33" t="str">
        <f>IF($Z33=AA$8,COUNTIF($Z$9:$Z33,AA$8)+Q$22,"")</f>
        <v/>
      </c>
      <c r="AB33" t="str">
        <f>IF($Z33=AB$8,COUNTIF($Z$9:$Z33,AB$8)+R$22,"")</f>
        <v/>
      </c>
      <c r="AC33" t="str">
        <f>IF($Z33=AC$8,COUNTIF($Z$9:$Z33,AC$8)+S$22,"")</f>
        <v/>
      </c>
      <c r="AD33" t="str">
        <f>IF($Z33=AD$8,COUNTIF($Z$9:$Z33,AD$8)+T$22,"")</f>
        <v/>
      </c>
      <c r="AE33">
        <f>IF($Z33=AE$8,COUNTIF($Z$9:$Z33,AE$8)+U$22,"")</f>
        <v>5</v>
      </c>
      <c r="AF33" t="str">
        <f t="shared" si="7"/>
        <v/>
      </c>
      <c r="AG33" t="str">
        <f t="shared" si="8"/>
        <v/>
      </c>
      <c r="AH33" t="str">
        <f t="shared" si="9"/>
        <v/>
      </c>
      <c r="AI33" t="str">
        <f t="shared" si="10"/>
        <v/>
      </c>
      <c r="AJ33" t="str">
        <f t="shared" si="11"/>
        <v>単元5</v>
      </c>
      <c r="AK33" t="str">
        <f t="shared" si="12"/>
        <v>単元6</v>
      </c>
      <c r="AL33" t="str">
        <f t="shared" si="12"/>
        <v/>
      </c>
      <c r="AM33" t="str">
        <f t="shared" si="12"/>
        <v/>
      </c>
      <c r="AN33" t="str">
        <f t="shared" si="12"/>
        <v/>
      </c>
      <c r="AO33" t="str">
        <f t="shared" si="12"/>
        <v>単元5</v>
      </c>
      <c r="AT33" s="24">
        <v>25</v>
      </c>
      <c r="AU33" s="42" t="s">
        <v>236</v>
      </c>
      <c r="AV33" s="26" t="s">
        <v>338</v>
      </c>
      <c r="AW33" s="26" t="s">
        <v>338</v>
      </c>
      <c r="AX33" s="26" t="s">
        <v>338</v>
      </c>
      <c r="AY33" s="26" t="s">
        <v>338</v>
      </c>
      <c r="AZ33" s="44" t="s">
        <v>338</v>
      </c>
    </row>
    <row r="34" spans="1:52" ht="18.95" customHeight="1" x14ac:dyDescent="0.15">
      <c r="A34" s="207"/>
      <c r="B34" s="99">
        <f t="shared" si="5"/>
        <v>46416</v>
      </c>
      <c r="C34" s="98">
        <f t="shared" si="5"/>
        <v>46416</v>
      </c>
      <c r="D34" s="3" t="s">
        <v>51</v>
      </c>
      <c r="E34" s="3"/>
      <c r="F34" s="17" t="str">
        <f t="shared" si="0"/>
        <v/>
      </c>
      <c r="G34" s="17" t="str">
        <f t="shared" si="1"/>
        <v/>
      </c>
      <c r="H34" s="17" t="str">
        <f t="shared" si="2"/>
        <v/>
      </c>
      <c r="I34" s="17" t="str">
        <f t="shared" si="3"/>
        <v>単元6</v>
      </c>
      <c r="J34" s="17" t="str">
        <f t="shared" si="4"/>
        <v/>
      </c>
      <c r="K34" s="3"/>
      <c r="M34" s="207"/>
      <c r="N34" s="33">
        <v>1</v>
      </c>
      <c r="O34">
        <f>SUM($N$6:N34)</f>
        <v>29</v>
      </c>
      <c r="W34" s="3">
        <v>26</v>
      </c>
      <c r="X34" s="7" t="str">
        <f>R9</f>
        <v>国語</v>
      </c>
      <c r="Y34" s="9"/>
      <c r="Z34" s="23" t="str">
        <f t="shared" si="6"/>
        <v>国語</v>
      </c>
      <c r="AA34">
        <f>IF($Z34=AA$8,COUNTIF($Z$9:$Z34,AA$8)+Q$22,"")</f>
        <v>6</v>
      </c>
      <c r="AB34" t="str">
        <f>IF($Z34=AB$8,COUNTIF($Z$9:$Z34,AB$8)+R$22,"")</f>
        <v/>
      </c>
      <c r="AC34" t="str">
        <f>IF($Z34=AC$8,COUNTIF($Z$9:$Z34,AC$8)+S$22,"")</f>
        <v/>
      </c>
      <c r="AD34" t="str">
        <f>IF($Z34=AD$8,COUNTIF($Z$9:$Z34,AD$8)+T$22,"")</f>
        <v/>
      </c>
      <c r="AE34" t="str">
        <f>IF($Z34=AE$8,COUNTIF($Z$9:$Z34,AE$8)+U$22,"")</f>
        <v/>
      </c>
      <c r="AF34" t="str">
        <f t="shared" si="7"/>
        <v>単元6</v>
      </c>
      <c r="AG34" t="str">
        <f t="shared" si="8"/>
        <v/>
      </c>
      <c r="AH34" t="str">
        <f t="shared" si="9"/>
        <v/>
      </c>
      <c r="AI34" t="str">
        <f t="shared" si="10"/>
        <v/>
      </c>
      <c r="AJ34" t="str">
        <f t="shared" si="11"/>
        <v/>
      </c>
      <c r="AK34" t="str">
        <f t="shared" si="12"/>
        <v>単元6</v>
      </c>
      <c r="AL34" t="str">
        <f t="shared" si="12"/>
        <v>単元6</v>
      </c>
      <c r="AM34" t="str">
        <f t="shared" si="12"/>
        <v/>
      </c>
      <c r="AN34" t="str">
        <f t="shared" si="12"/>
        <v/>
      </c>
      <c r="AO34" t="str">
        <f t="shared" si="12"/>
        <v/>
      </c>
      <c r="AT34" s="24">
        <v>26</v>
      </c>
      <c r="AU34" s="42" t="s">
        <v>237</v>
      </c>
      <c r="AV34" s="26" t="s">
        <v>339</v>
      </c>
      <c r="AW34" s="26" t="s">
        <v>339</v>
      </c>
      <c r="AX34" s="26" t="s">
        <v>339</v>
      </c>
      <c r="AY34" s="26" t="s">
        <v>339</v>
      </c>
      <c r="AZ34" s="44" t="s">
        <v>339</v>
      </c>
    </row>
    <row r="35" spans="1:52" ht="18.95" customHeight="1" x14ac:dyDescent="0.15">
      <c r="A35" s="207"/>
      <c r="B35" s="99">
        <f t="shared" si="5"/>
        <v>46417</v>
      </c>
      <c r="C35" s="98">
        <f t="shared" si="5"/>
        <v>46417</v>
      </c>
      <c r="D35" s="3" t="s">
        <v>52</v>
      </c>
      <c r="E35" s="3"/>
      <c r="F35" s="17" t="str">
        <f t="shared" si="0"/>
        <v/>
      </c>
      <c r="G35" s="17" t="str">
        <f t="shared" si="1"/>
        <v/>
      </c>
      <c r="H35" s="17" t="str">
        <f t="shared" si="2"/>
        <v/>
      </c>
      <c r="I35" s="17" t="str">
        <f t="shared" si="3"/>
        <v/>
      </c>
      <c r="J35" s="17" t="str">
        <f t="shared" si="4"/>
        <v>単元6</v>
      </c>
      <c r="K35" s="3"/>
      <c r="M35" s="207"/>
      <c r="N35" s="33">
        <v>1</v>
      </c>
      <c r="O35">
        <f>SUM($N$6:N35)</f>
        <v>30</v>
      </c>
      <c r="W35" s="3">
        <v>27</v>
      </c>
      <c r="X35" s="7" t="str">
        <f>R10</f>
        <v>社会</v>
      </c>
      <c r="Y35" s="9"/>
      <c r="Z35" s="23" t="str">
        <f t="shared" si="6"/>
        <v>社会</v>
      </c>
      <c r="AA35" t="str">
        <f>IF($Z35=AA$8,COUNTIF($Z$9:$Z35,AA$8)+Q$22,"")</f>
        <v/>
      </c>
      <c r="AB35">
        <f>IF($Z35=AB$8,COUNTIF($Z$9:$Z35,AB$8)+R$22,"")</f>
        <v>6</v>
      </c>
      <c r="AC35" t="str">
        <f>IF($Z35=AC$8,COUNTIF($Z$9:$Z35,AC$8)+S$22,"")</f>
        <v/>
      </c>
      <c r="AD35" t="str">
        <f>IF($Z35=AD$8,COUNTIF($Z$9:$Z35,AD$8)+T$22,"")</f>
        <v/>
      </c>
      <c r="AE35" t="str">
        <f>IF($Z35=AE$8,COUNTIF($Z$9:$Z35,AE$8)+U$22,"")</f>
        <v/>
      </c>
      <c r="AF35" t="str">
        <f t="shared" si="7"/>
        <v/>
      </c>
      <c r="AG35" t="str">
        <f t="shared" si="8"/>
        <v>単元6</v>
      </c>
      <c r="AH35" t="str">
        <f t="shared" si="9"/>
        <v/>
      </c>
      <c r="AI35" t="str">
        <f t="shared" si="10"/>
        <v/>
      </c>
      <c r="AJ35" t="str">
        <f t="shared" si="11"/>
        <v/>
      </c>
      <c r="AK35" t="str">
        <f t="shared" si="12"/>
        <v/>
      </c>
      <c r="AL35" t="str">
        <f t="shared" si="12"/>
        <v>単元6</v>
      </c>
      <c r="AM35" t="str">
        <f t="shared" si="12"/>
        <v>単元6</v>
      </c>
      <c r="AN35" t="str">
        <f t="shared" si="12"/>
        <v/>
      </c>
      <c r="AO35" t="str">
        <f t="shared" si="12"/>
        <v/>
      </c>
      <c r="AT35" s="24">
        <v>27</v>
      </c>
      <c r="AU35" s="42" t="s">
        <v>238</v>
      </c>
      <c r="AV35" s="26" t="s">
        <v>340</v>
      </c>
      <c r="AW35" s="26" t="s">
        <v>340</v>
      </c>
      <c r="AX35" s="26" t="s">
        <v>340</v>
      </c>
      <c r="AY35" s="26" t="s">
        <v>340</v>
      </c>
      <c r="AZ35" s="44" t="s">
        <v>340</v>
      </c>
    </row>
    <row r="36" spans="1:52" ht="18.95" customHeight="1" thickBot="1" x14ac:dyDescent="0.2">
      <c r="A36" s="207"/>
      <c r="B36" s="99">
        <f t="shared" si="5"/>
        <v>46418</v>
      </c>
      <c r="C36" s="98">
        <f t="shared" si="5"/>
        <v>46418</v>
      </c>
      <c r="D36" s="3" t="s">
        <v>53</v>
      </c>
      <c r="E36" s="3"/>
      <c r="F36" s="17" t="str">
        <f t="shared" si="0"/>
        <v>単元7</v>
      </c>
      <c r="G36" s="17" t="str">
        <f t="shared" si="1"/>
        <v/>
      </c>
      <c r="H36" s="17" t="str">
        <f t="shared" si="2"/>
        <v/>
      </c>
      <c r="I36" s="17" t="str">
        <f t="shared" si="3"/>
        <v/>
      </c>
      <c r="J36" s="17" t="str">
        <f t="shared" si="4"/>
        <v/>
      </c>
      <c r="K36" s="3"/>
      <c r="M36" s="207"/>
      <c r="N36" s="34">
        <v>1</v>
      </c>
      <c r="O36">
        <f>SUM($N$6:N36)</f>
        <v>31</v>
      </c>
      <c r="W36" s="3">
        <v>28</v>
      </c>
      <c r="X36" s="7" t="str">
        <f>R11</f>
        <v>数学</v>
      </c>
      <c r="Y36" s="9"/>
      <c r="Z36" s="23" t="str">
        <f t="shared" si="6"/>
        <v>数学</v>
      </c>
      <c r="AA36" t="str">
        <f>IF($Z36=AA$8,COUNTIF($Z$9:$Z36,AA$8)+Q$22,"")</f>
        <v/>
      </c>
      <c r="AB36" t="str">
        <f>IF($Z36=AB$8,COUNTIF($Z$9:$Z36,AB$8)+R$22,"")</f>
        <v/>
      </c>
      <c r="AC36">
        <f>IF($Z36=AC$8,COUNTIF($Z$9:$Z36,AC$8)+S$22,"")</f>
        <v>6</v>
      </c>
      <c r="AD36" t="str">
        <f>IF($Z36=AD$8,COUNTIF($Z$9:$Z36,AD$8)+T$22,"")</f>
        <v/>
      </c>
      <c r="AE36" t="str">
        <f>IF($Z36=AE$8,COUNTIF($Z$9:$Z36,AE$8)+U$22,"")</f>
        <v/>
      </c>
      <c r="AF36" t="str">
        <f t="shared" si="7"/>
        <v/>
      </c>
      <c r="AG36" t="str">
        <f t="shared" si="8"/>
        <v/>
      </c>
      <c r="AH36" t="str">
        <f t="shared" si="9"/>
        <v>単元6</v>
      </c>
      <c r="AI36" t="str">
        <f t="shared" si="10"/>
        <v/>
      </c>
      <c r="AJ36" t="str">
        <f t="shared" si="11"/>
        <v/>
      </c>
      <c r="AK36" t="str">
        <f t="shared" si="12"/>
        <v/>
      </c>
      <c r="AL36" t="str">
        <f t="shared" si="12"/>
        <v/>
      </c>
      <c r="AM36" t="str">
        <f t="shared" si="12"/>
        <v>単元6</v>
      </c>
      <c r="AN36" t="str">
        <f t="shared" si="12"/>
        <v>単元6</v>
      </c>
      <c r="AO36" t="str">
        <f t="shared" si="12"/>
        <v/>
      </c>
      <c r="AT36" s="24">
        <v>28</v>
      </c>
      <c r="AU36" s="42" t="s">
        <v>239</v>
      </c>
      <c r="AV36" s="25" t="s">
        <v>341</v>
      </c>
      <c r="AW36" s="25" t="s">
        <v>341</v>
      </c>
      <c r="AX36" s="25" t="s">
        <v>341</v>
      </c>
      <c r="AY36" s="25" t="s">
        <v>341</v>
      </c>
      <c r="AZ36" s="43" t="s">
        <v>341</v>
      </c>
    </row>
    <row r="37" spans="1:52" ht="24.95" customHeight="1" x14ac:dyDescent="0.15">
      <c r="A37" s="207"/>
      <c r="M37" s="207"/>
      <c r="W37" s="3">
        <v>29</v>
      </c>
      <c r="X37" s="7" t="str">
        <f>R12</f>
        <v>理科</v>
      </c>
      <c r="Y37" s="9"/>
      <c r="Z37" s="23" t="str">
        <f t="shared" si="6"/>
        <v>理科</v>
      </c>
      <c r="AA37" t="str">
        <f>IF($Z37=AA$8,COUNTIF($Z$9:$Z37,AA$8)+Q$22,"")</f>
        <v/>
      </c>
      <c r="AB37" t="str">
        <f>IF($Z37=AB$8,COUNTIF($Z$9:$Z37,AB$8)+R$22,"")</f>
        <v/>
      </c>
      <c r="AC37" t="str">
        <f>IF($Z37=AC$8,COUNTIF($Z$9:$Z37,AC$8)+S$22,"")</f>
        <v/>
      </c>
      <c r="AD37">
        <f>IF($Z37=AD$8,COUNTIF($Z$9:$Z37,AD$8)+T$22,"")</f>
        <v>6</v>
      </c>
      <c r="AE37" t="str">
        <f>IF($Z37=AE$8,COUNTIF($Z$9:$Z37,AE$8)+U$22,"")</f>
        <v/>
      </c>
      <c r="AF37" t="str">
        <f t="shared" si="7"/>
        <v/>
      </c>
      <c r="AG37" t="str">
        <f t="shared" si="8"/>
        <v/>
      </c>
      <c r="AH37" t="str">
        <f t="shared" si="9"/>
        <v/>
      </c>
      <c r="AI37" t="str">
        <f t="shared" si="10"/>
        <v>単元6</v>
      </c>
      <c r="AJ37" t="str">
        <f t="shared" si="11"/>
        <v/>
      </c>
      <c r="AK37" t="str">
        <f t="shared" si="12"/>
        <v/>
      </c>
      <c r="AL37" t="str">
        <f t="shared" si="12"/>
        <v/>
      </c>
      <c r="AM37" t="str">
        <f t="shared" si="12"/>
        <v/>
      </c>
      <c r="AN37" t="str">
        <f t="shared" si="12"/>
        <v>単元6</v>
      </c>
      <c r="AO37" t="str">
        <f t="shared" si="12"/>
        <v>単元6</v>
      </c>
      <c r="AT37" s="24">
        <v>29</v>
      </c>
      <c r="AU37" s="42" t="s">
        <v>240</v>
      </c>
      <c r="AV37" s="27" t="s">
        <v>342</v>
      </c>
      <c r="AW37" s="27" t="s">
        <v>342</v>
      </c>
      <c r="AX37" s="25" t="s">
        <v>342</v>
      </c>
      <c r="AY37" s="27" t="s">
        <v>342</v>
      </c>
      <c r="AZ37" s="43" t="s">
        <v>342</v>
      </c>
    </row>
    <row r="38" spans="1:52" ht="24.95" customHeight="1" x14ac:dyDescent="0.15">
      <c r="A38" s="207"/>
      <c r="M38" s="207"/>
      <c r="N38" s="6" t="s">
        <v>84</v>
      </c>
      <c r="W38" s="3">
        <v>30</v>
      </c>
      <c r="X38" s="7" t="str">
        <f>R13</f>
        <v>英語</v>
      </c>
      <c r="Y38" s="9"/>
      <c r="Z38" s="23" t="str">
        <f t="shared" si="6"/>
        <v>英語</v>
      </c>
      <c r="AA38" t="str">
        <f>IF($Z38=AA$8,COUNTIF($Z$9:$Z38,AA$8)+Q$22,"")</f>
        <v/>
      </c>
      <c r="AB38" t="str">
        <f>IF($Z38=AB$8,COUNTIF($Z$9:$Z38,AB$8)+R$22,"")</f>
        <v/>
      </c>
      <c r="AC38" t="str">
        <f>IF($Z38=AC$8,COUNTIF($Z$9:$Z38,AC$8)+S$22,"")</f>
        <v/>
      </c>
      <c r="AD38" t="str">
        <f>IF($Z38=AD$8,COUNTIF($Z$9:$Z38,AD$8)+T$22,"")</f>
        <v/>
      </c>
      <c r="AE38">
        <f>IF($Z38=AE$8,COUNTIF($Z$9:$Z38,AE$8)+U$22,"")</f>
        <v>6</v>
      </c>
      <c r="AF38" t="str">
        <f t="shared" si="7"/>
        <v/>
      </c>
      <c r="AG38" t="str">
        <f t="shared" si="8"/>
        <v/>
      </c>
      <c r="AH38" t="str">
        <f t="shared" si="9"/>
        <v/>
      </c>
      <c r="AI38" t="str">
        <f t="shared" si="10"/>
        <v/>
      </c>
      <c r="AJ38" t="str">
        <f t="shared" si="11"/>
        <v>単元6</v>
      </c>
      <c r="AK38" t="str">
        <f t="shared" si="12"/>
        <v>単元7</v>
      </c>
      <c r="AL38" t="str">
        <f t="shared" si="12"/>
        <v/>
      </c>
      <c r="AM38" t="str">
        <f t="shared" si="12"/>
        <v/>
      </c>
      <c r="AN38" t="str">
        <f t="shared" si="12"/>
        <v/>
      </c>
      <c r="AO38" t="str">
        <f t="shared" si="12"/>
        <v>単元6</v>
      </c>
      <c r="AT38" s="24">
        <v>30</v>
      </c>
      <c r="AU38" s="42" t="s">
        <v>241</v>
      </c>
      <c r="AV38" s="27" t="s">
        <v>343</v>
      </c>
      <c r="AW38" s="27" t="s">
        <v>343</v>
      </c>
      <c r="AX38" s="25" t="s">
        <v>343</v>
      </c>
      <c r="AY38" s="27" t="s">
        <v>343</v>
      </c>
      <c r="AZ38" s="43" t="s">
        <v>343</v>
      </c>
    </row>
    <row r="39" spans="1:52" ht="24.95" customHeight="1" x14ac:dyDescent="0.15">
      <c r="A39" s="207"/>
      <c r="M39" s="207"/>
      <c r="W39" s="3">
        <v>31</v>
      </c>
      <c r="X39" s="7" t="str">
        <f>R9</f>
        <v>国語</v>
      </c>
      <c r="Y39" s="9"/>
      <c r="Z39" s="23" t="str">
        <f t="shared" si="6"/>
        <v>国語</v>
      </c>
      <c r="AA39">
        <f>IF($Z39=AA$8,COUNTIF($Z$9:$Z39,AA$8)+Q$22,"")</f>
        <v>7</v>
      </c>
      <c r="AB39" t="str">
        <f>IF($Z39=AB$8,COUNTIF($Z$9:$Z39,AB$8)+R$22,"")</f>
        <v/>
      </c>
      <c r="AC39" t="str">
        <f>IF($Z39=AC$8,COUNTIF($Z$9:$Z39,AC$8)+S$22,"")</f>
        <v/>
      </c>
      <c r="AD39" t="str">
        <f>IF($Z39=AD$8,COUNTIF($Z$9:$Z39,AD$8)+T$22,"")</f>
        <v/>
      </c>
      <c r="AE39" t="str">
        <f>IF($Z39=AE$8,COUNTIF($Z$9:$Z39,AE$8)+U$22,"")</f>
        <v/>
      </c>
      <c r="AF39" t="str">
        <f t="shared" si="7"/>
        <v>単元7</v>
      </c>
      <c r="AG39" t="str">
        <f t="shared" si="8"/>
        <v/>
      </c>
      <c r="AH39" t="str">
        <f t="shared" si="9"/>
        <v/>
      </c>
      <c r="AI39" t="str">
        <f t="shared" si="10"/>
        <v/>
      </c>
      <c r="AJ39" t="str">
        <f t="shared" si="11"/>
        <v/>
      </c>
      <c r="AK39" t="str">
        <f t="shared" si="12"/>
        <v>単元7</v>
      </c>
      <c r="AL39" t="str">
        <f t="shared" si="12"/>
        <v>単元7</v>
      </c>
      <c r="AM39" t="str">
        <f t="shared" si="12"/>
        <v/>
      </c>
      <c r="AN39" t="str">
        <f t="shared" si="12"/>
        <v/>
      </c>
      <c r="AO39" t="str">
        <f t="shared" si="12"/>
        <v/>
      </c>
      <c r="AT39" s="24">
        <v>31</v>
      </c>
      <c r="AU39" s="105" t="s">
        <v>344</v>
      </c>
      <c r="AV39" s="27" t="s">
        <v>242</v>
      </c>
      <c r="AW39" s="27" t="s">
        <v>242</v>
      </c>
      <c r="AX39" s="27" t="s">
        <v>242</v>
      </c>
      <c r="AY39" s="26" t="s">
        <v>242</v>
      </c>
      <c r="AZ39" s="43" t="s">
        <v>242</v>
      </c>
    </row>
    <row r="40" spans="1:52" ht="17.25" customHeight="1" x14ac:dyDescent="0.15">
      <c r="A40" s="207"/>
      <c r="B40" s="207"/>
      <c r="C40" s="207"/>
      <c r="D40" s="207"/>
      <c r="E40" s="207"/>
      <c r="F40" s="208"/>
      <c r="G40" s="208"/>
      <c r="H40" s="208"/>
      <c r="I40" s="208"/>
      <c r="J40" s="208"/>
      <c r="K40" s="207"/>
      <c r="L40" s="207"/>
      <c r="M40" s="207"/>
      <c r="W40" s="3">
        <v>32</v>
      </c>
      <c r="X40" s="7" t="str">
        <f>R10</f>
        <v>社会</v>
      </c>
      <c r="Y40" s="9"/>
      <c r="Z40" s="23" t="str">
        <f t="shared" si="6"/>
        <v>社会</v>
      </c>
      <c r="AA40" t="str">
        <f>IF($Z40=AA$8,COUNTIF($Z$9:$Z40,AA$8)+Q$22,"")</f>
        <v/>
      </c>
      <c r="AB40">
        <f>IF($Z40=AB$8,COUNTIF($Z$9:$Z40,AB$8)+R$22,"")</f>
        <v>7</v>
      </c>
      <c r="AC40" t="str">
        <f>IF($Z40=AC$8,COUNTIF($Z$9:$Z40,AC$8)+S$22,"")</f>
        <v/>
      </c>
      <c r="AD40" t="str">
        <f>IF($Z40=AD$8,COUNTIF($Z$9:$Z40,AD$8)+T$22,"")</f>
        <v/>
      </c>
      <c r="AE40" t="str">
        <f>IF($Z40=AE$8,COUNTIF($Z$9:$Z40,AE$8)+U$22,"")</f>
        <v/>
      </c>
      <c r="AF40" t="str">
        <f t="shared" si="7"/>
        <v/>
      </c>
      <c r="AG40" t="str">
        <f t="shared" si="8"/>
        <v>単元7</v>
      </c>
      <c r="AH40" t="str">
        <f t="shared" si="9"/>
        <v/>
      </c>
      <c r="AI40" t="str">
        <f t="shared" si="10"/>
        <v/>
      </c>
      <c r="AJ40" t="str">
        <f t="shared" si="11"/>
        <v/>
      </c>
      <c r="AK40" t="str">
        <f t="shared" si="12"/>
        <v/>
      </c>
      <c r="AL40" t="str">
        <f t="shared" si="12"/>
        <v>単元7</v>
      </c>
      <c r="AM40" t="str">
        <f t="shared" si="12"/>
        <v>単元7</v>
      </c>
      <c r="AN40" t="str">
        <f t="shared" si="12"/>
        <v/>
      </c>
      <c r="AO40" t="str">
        <f t="shared" si="12"/>
        <v/>
      </c>
      <c r="AT40" s="24">
        <v>32</v>
      </c>
      <c r="AU40" s="105" t="s">
        <v>345</v>
      </c>
      <c r="AV40" s="27" t="s">
        <v>243</v>
      </c>
      <c r="AW40" s="27" t="s">
        <v>243</v>
      </c>
      <c r="AX40" s="27" t="s">
        <v>243</v>
      </c>
      <c r="AY40" s="26" t="s">
        <v>243</v>
      </c>
      <c r="AZ40" s="45" t="s">
        <v>243</v>
      </c>
    </row>
    <row r="41" spans="1:52" ht="18.95" customHeight="1" x14ac:dyDescent="0.15">
      <c r="W41" s="3">
        <v>33</v>
      </c>
      <c r="X41" s="7" t="str">
        <f>R11</f>
        <v>数学</v>
      </c>
      <c r="Y41" s="9"/>
      <c r="Z41" s="23" t="str">
        <f t="shared" si="6"/>
        <v>数学</v>
      </c>
      <c r="AA41" t="str">
        <f>IF($Z41=AA$8,COUNTIF($Z$9:$Z41,AA$8)+Q$22,"")</f>
        <v/>
      </c>
      <c r="AB41" t="str">
        <f>IF($Z41=AB$8,COUNTIF($Z$9:$Z41,AB$8)+R$22,"")</f>
        <v/>
      </c>
      <c r="AC41">
        <f>IF($Z41=AC$8,COUNTIF($Z$9:$Z41,AC$8)+S$22,"")</f>
        <v>7</v>
      </c>
      <c r="AD41" t="str">
        <f>IF($Z41=AD$8,COUNTIF($Z$9:$Z41,AD$8)+T$22,"")</f>
        <v/>
      </c>
      <c r="AE41" t="str">
        <f>IF($Z41=AE$8,COUNTIF($Z$9:$Z41,AE$8)+U$22,"")</f>
        <v/>
      </c>
      <c r="AF41" t="str">
        <f t="shared" si="7"/>
        <v/>
      </c>
      <c r="AG41" t="str">
        <f t="shared" si="8"/>
        <v/>
      </c>
      <c r="AH41" t="str">
        <f t="shared" si="9"/>
        <v>単元7</v>
      </c>
      <c r="AI41" t="str">
        <f t="shared" si="10"/>
        <v/>
      </c>
      <c r="AJ41" t="str">
        <f t="shared" si="11"/>
        <v/>
      </c>
      <c r="AK41" t="str">
        <f t="shared" ref="AK41:AO69" si="13">IF(AF41=AF42,"",IF($Z41=$Z42,AF41&amp;","&amp;AF42,AF41&amp;AF42))</f>
        <v/>
      </c>
      <c r="AL41" t="str">
        <f t="shared" si="13"/>
        <v/>
      </c>
      <c r="AM41" t="str">
        <f t="shared" si="13"/>
        <v>単元7</v>
      </c>
      <c r="AN41" t="str">
        <f t="shared" si="13"/>
        <v>単元7</v>
      </c>
      <c r="AO41" t="str">
        <f t="shared" si="13"/>
        <v/>
      </c>
      <c r="AT41" s="24">
        <v>33</v>
      </c>
      <c r="AU41" s="105" t="s">
        <v>346</v>
      </c>
      <c r="AV41" s="27" t="s">
        <v>244</v>
      </c>
      <c r="AW41" s="27" t="s">
        <v>244</v>
      </c>
      <c r="AX41" s="27" t="s">
        <v>244</v>
      </c>
      <c r="AY41" s="26" t="s">
        <v>244</v>
      </c>
      <c r="AZ41" s="45" t="s">
        <v>244</v>
      </c>
    </row>
    <row r="42" spans="1:52" ht="18.95" customHeight="1" x14ac:dyDescent="0.15">
      <c r="W42" s="3">
        <v>34</v>
      </c>
      <c r="X42" s="7" t="str">
        <f>R12</f>
        <v>理科</v>
      </c>
      <c r="Y42" s="9"/>
      <c r="Z42" s="23" t="str">
        <f t="shared" si="6"/>
        <v>理科</v>
      </c>
      <c r="AA42" t="str">
        <f>IF($Z42=AA$8,COUNTIF($Z$9:$Z42,AA$8)+Q$22,"")</f>
        <v/>
      </c>
      <c r="AB42" t="str">
        <f>IF($Z42=AB$8,COUNTIF($Z$9:$Z42,AB$8)+R$22,"")</f>
        <v/>
      </c>
      <c r="AC42" t="str">
        <f>IF($Z42=AC$8,COUNTIF($Z$9:$Z42,AC$8)+S$22,"")</f>
        <v/>
      </c>
      <c r="AD42">
        <f>IF($Z42=AD$8,COUNTIF($Z$9:$Z42,AD$8)+T$22,"")</f>
        <v>7</v>
      </c>
      <c r="AE42" t="str">
        <f>IF($Z42=AE$8,COUNTIF($Z$9:$Z42,AE$8)+U$22,"")</f>
        <v/>
      </c>
      <c r="AF42" t="str">
        <f t="shared" si="7"/>
        <v/>
      </c>
      <c r="AG42" t="str">
        <f t="shared" si="8"/>
        <v/>
      </c>
      <c r="AH42" t="str">
        <f t="shared" si="9"/>
        <v/>
      </c>
      <c r="AI42" t="str">
        <f t="shared" si="10"/>
        <v>単元7</v>
      </c>
      <c r="AJ42" t="str">
        <f t="shared" si="11"/>
        <v/>
      </c>
      <c r="AK42" t="str">
        <f t="shared" si="13"/>
        <v/>
      </c>
      <c r="AL42" t="str">
        <f t="shared" si="13"/>
        <v/>
      </c>
      <c r="AM42" t="str">
        <f t="shared" si="13"/>
        <v/>
      </c>
      <c r="AN42" t="str">
        <f t="shared" si="13"/>
        <v>単元7</v>
      </c>
      <c r="AO42" t="str">
        <f t="shared" si="13"/>
        <v>単元7</v>
      </c>
      <c r="AT42" s="24">
        <v>34</v>
      </c>
      <c r="AU42" s="105" t="s">
        <v>347</v>
      </c>
      <c r="AV42" s="26" t="s">
        <v>245</v>
      </c>
      <c r="AW42" s="26" t="s">
        <v>245</v>
      </c>
      <c r="AX42" s="26" t="s">
        <v>245</v>
      </c>
      <c r="AY42" s="26" t="s">
        <v>245</v>
      </c>
      <c r="AZ42" s="44" t="s">
        <v>245</v>
      </c>
    </row>
    <row r="43" spans="1:52" ht="18.95" customHeight="1" x14ac:dyDescent="0.15">
      <c r="W43" s="3">
        <v>35</v>
      </c>
      <c r="X43" s="7" t="str">
        <f>R13</f>
        <v>英語</v>
      </c>
      <c r="Y43" s="9"/>
      <c r="Z43" s="23" t="str">
        <f t="shared" si="6"/>
        <v>英語</v>
      </c>
      <c r="AA43" t="str">
        <f>IF($Z43=AA$8,COUNTIF($Z$9:$Z43,AA$8)+Q$22,"")</f>
        <v/>
      </c>
      <c r="AB43" t="str">
        <f>IF($Z43=AB$8,COUNTIF($Z$9:$Z43,AB$8)+R$22,"")</f>
        <v/>
      </c>
      <c r="AC43" t="str">
        <f>IF($Z43=AC$8,COUNTIF($Z$9:$Z43,AC$8)+S$22,"")</f>
        <v/>
      </c>
      <c r="AD43" t="str">
        <f>IF($Z43=AD$8,COUNTIF($Z$9:$Z43,AD$8)+T$22,"")</f>
        <v/>
      </c>
      <c r="AE43">
        <f>IF($Z43=AE$8,COUNTIF($Z$9:$Z43,AE$8)+U$22,"")</f>
        <v>7</v>
      </c>
      <c r="AF43" t="str">
        <f t="shared" si="7"/>
        <v/>
      </c>
      <c r="AG43" t="str">
        <f t="shared" si="8"/>
        <v/>
      </c>
      <c r="AH43" t="str">
        <f t="shared" si="9"/>
        <v/>
      </c>
      <c r="AI43" t="str">
        <f t="shared" si="10"/>
        <v/>
      </c>
      <c r="AJ43" t="str">
        <f t="shared" si="11"/>
        <v>単元7</v>
      </c>
      <c r="AK43" t="str">
        <f t="shared" si="13"/>
        <v>単元8</v>
      </c>
      <c r="AL43" t="str">
        <f t="shared" si="13"/>
        <v/>
      </c>
      <c r="AM43" t="str">
        <f t="shared" si="13"/>
        <v/>
      </c>
      <c r="AN43" t="str">
        <f t="shared" si="13"/>
        <v/>
      </c>
      <c r="AO43" t="str">
        <f t="shared" si="13"/>
        <v>単元7</v>
      </c>
      <c r="AT43" s="24">
        <v>35</v>
      </c>
      <c r="AU43" s="105" t="s">
        <v>348</v>
      </c>
      <c r="AV43" s="26" t="s">
        <v>246</v>
      </c>
      <c r="AW43" s="26" t="s">
        <v>246</v>
      </c>
      <c r="AX43" s="26" t="s">
        <v>246</v>
      </c>
      <c r="AY43" s="26" t="s">
        <v>246</v>
      </c>
      <c r="AZ43" s="44" t="s">
        <v>246</v>
      </c>
    </row>
    <row r="44" spans="1:52" ht="18.95" customHeight="1" x14ac:dyDescent="0.15">
      <c r="W44" s="3">
        <v>36</v>
      </c>
      <c r="X44" s="7" t="str">
        <f>R9</f>
        <v>国語</v>
      </c>
      <c r="Y44" s="9"/>
      <c r="Z44" s="23" t="str">
        <f t="shared" si="6"/>
        <v>国語</v>
      </c>
      <c r="AA44">
        <f>IF($Z44=AA$8,COUNTIF($Z$9:$Z44,AA$8)+Q$22,"")</f>
        <v>8</v>
      </c>
      <c r="AB44" t="str">
        <f>IF($Z44=AB$8,COUNTIF($Z$9:$Z44,AB$8)+R$22,"")</f>
        <v/>
      </c>
      <c r="AC44" t="str">
        <f>IF($Z44=AC$8,COUNTIF($Z$9:$Z44,AC$8)+S$22,"")</f>
        <v/>
      </c>
      <c r="AD44" t="str">
        <f>IF($Z44=AD$8,COUNTIF($Z$9:$Z44,AD$8)+T$22,"")</f>
        <v/>
      </c>
      <c r="AE44" t="str">
        <f>IF($Z44=AE$8,COUNTIF($Z$9:$Z44,AE$8)+U$22,"")</f>
        <v/>
      </c>
      <c r="AF44" t="str">
        <f t="shared" si="7"/>
        <v>単元8</v>
      </c>
      <c r="AG44" t="str">
        <f t="shared" si="8"/>
        <v/>
      </c>
      <c r="AH44" t="str">
        <f t="shared" si="9"/>
        <v/>
      </c>
      <c r="AI44" t="str">
        <f t="shared" si="10"/>
        <v/>
      </c>
      <c r="AJ44" t="str">
        <f t="shared" si="11"/>
        <v/>
      </c>
      <c r="AK44" t="str">
        <f t="shared" si="13"/>
        <v>単元8</v>
      </c>
      <c r="AL44" t="str">
        <f t="shared" si="13"/>
        <v>単元8</v>
      </c>
      <c r="AM44" t="str">
        <f t="shared" si="13"/>
        <v/>
      </c>
      <c r="AN44" t="str">
        <f t="shared" si="13"/>
        <v/>
      </c>
      <c r="AO44" t="str">
        <f t="shared" si="13"/>
        <v/>
      </c>
      <c r="AT44" s="24">
        <v>36</v>
      </c>
      <c r="AU44" s="105" t="s">
        <v>349</v>
      </c>
      <c r="AV44" s="26" t="s">
        <v>247</v>
      </c>
      <c r="AW44" s="26" t="s">
        <v>247</v>
      </c>
      <c r="AX44" s="26" t="s">
        <v>247</v>
      </c>
      <c r="AY44" s="26" t="s">
        <v>247</v>
      </c>
      <c r="AZ44" s="44" t="s">
        <v>247</v>
      </c>
    </row>
    <row r="45" spans="1:52" ht="18.95" customHeight="1" x14ac:dyDescent="0.15">
      <c r="W45" s="3">
        <v>37</v>
      </c>
      <c r="X45" s="7" t="str">
        <f>R10</f>
        <v>社会</v>
      </c>
      <c r="Y45" s="9"/>
      <c r="Z45" s="23" t="str">
        <f t="shared" si="6"/>
        <v>社会</v>
      </c>
      <c r="AA45" t="str">
        <f>IF($Z45=AA$8,COUNTIF($Z$9:$Z45,AA$8)+Q$22,"")</f>
        <v/>
      </c>
      <c r="AB45">
        <f>IF($Z45=AB$8,COUNTIF($Z$9:$Z45,AB$8)+R$22,"")</f>
        <v>8</v>
      </c>
      <c r="AC45" t="str">
        <f>IF($Z45=AC$8,COUNTIF($Z$9:$Z45,AC$8)+S$22,"")</f>
        <v/>
      </c>
      <c r="AD45" t="str">
        <f>IF($Z45=AD$8,COUNTIF($Z$9:$Z45,AD$8)+T$22,"")</f>
        <v/>
      </c>
      <c r="AE45" t="str">
        <f>IF($Z45=AE$8,COUNTIF($Z$9:$Z45,AE$8)+U$22,"")</f>
        <v/>
      </c>
      <c r="AF45" t="str">
        <f t="shared" si="7"/>
        <v/>
      </c>
      <c r="AG45" t="str">
        <f t="shared" si="8"/>
        <v>単元8</v>
      </c>
      <c r="AH45" t="str">
        <f t="shared" si="9"/>
        <v/>
      </c>
      <c r="AI45" t="str">
        <f t="shared" si="10"/>
        <v/>
      </c>
      <c r="AJ45" t="str">
        <f t="shared" si="11"/>
        <v/>
      </c>
      <c r="AK45" t="str">
        <f t="shared" si="13"/>
        <v/>
      </c>
      <c r="AL45" t="str">
        <f t="shared" si="13"/>
        <v>単元8</v>
      </c>
      <c r="AM45" t="str">
        <f t="shared" si="13"/>
        <v>単元8</v>
      </c>
      <c r="AN45" t="str">
        <f t="shared" si="13"/>
        <v/>
      </c>
      <c r="AO45" t="str">
        <f t="shared" si="13"/>
        <v/>
      </c>
      <c r="AT45" s="24">
        <v>37</v>
      </c>
      <c r="AU45" s="105" t="s">
        <v>350</v>
      </c>
      <c r="AV45" s="26" t="s">
        <v>248</v>
      </c>
      <c r="AW45" s="26" t="s">
        <v>248</v>
      </c>
      <c r="AX45" s="26" t="s">
        <v>248</v>
      </c>
      <c r="AY45" s="26" t="s">
        <v>248</v>
      </c>
      <c r="AZ45" s="44" t="s">
        <v>248</v>
      </c>
    </row>
    <row r="46" spans="1:52" ht="18.95" customHeight="1" x14ac:dyDescent="0.15">
      <c r="W46" s="3">
        <v>38</v>
      </c>
      <c r="X46" s="7" t="str">
        <f>R11</f>
        <v>数学</v>
      </c>
      <c r="Y46" s="9"/>
      <c r="Z46" s="23" t="str">
        <f t="shared" si="6"/>
        <v>数学</v>
      </c>
      <c r="AA46" t="str">
        <f>IF($Z46=AA$8,COUNTIF($Z$9:$Z46,AA$8)+Q$22,"")</f>
        <v/>
      </c>
      <c r="AB46" t="str">
        <f>IF($Z46=AB$8,COUNTIF($Z$9:$Z46,AB$8)+R$22,"")</f>
        <v/>
      </c>
      <c r="AC46">
        <f>IF($Z46=AC$8,COUNTIF($Z$9:$Z46,AC$8)+S$22,"")</f>
        <v>8</v>
      </c>
      <c r="AD46" t="str">
        <f>IF($Z46=AD$8,COUNTIF($Z$9:$Z46,AD$8)+T$22,"")</f>
        <v/>
      </c>
      <c r="AE46" t="str">
        <f>IF($Z46=AE$8,COUNTIF($Z$9:$Z46,AE$8)+U$22,"")</f>
        <v/>
      </c>
      <c r="AF46" t="str">
        <f t="shared" si="7"/>
        <v/>
      </c>
      <c r="AG46" t="str">
        <f t="shared" si="8"/>
        <v/>
      </c>
      <c r="AH46" t="str">
        <f t="shared" si="9"/>
        <v>単元8</v>
      </c>
      <c r="AI46" t="str">
        <f t="shared" si="10"/>
        <v/>
      </c>
      <c r="AJ46" t="str">
        <f t="shared" si="11"/>
        <v/>
      </c>
      <c r="AK46" t="str">
        <f t="shared" si="13"/>
        <v/>
      </c>
      <c r="AL46" t="str">
        <f t="shared" si="13"/>
        <v/>
      </c>
      <c r="AM46" t="str">
        <f t="shared" si="13"/>
        <v>単元8</v>
      </c>
      <c r="AN46" t="str">
        <f t="shared" si="13"/>
        <v>単元8</v>
      </c>
      <c r="AO46" t="str">
        <f t="shared" si="13"/>
        <v/>
      </c>
      <c r="AT46" s="24">
        <v>38</v>
      </c>
      <c r="AU46" s="105" t="s">
        <v>351</v>
      </c>
      <c r="AV46" s="26" t="s">
        <v>249</v>
      </c>
      <c r="AW46" s="26" t="s">
        <v>249</v>
      </c>
      <c r="AX46" s="26" t="s">
        <v>249</v>
      </c>
      <c r="AY46" s="26" t="s">
        <v>249</v>
      </c>
      <c r="AZ46" s="44" t="s">
        <v>249</v>
      </c>
    </row>
    <row r="47" spans="1:52" ht="18.95" customHeight="1" x14ac:dyDescent="0.15">
      <c r="W47" s="3">
        <v>39</v>
      </c>
      <c r="X47" s="7" t="str">
        <f>R12</f>
        <v>理科</v>
      </c>
      <c r="Y47" s="9"/>
      <c r="Z47" s="23" t="str">
        <f t="shared" si="6"/>
        <v>理科</v>
      </c>
      <c r="AA47" t="str">
        <f>IF($Z47=AA$8,COUNTIF($Z$9:$Z47,AA$8)+Q$22,"")</f>
        <v/>
      </c>
      <c r="AB47" t="str">
        <f>IF($Z47=AB$8,COUNTIF($Z$9:$Z47,AB$8)+R$22,"")</f>
        <v/>
      </c>
      <c r="AC47" t="str">
        <f>IF($Z47=AC$8,COUNTIF($Z$9:$Z47,AC$8)+S$22,"")</f>
        <v/>
      </c>
      <c r="AD47">
        <f>IF($Z47=AD$8,COUNTIF($Z$9:$Z47,AD$8)+T$22,"")</f>
        <v>8</v>
      </c>
      <c r="AE47" t="str">
        <f>IF($Z47=AE$8,COUNTIF($Z$9:$Z47,AE$8)+U$22,"")</f>
        <v/>
      </c>
      <c r="AF47" t="str">
        <f t="shared" si="7"/>
        <v/>
      </c>
      <c r="AG47" t="str">
        <f t="shared" si="8"/>
        <v/>
      </c>
      <c r="AH47" t="str">
        <f t="shared" si="9"/>
        <v/>
      </c>
      <c r="AI47" t="str">
        <f t="shared" si="10"/>
        <v>単元8</v>
      </c>
      <c r="AJ47" t="str">
        <f t="shared" si="11"/>
        <v/>
      </c>
      <c r="AK47" t="str">
        <f t="shared" si="13"/>
        <v/>
      </c>
      <c r="AL47" t="str">
        <f t="shared" si="13"/>
        <v/>
      </c>
      <c r="AM47" t="str">
        <f t="shared" si="13"/>
        <v/>
      </c>
      <c r="AN47" t="str">
        <f t="shared" si="13"/>
        <v>単元8</v>
      </c>
      <c r="AO47" t="str">
        <f t="shared" si="13"/>
        <v>単元8</v>
      </c>
      <c r="AT47" s="24">
        <v>39</v>
      </c>
      <c r="AU47" s="105" t="s">
        <v>352</v>
      </c>
      <c r="AV47" s="26" t="s">
        <v>250</v>
      </c>
      <c r="AW47" s="26" t="s">
        <v>250</v>
      </c>
      <c r="AX47" s="26" t="s">
        <v>250</v>
      </c>
      <c r="AY47" s="26" t="s">
        <v>250</v>
      </c>
      <c r="AZ47" s="44" t="s">
        <v>250</v>
      </c>
    </row>
    <row r="48" spans="1:52" ht="18.95" customHeight="1" x14ac:dyDescent="0.15">
      <c r="W48" s="3">
        <v>40</v>
      </c>
      <c r="X48" s="7" t="str">
        <f>R13</f>
        <v>英語</v>
      </c>
      <c r="Y48" s="9"/>
      <c r="Z48" s="23" t="str">
        <f t="shared" si="6"/>
        <v>英語</v>
      </c>
      <c r="AA48" t="str">
        <f>IF($Z48=AA$8,COUNTIF($Z$9:$Z48,AA$8)+Q$22,"")</f>
        <v/>
      </c>
      <c r="AB48" t="str">
        <f>IF($Z48=AB$8,COUNTIF($Z$9:$Z48,AB$8)+R$22,"")</f>
        <v/>
      </c>
      <c r="AC48" t="str">
        <f>IF($Z48=AC$8,COUNTIF($Z$9:$Z48,AC$8)+S$22,"")</f>
        <v/>
      </c>
      <c r="AD48" t="str">
        <f>IF($Z48=AD$8,COUNTIF($Z$9:$Z48,AD$8)+T$22,"")</f>
        <v/>
      </c>
      <c r="AE48">
        <f>IF($Z48=AE$8,COUNTIF($Z$9:$Z48,AE$8)+U$22,"")</f>
        <v>8</v>
      </c>
      <c r="AF48" t="str">
        <f t="shared" si="7"/>
        <v/>
      </c>
      <c r="AG48" t="str">
        <f t="shared" si="8"/>
        <v/>
      </c>
      <c r="AH48" t="str">
        <f t="shared" si="9"/>
        <v/>
      </c>
      <c r="AI48" t="str">
        <f t="shared" si="10"/>
        <v/>
      </c>
      <c r="AJ48" t="str">
        <f t="shared" si="11"/>
        <v>単元8</v>
      </c>
      <c r="AK48" t="str">
        <f t="shared" si="13"/>
        <v>単元9</v>
      </c>
      <c r="AL48" t="str">
        <f t="shared" si="13"/>
        <v/>
      </c>
      <c r="AM48" t="str">
        <f t="shared" si="13"/>
        <v/>
      </c>
      <c r="AN48" t="str">
        <f t="shared" si="13"/>
        <v/>
      </c>
      <c r="AO48" t="str">
        <f t="shared" si="13"/>
        <v>単元8</v>
      </c>
      <c r="AT48" s="24">
        <v>40</v>
      </c>
      <c r="AU48" s="105" t="s">
        <v>354</v>
      </c>
      <c r="AV48" s="3" t="s">
        <v>252</v>
      </c>
      <c r="AW48" s="3" t="s">
        <v>252</v>
      </c>
      <c r="AX48" s="3" t="s">
        <v>252</v>
      </c>
      <c r="AY48" s="3" t="s">
        <v>252</v>
      </c>
      <c r="AZ48" s="46" t="s">
        <v>252</v>
      </c>
    </row>
    <row r="49" spans="23:52" ht="18.95" customHeight="1" x14ac:dyDescent="0.15">
      <c r="W49" s="3">
        <v>41</v>
      </c>
      <c r="X49" s="7" t="str">
        <f>R9</f>
        <v>国語</v>
      </c>
      <c r="Y49" s="9"/>
      <c r="Z49" s="23" t="str">
        <f t="shared" si="6"/>
        <v>国語</v>
      </c>
      <c r="AA49">
        <f>IF($Z49=AA$8,COUNTIF($Z$9:$Z49,AA$8)+Q$22,"")</f>
        <v>9</v>
      </c>
      <c r="AB49" t="str">
        <f>IF($Z49=AB$8,COUNTIF($Z$9:$Z49,AB$8)+R$22,"")</f>
        <v/>
      </c>
      <c r="AC49" t="str">
        <f>IF($Z49=AC$8,COUNTIF($Z$9:$Z49,AC$8)+S$22,"")</f>
        <v/>
      </c>
      <c r="AD49" t="str">
        <f>IF($Z49=AD$8,COUNTIF($Z$9:$Z49,AD$8)+T$22,"")</f>
        <v/>
      </c>
      <c r="AE49" t="str">
        <f>IF($Z49=AE$8,COUNTIF($Z$9:$Z49,AE$8)+U$22,"")</f>
        <v/>
      </c>
      <c r="AF49" t="str">
        <f t="shared" si="7"/>
        <v>単元9</v>
      </c>
      <c r="AG49" t="str">
        <f t="shared" si="8"/>
        <v/>
      </c>
      <c r="AH49" t="str">
        <f t="shared" si="9"/>
        <v/>
      </c>
      <c r="AI49" t="str">
        <f t="shared" si="10"/>
        <v/>
      </c>
      <c r="AJ49" t="str">
        <f t="shared" si="11"/>
        <v/>
      </c>
      <c r="AK49" t="str">
        <f t="shared" si="13"/>
        <v>単元9</v>
      </c>
      <c r="AL49" t="str">
        <f t="shared" si="13"/>
        <v>単元9</v>
      </c>
      <c r="AM49" t="str">
        <f t="shared" si="13"/>
        <v/>
      </c>
      <c r="AN49" t="str">
        <f t="shared" si="13"/>
        <v/>
      </c>
      <c r="AO49" t="str">
        <f t="shared" si="13"/>
        <v/>
      </c>
      <c r="AT49" s="24">
        <v>41</v>
      </c>
      <c r="AU49" s="105"/>
      <c r="AV49" s="3"/>
      <c r="AW49" s="3"/>
      <c r="AX49" s="3"/>
      <c r="AY49" s="3"/>
      <c r="AZ49" s="46"/>
    </row>
    <row r="50" spans="23:52" ht="18.95" customHeight="1" x14ac:dyDescent="0.15">
      <c r="W50" s="3">
        <v>42</v>
      </c>
      <c r="X50" s="7" t="str">
        <f>R10</f>
        <v>社会</v>
      </c>
      <c r="Y50" s="9"/>
      <c r="Z50" s="23" t="str">
        <f t="shared" si="6"/>
        <v>社会</v>
      </c>
      <c r="AA50" t="str">
        <f>IF($Z50=AA$8,COUNTIF($Z$9:$Z50,AA$8)+Q$22,"")</f>
        <v/>
      </c>
      <c r="AB50">
        <f>IF($Z50=AB$8,COUNTIF($Z$9:$Z50,AB$8)+R$22,"")</f>
        <v>9</v>
      </c>
      <c r="AC50" t="str">
        <f>IF($Z50=AC$8,COUNTIF($Z$9:$Z50,AC$8)+S$22,"")</f>
        <v/>
      </c>
      <c r="AD50" t="str">
        <f>IF($Z50=AD$8,COUNTIF($Z$9:$Z50,AD$8)+T$22,"")</f>
        <v/>
      </c>
      <c r="AE50" t="str">
        <f>IF($Z50=AE$8,COUNTIF($Z$9:$Z50,AE$8)+U$22,"")</f>
        <v/>
      </c>
      <c r="AF50" t="str">
        <f t="shared" si="7"/>
        <v/>
      </c>
      <c r="AG50" t="str">
        <f t="shared" si="8"/>
        <v>単元9</v>
      </c>
      <c r="AH50" t="str">
        <f t="shared" si="9"/>
        <v/>
      </c>
      <c r="AI50" t="str">
        <f t="shared" si="10"/>
        <v/>
      </c>
      <c r="AJ50" t="str">
        <f t="shared" si="11"/>
        <v/>
      </c>
      <c r="AK50" t="str">
        <f t="shared" si="13"/>
        <v/>
      </c>
      <c r="AL50" t="str">
        <f t="shared" si="13"/>
        <v>単元9</v>
      </c>
      <c r="AM50" t="str">
        <f t="shared" si="13"/>
        <v>単元9</v>
      </c>
      <c r="AN50" t="str">
        <f t="shared" si="13"/>
        <v/>
      </c>
      <c r="AO50" t="str">
        <f t="shared" si="13"/>
        <v/>
      </c>
      <c r="AT50" s="24">
        <v>42</v>
      </c>
      <c r="AU50" s="42"/>
      <c r="AV50" s="3"/>
      <c r="AW50" s="3"/>
      <c r="AX50" s="3"/>
      <c r="AY50" s="3"/>
      <c r="AZ50" s="46"/>
    </row>
    <row r="51" spans="23:52" ht="18.95" customHeight="1" x14ac:dyDescent="0.15">
      <c r="W51" s="3">
        <v>43</v>
      </c>
      <c r="X51" s="7" t="str">
        <f>R11</f>
        <v>数学</v>
      </c>
      <c r="Y51" s="9"/>
      <c r="Z51" s="23" t="str">
        <f t="shared" si="6"/>
        <v>数学</v>
      </c>
      <c r="AA51" t="str">
        <f>IF($Z51=AA$8,COUNTIF($Z$9:$Z51,AA$8)+Q$22,"")</f>
        <v/>
      </c>
      <c r="AB51" t="str">
        <f>IF($Z51=AB$8,COUNTIF($Z$9:$Z51,AB$8)+R$22,"")</f>
        <v/>
      </c>
      <c r="AC51">
        <f>IF($Z51=AC$8,COUNTIF($Z$9:$Z51,AC$8)+S$22,"")</f>
        <v>9</v>
      </c>
      <c r="AD51" t="str">
        <f>IF($Z51=AD$8,COUNTIF($Z$9:$Z51,AD$8)+T$22,"")</f>
        <v/>
      </c>
      <c r="AE51" t="str">
        <f>IF($Z51=AE$8,COUNTIF($Z$9:$Z51,AE$8)+U$22,"")</f>
        <v/>
      </c>
      <c r="AF51" t="str">
        <f t="shared" si="7"/>
        <v/>
      </c>
      <c r="AG51" t="str">
        <f t="shared" si="8"/>
        <v/>
      </c>
      <c r="AH51" t="str">
        <f t="shared" si="9"/>
        <v>単元9</v>
      </c>
      <c r="AI51" t="str">
        <f t="shared" si="10"/>
        <v/>
      </c>
      <c r="AJ51" t="str">
        <f t="shared" si="11"/>
        <v/>
      </c>
      <c r="AK51" t="str">
        <f t="shared" si="13"/>
        <v/>
      </c>
      <c r="AL51" t="str">
        <f t="shared" si="13"/>
        <v/>
      </c>
      <c r="AM51" t="str">
        <f t="shared" si="13"/>
        <v>単元9</v>
      </c>
      <c r="AN51" t="str">
        <f t="shared" si="13"/>
        <v>単元9</v>
      </c>
      <c r="AO51" t="str">
        <f t="shared" si="13"/>
        <v/>
      </c>
      <c r="AT51" s="24">
        <v>43</v>
      </c>
      <c r="AU51" s="42"/>
      <c r="AV51" s="3"/>
      <c r="AW51" s="3"/>
      <c r="AX51" s="3"/>
      <c r="AY51" s="3"/>
      <c r="AZ51" s="46"/>
    </row>
    <row r="52" spans="23:52" ht="18.95" customHeight="1" x14ac:dyDescent="0.15">
      <c r="W52" s="3">
        <v>44</v>
      </c>
      <c r="X52" s="7" t="str">
        <f>R12</f>
        <v>理科</v>
      </c>
      <c r="Y52" s="9"/>
      <c r="Z52" s="23" t="str">
        <f t="shared" si="6"/>
        <v>理科</v>
      </c>
      <c r="AA52" t="str">
        <f>IF($Z52=AA$8,COUNTIF($Z$9:$Z52,AA$8)+Q$22,"")</f>
        <v/>
      </c>
      <c r="AB52" t="str">
        <f>IF($Z52=AB$8,COUNTIF($Z$9:$Z52,AB$8)+R$22,"")</f>
        <v/>
      </c>
      <c r="AC52" t="str">
        <f>IF($Z52=AC$8,COUNTIF($Z$9:$Z52,AC$8)+S$22,"")</f>
        <v/>
      </c>
      <c r="AD52">
        <f>IF($Z52=AD$8,COUNTIF($Z$9:$Z52,AD$8)+T$22,"")</f>
        <v>9</v>
      </c>
      <c r="AE52" t="str">
        <f>IF($Z52=AE$8,COUNTIF($Z$9:$Z52,AE$8)+U$22,"")</f>
        <v/>
      </c>
      <c r="AF52" t="str">
        <f t="shared" si="7"/>
        <v/>
      </c>
      <c r="AG52" t="str">
        <f t="shared" si="8"/>
        <v/>
      </c>
      <c r="AH52" t="str">
        <f t="shared" si="9"/>
        <v/>
      </c>
      <c r="AI52" t="str">
        <f t="shared" si="10"/>
        <v>単元9</v>
      </c>
      <c r="AJ52" t="str">
        <f t="shared" si="11"/>
        <v/>
      </c>
      <c r="AK52" t="str">
        <f t="shared" si="13"/>
        <v/>
      </c>
      <c r="AL52" t="str">
        <f t="shared" si="13"/>
        <v/>
      </c>
      <c r="AM52" t="str">
        <f t="shared" si="13"/>
        <v/>
      </c>
      <c r="AN52" t="str">
        <f t="shared" si="13"/>
        <v>単元9</v>
      </c>
      <c r="AO52" t="str">
        <f t="shared" si="13"/>
        <v>単元9</v>
      </c>
      <c r="AT52" s="24">
        <v>44</v>
      </c>
      <c r="AU52" s="42"/>
      <c r="AV52" s="3"/>
      <c r="AW52" s="3"/>
      <c r="AX52" s="3"/>
      <c r="AY52" s="3"/>
      <c r="AZ52" s="46"/>
    </row>
    <row r="53" spans="23:52" ht="18.95" customHeight="1" x14ac:dyDescent="0.15">
      <c r="W53" s="3">
        <v>45</v>
      </c>
      <c r="X53" s="7" t="str">
        <f>R13</f>
        <v>英語</v>
      </c>
      <c r="Y53" s="9"/>
      <c r="Z53" s="23" t="str">
        <f t="shared" si="6"/>
        <v>英語</v>
      </c>
      <c r="AA53" t="str">
        <f>IF($Z53=AA$8,COUNTIF($Z$9:$Z53,AA$8)+Q$22,"")</f>
        <v/>
      </c>
      <c r="AB53" t="str">
        <f>IF($Z53=AB$8,COUNTIF($Z$9:$Z53,AB$8)+R$22,"")</f>
        <v/>
      </c>
      <c r="AC53" t="str">
        <f>IF($Z53=AC$8,COUNTIF($Z$9:$Z53,AC$8)+S$22,"")</f>
        <v/>
      </c>
      <c r="AD53" t="str">
        <f>IF($Z53=AD$8,COUNTIF($Z$9:$Z53,AD$8)+T$22,"")</f>
        <v/>
      </c>
      <c r="AE53">
        <f>IF($Z53=AE$8,COUNTIF($Z$9:$Z53,AE$8)+U$22,"")</f>
        <v>9</v>
      </c>
      <c r="AF53" t="str">
        <f t="shared" si="7"/>
        <v/>
      </c>
      <c r="AG53" t="str">
        <f t="shared" si="8"/>
        <v/>
      </c>
      <c r="AH53" t="str">
        <f t="shared" si="9"/>
        <v/>
      </c>
      <c r="AI53" t="str">
        <f t="shared" si="10"/>
        <v/>
      </c>
      <c r="AJ53" t="str">
        <f t="shared" si="11"/>
        <v>単元9</v>
      </c>
      <c r="AK53" t="str">
        <f t="shared" si="13"/>
        <v>単元10</v>
      </c>
      <c r="AL53" t="str">
        <f t="shared" si="13"/>
        <v/>
      </c>
      <c r="AM53" t="str">
        <f t="shared" si="13"/>
        <v/>
      </c>
      <c r="AN53" t="str">
        <f t="shared" si="13"/>
        <v/>
      </c>
      <c r="AO53" t="str">
        <f t="shared" si="13"/>
        <v>単元9</v>
      </c>
      <c r="AT53" s="24">
        <v>45</v>
      </c>
      <c r="AU53" s="42"/>
      <c r="AV53" s="3"/>
      <c r="AW53" s="3"/>
      <c r="AX53" s="3"/>
      <c r="AY53" s="3"/>
      <c r="AZ53" s="46"/>
    </row>
    <row r="54" spans="23:52" ht="18.95" customHeight="1" x14ac:dyDescent="0.15">
      <c r="W54" s="3">
        <v>46</v>
      </c>
      <c r="X54" s="7" t="str">
        <f>R9</f>
        <v>国語</v>
      </c>
      <c r="Y54" s="9"/>
      <c r="Z54" s="23" t="str">
        <f t="shared" si="6"/>
        <v>国語</v>
      </c>
      <c r="AA54">
        <f>IF($Z54=AA$8,COUNTIF($Z$9:$Z54,AA$8)+Q$22,"")</f>
        <v>10</v>
      </c>
      <c r="AB54" t="str">
        <f>IF($Z54=AB$8,COUNTIF($Z$9:$Z54,AB$8)+R$22,"")</f>
        <v/>
      </c>
      <c r="AC54" t="str">
        <f>IF($Z54=AC$8,COUNTIF($Z$9:$Z54,AC$8)+S$22,"")</f>
        <v/>
      </c>
      <c r="AD54" t="str">
        <f>IF($Z54=AD$8,COUNTIF($Z$9:$Z54,AD$8)+T$22,"")</f>
        <v/>
      </c>
      <c r="AE54" t="str">
        <f>IF($Z54=AE$8,COUNTIF($Z$9:$Z54,AE$8)+U$22,"")</f>
        <v/>
      </c>
      <c r="AF54" t="str">
        <f t="shared" si="7"/>
        <v>単元10</v>
      </c>
      <c r="AG54" t="str">
        <f t="shared" si="8"/>
        <v/>
      </c>
      <c r="AH54" t="str">
        <f t="shared" si="9"/>
        <v/>
      </c>
      <c r="AI54" t="str">
        <f t="shared" si="10"/>
        <v/>
      </c>
      <c r="AJ54" t="str">
        <f t="shared" si="11"/>
        <v/>
      </c>
      <c r="AK54" t="str">
        <f t="shared" si="13"/>
        <v>単元10</v>
      </c>
      <c r="AL54" t="str">
        <f t="shared" si="13"/>
        <v>単元10</v>
      </c>
      <c r="AM54" t="str">
        <f t="shared" si="13"/>
        <v/>
      </c>
      <c r="AN54" t="str">
        <f t="shared" si="13"/>
        <v/>
      </c>
      <c r="AO54" t="str">
        <f t="shared" si="13"/>
        <v/>
      </c>
      <c r="AT54" s="24">
        <v>46</v>
      </c>
      <c r="AU54" s="42"/>
      <c r="AV54" s="3"/>
      <c r="AW54" s="3"/>
      <c r="AX54" s="3"/>
      <c r="AY54" s="3"/>
      <c r="AZ54" s="46"/>
    </row>
    <row r="55" spans="23:52" ht="18.95" customHeight="1" x14ac:dyDescent="0.15">
      <c r="W55" s="3">
        <v>47</v>
      </c>
      <c r="X55" s="7" t="str">
        <f>R10</f>
        <v>社会</v>
      </c>
      <c r="Y55" s="9"/>
      <c r="Z55" s="23" t="str">
        <f t="shared" si="6"/>
        <v>社会</v>
      </c>
      <c r="AA55" t="str">
        <f>IF($Z55=AA$8,COUNTIF($Z$9:$Z55,AA$8)+Q$22,"")</f>
        <v/>
      </c>
      <c r="AB55">
        <f>IF($Z55=AB$8,COUNTIF($Z$9:$Z55,AB$8)+R$22,"")</f>
        <v>10</v>
      </c>
      <c r="AC55" t="str">
        <f>IF($Z55=AC$8,COUNTIF($Z$9:$Z55,AC$8)+S$22,"")</f>
        <v/>
      </c>
      <c r="AD55" t="str">
        <f>IF($Z55=AD$8,COUNTIF($Z$9:$Z55,AD$8)+T$22,"")</f>
        <v/>
      </c>
      <c r="AE55" t="str">
        <f>IF($Z55=AE$8,COUNTIF($Z$9:$Z55,AE$8)+U$22,"")</f>
        <v/>
      </c>
      <c r="AF55" t="str">
        <f t="shared" si="7"/>
        <v/>
      </c>
      <c r="AG55" t="str">
        <f t="shared" si="8"/>
        <v>単元10</v>
      </c>
      <c r="AH55" t="str">
        <f t="shared" si="9"/>
        <v/>
      </c>
      <c r="AI55" t="str">
        <f t="shared" si="10"/>
        <v/>
      </c>
      <c r="AJ55" t="str">
        <f t="shared" si="11"/>
        <v/>
      </c>
      <c r="AK55" t="str">
        <f t="shared" si="13"/>
        <v/>
      </c>
      <c r="AL55" t="str">
        <f t="shared" si="13"/>
        <v>単元10</v>
      </c>
      <c r="AM55" t="str">
        <f t="shared" si="13"/>
        <v>単元10</v>
      </c>
      <c r="AN55" t="str">
        <f t="shared" si="13"/>
        <v/>
      </c>
      <c r="AO55" t="str">
        <f t="shared" si="13"/>
        <v/>
      </c>
      <c r="AT55" s="24">
        <v>47</v>
      </c>
      <c r="AU55" s="42"/>
      <c r="AV55" s="3"/>
      <c r="AW55" s="3"/>
      <c r="AX55" s="3"/>
      <c r="AY55" s="3"/>
      <c r="AZ55" s="46"/>
    </row>
    <row r="56" spans="23:52" ht="18.95" customHeight="1" x14ac:dyDescent="0.15">
      <c r="W56" s="3">
        <v>48</v>
      </c>
      <c r="X56" s="7" t="str">
        <f>R11</f>
        <v>数学</v>
      </c>
      <c r="Y56" s="9"/>
      <c r="Z56" s="23" t="str">
        <f t="shared" si="6"/>
        <v>数学</v>
      </c>
      <c r="AA56" t="str">
        <f>IF($Z56=AA$8,COUNTIF($Z$9:$Z56,AA$8)+Q$22,"")</f>
        <v/>
      </c>
      <c r="AB56" t="str">
        <f>IF($Z56=AB$8,COUNTIF($Z$9:$Z56,AB$8)+R$22,"")</f>
        <v/>
      </c>
      <c r="AC56">
        <f>IF($Z56=AC$8,COUNTIF($Z$9:$Z56,AC$8)+S$22,"")</f>
        <v>10</v>
      </c>
      <c r="AD56" t="str">
        <f>IF($Z56=AD$8,COUNTIF($Z$9:$Z56,AD$8)+T$22,"")</f>
        <v/>
      </c>
      <c r="AE56" t="str">
        <f>IF($Z56=AE$8,COUNTIF($Z$9:$Z56,AE$8)+U$22,"")</f>
        <v/>
      </c>
      <c r="AF56" t="str">
        <f t="shared" si="7"/>
        <v/>
      </c>
      <c r="AG56" t="str">
        <f t="shared" si="8"/>
        <v/>
      </c>
      <c r="AH56" t="str">
        <f t="shared" si="9"/>
        <v>単元10</v>
      </c>
      <c r="AI56" t="str">
        <f t="shared" si="10"/>
        <v/>
      </c>
      <c r="AJ56" t="str">
        <f t="shared" si="11"/>
        <v/>
      </c>
      <c r="AK56" t="str">
        <f t="shared" si="13"/>
        <v/>
      </c>
      <c r="AL56" t="str">
        <f t="shared" si="13"/>
        <v/>
      </c>
      <c r="AM56" t="str">
        <f t="shared" si="13"/>
        <v>単元10</v>
      </c>
      <c r="AN56" t="str">
        <f t="shared" si="13"/>
        <v>単元10</v>
      </c>
      <c r="AO56" t="str">
        <f t="shared" si="13"/>
        <v/>
      </c>
      <c r="AT56" s="24">
        <v>48</v>
      </c>
      <c r="AU56" s="42"/>
      <c r="AV56" s="3"/>
      <c r="AW56" s="3"/>
      <c r="AX56" s="3"/>
      <c r="AY56" s="3"/>
      <c r="AZ56" s="46"/>
    </row>
    <row r="57" spans="23:52" ht="18.95" customHeight="1" x14ac:dyDescent="0.15">
      <c r="W57" s="3">
        <v>49</v>
      </c>
      <c r="X57" s="7" t="str">
        <f>R12</f>
        <v>理科</v>
      </c>
      <c r="Y57" s="9"/>
      <c r="Z57" s="23" t="str">
        <f t="shared" si="6"/>
        <v>理科</v>
      </c>
      <c r="AA57" t="str">
        <f>IF($Z57=AA$8,COUNTIF($Z$9:$Z57,AA$8)+Q$22,"")</f>
        <v/>
      </c>
      <c r="AB57" t="str">
        <f>IF($Z57=AB$8,COUNTIF($Z$9:$Z57,AB$8)+R$22,"")</f>
        <v/>
      </c>
      <c r="AC57" t="str">
        <f>IF($Z57=AC$8,COUNTIF($Z$9:$Z57,AC$8)+S$22,"")</f>
        <v/>
      </c>
      <c r="AD57">
        <f>IF($Z57=AD$8,COUNTIF($Z$9:$Z57,AD$8)+T$22,"")</f>
        <v>10</v>
      </c>
      <c r="AE57" t="str">
        <f>IF($Z57=AE$8,COUNTIF($Z$9:$Z57,AE$8)+U$22,"")</f>
        <v/>
      </c>
      <c r="AF57" t="str">
        <f t="shared" si="7"/>
        <v/>
      </c>
      <c r="AG57" t="str">
        <f t="shared" si="8"/>
        <v/>
      </c>
      <c r="AH57" t="str">
        <f t="shared" si="9"/>
        <v/>
      </c>
      <c r="AI57" t="str">
        <f t="shared" si="10"/>
        <v>単元10</v>
      </c>
      <c r="AJ57" t="str">
        <f t="shared" si="11"/>
        <v/>
      </c>
      <c r="AK57" t="str">
        <f t="shared" si="13"/>
        <v/>
      </c>
      <c r="AL57" t="str">
        <f t="shared" si="13"/>
        <v/>
      </c>
      <c r="AM57" t="str">
        <f t="shared" si="13"/>
        <v/>
      </c>
      <c r="AN57" t="str">
        <f t="shared" si="13"/>
        <v>単元10</v>
      </c>
      <c r="AO57" t="str">
        <f t="shared" si="13"/>
        <v>単元10</v>
      </c>
      <c r="AT57" s="24">
        <v>49</v>
      </c>
      <c r="AU57" s="42"/>
      <c r="AV57" s="3"/>
      <c r="AW57" s="3"/>
      <c r="AX57" s="3"/>
      <c r="AY57" s="3"/>
      <c r="AZ57" s="46"/>
    </row>
    <row r="58" spans="23:52" ht="18.95" customHeight="1" x14ac:dyDescent="0.15">
      <c r="W58" s="3">
        <v>50</v>
      </c>
      <c r="X58" s="7" t="str">
        <f>R13</f>
        <v>英語</v>
      </c>
      <c r="Y58" s="9"/>
      <c r="Z58" s="23" t="str">
        <f t="shared" si="6"/>
        <v>英語</v>
      </c>
      <c r="AA58" t="str">
        <f>IF($Z58=AA$8,COUNTIF($Z$9:$Z58,AA$8)+Q$22,"")</f>
        <v/>
      </c>
      <c r="AB58" t="str">
        <f>IF($Z58=AB$8,COUNTIF($Z$9:$Z58,AB$8)+R$22,"")</f>
        <v/>
      </c>
      <c r="AC58" t="str">
        <f>IF($Z58=AC$8,COUNTIF($Z$9:$Z58,AC$8)+S$22,"")</f>
        <v/>
      </c>
      <c r="AD58" t="str">
        <f>IF($Z58=AD$8,COUNTIF($Z$9:$Z58,AD$8)+T$22,"")</f>
        <v/>
      </c>
      <c r="AE58">
        <f>IF($Z58=AE$8,COUNTIF($Z$9:$Z58,AE$8)+U$22,"")</f>
        <v>10</v>
      </c>
      <c r="AF58" t="str">
        <f t="shared" si="7"/>
        <v/>
      </c>
      <c r="AG58" t="str">
        <f t="shared" si="8"/>
        <v/>
      </c>
      <c r="AH58" t="str">
        <f t="shared" si="9"/>
        <v/>
      </c>
      <c r="AI58" t="str">
        <f t="shared" si="10"/>
        <v/>
      </c>
      <c r="AJ58" t="str">
        <f t="shared" si="11"/>
        <v>単元10</v>
      </c>
      <c r="AK58" t="str">
        <f t="shared" si="13"/>
        <v>単元11</v>
      </c>
      <c r="AL58" t="str">
        <f t="shared" si="13"/>
        <v/>
      </c>
      <c r="AM58" t="str">
        <f t="shared" si="13"/>
        <v/>
      </c>
      <c r="AN58" t="str">
        <f t="shared" si="13"/>
        <v/>
      </c>
      <c r="AO58" t="str">
        <f t="shared" si="13"/>
        <v>単元10</v>
      </c>
      <c r="AT58" s="24">
        <v>50</v>
      </c>
      <c r="AU58" s="42"/>
      <c r="AV58" s="3"/>
      <c r="AW58" s="3"/>
      <c r="AX58" s="3"/>
      <c r="AY58" s="3"/>
      <c r="AZ58" s="46"/>
    </row>
    <row r="59" spans="23:52" ht="18.95" customHeight="1" x14ac:dyDescent="0.15">
      <c r="W59" s="3">
        <v>51</v>
      </c>
      <c r="X59" s="7" t="str">
        <f>R9</f>
        <v>国語</v>
      </c>
      <c r="Y59" s="9"/>
      <c r="Z59" s="23" t="str">
        <f t="shared" ref="Z59:Z68" si="14">IF(Y59="",IF(X59=0,"",X59),Y59)</f>
        <v>国語</v>
      </c>
      <c r="AA59">
        <f>IF($Z59=AA$8,COUNTIF($Z$9:$Z59,AA$8)+Q$22,"")</f>
        <v>11</v>
      </c>
      <c r="AB59" t="str">
        <f>IF($Z59=AB$8,COUNTIF($Z$9:$Z59,AB$8)+R$22,"")</f>
        <v/>
      </c>
      <c r="AC59" t="str">
        <f>IF($Z59=AC$8,COUNTIF($Z$9:$Z59,AC$8)+S$22,"")</f>
        <v/>
      </c>
      <c r="AD59" t="str">
        <f>IF($Z59=AD$8,COUNTIF($Z$9:$Z59,AD$8)+T$22,"")</f>
        <v/>
      </c>
      <c r="AE59" t="str">
        <f>IF($Z59=AE$8,COUNTIF($Z$9:$Z59,AE$8)+U$22,"")</f>
        <v/>
      </c>
      <c r="AF59" t="str">
        <f t="shared" ref="AF59:AF68" si="15">IF(AA59="","",VLOOKUP(AA59,$AT$9:$AZ$58,3))</f>
        <v>単元11</v>
      </c>
      <c r="AG59" t="str">
        <f t="shared" ref="AG59:AG68" si="16">IF(AB59="","",VLOOKUP(AB59,$AT$9:$AZ$58,4))</f>
        <v/>
      </c>
      <c r="AH59" t="str">
        <f t="shared" ref="AH59:AH68" si="17">IF(AC59="","",VLOOKUP(AC59,$AT$9:$AZ$58,5))</f>
        <v/>
      </c>
      <c r="AI59" t="str">
        <f t="shared" ref="AI59:AI68" si="18">IF(AD59="","",VLOOKUP(AD59,$AT$9:$AZ$58,6))</f>
        <v/>
      </c>
      <c r="AJ59" t="str">
        <f t="shared" ref="AJ59:AJ68" si="19">IF(AE59="","",VLOOKUP(AE59,$AT$9:$AZ$58,7))</f>
        <v/>
      </c>
      <c r="AK59" t="str">
        <f t="shared" ref="AK59:AK68" si="20">IF(AF59=AF60,"",IF($Z59=$Z60,AF59&amp;","&amp;AF60,AF59&amp;AF60))</f>
        <v>単元11</v>
      </c>
      <c r="AL59" t="str">
        <f t="shared" ref="AL59:AL68" si="21">IF(AG59=AG60,"",IF($Z59=$Z60,AG59&amp;","&amp;AG60,AG59&amp;AG60))</f>
        <v>単元11</v>
      </c>
      <c r="AM59" t="str">
        <f t="shared" ref="AM59:AM68" si="22">IF(AH59=AH60,"",IF($Z59=$Z60,AH59&amp;","&amp;AH60,AH59&amp;AH60))</f>
        <v/>
      </c>
      <c r="AN59" t="str">
        <f t="shared" ref="AN59:AN68" si="23">IF(AI59=AI60,"",IF($Z59=$Z60,AI59&amp;","&amp;AI60,AI59&amp;AI60))</f>
        <v/>
      </c>
      <c r="AO59" t="str">
        <f t="shared" ref="AO59:AO68" si="24">IF(AJ59=AJ60,"",IF($Z59=$Z60,AJ59&amp;","&amp;AJ60,AJ59&amp;AJ60))</f>
        <v/>
      </c>
      <c r="AT59" s="24">
        <v>51</v>
      </c>
      <c r="AU59" s="42"/>
      <c r="AV59" s="3"/>
      <c r="AW59" s="3"/>
      <c r="AX59" s="3"/>
      <c r="AY59" s="3"/>
      <c r="AZ59" s="46"/>
    </row>
    <row r="60" spans="23:52" ht="18.95" customHeight="1" x14ac:dyDescent="0.15">
      <c r="W60" s="3">
        <v>52</v>
      </c>
      <c r="X60" s="7" t="str">
        <f>R10</f>
        <v>社会</v>
      </c>
      <c r="Y60" s="9"/>
      <c r="Z60" s="23" t="str">
        <f t="shared" si="14"/>
        <v>社会</v>
      </c>
      <c r="AA60" t="str">
        <f>IF($Z60=AA$8,COUNTIF($Z$9:$Z60,AA$8)+Q$22,"")</f>
        <v/>
      </c>
      <c r="AB60">
        <f>IF($Z60=AB$8,COUNTIF($Z$9:$Z60,AB$8)+R$22,"")</f>
        <v>11</v>
      </c>
      <c r="AC60" t="str">
        <f>IF($Z60=AC$8,COUNTIF($Z$9:$Z60,AC$8)+S$22,"")</f>
        <v/>
      </c>
      <c r="AD60" t="str">
        <f>IF($Z60=AD$8,COUNTIF($Z$9:$Z60,AD$8)+T$22,"")</f>
        <v/>
      </c>
      <c r="AE60" t="str">
        <f>IF($Z60=AE$8,COUNTIF($Z$9:$Z60,AE$8)+U$22,"")</f>
        <v/>
      </c>
      <c r="AF60" t="str">
        <f t="shared" si="15"/>
        <v/>
      </c>
      <c r="AG60" t="str">
        <f t="shared" si="16"/>
        <v>単元11</v>
      </c>
      <c r="AH60" t="str">
        <f t="shared" si="17"/>
        <v/>
      </c>
      <c r="AI60" t="str">
        <f t="shared" si="18"/>
        <v/>
      </c>
      <c r="AJ60" t="str">
        <f t="shared" si="19"/>
        <v/>
      </c>
      <c r="AK60" t="str">
        <f t="shared" si="20"/>
        <v/>
      </c>
      <c r="AL60" t="str">
        <f t="shared" si="21"/>
        <v>単元11</v>
      </c>
      <c r="AM60" t="str">
        <f t="shared" si="22"/>
        <v>単元11</v>
      </c>
      <c r="AN60" t="str">
        <f t="shared" si="23"/>
        <v/>
      </c>
      <c r="AO60" t="str">
        <f t="shared" si="24"/>
        <v/>
      </c>
      <c r="AT60" s="24">
        <v>52</v>
      </c>
      <c r="AU60" s="42"/>
      <c r="AV60" s="3"/>
      <c r="AW60" s="3"/>
      <c r="AX60" s="3"/>
      <c r="AY60" s="3"/>
      <c r="AZ60" s="46"/>
    </row>
    <row r="61" spans="23:52" ht="18.95" customHeight="1" x14ac:dyDescent="0.15">
      <c r="W61" s="3">
        <v>53</v>
      </c>
      <c r="X61" s="7" t="str">
        <f>R11</f>
        <v>数学</v>
      </c>
      <c r="Y61" s="9"/>
      <c r="Z61" s="23" t="str">
        <f t="shared" si="14"/>
        <v>数学</v>
      </c>
      <c r="AA61" t="str">
        <f>IF($Z61=AA$8,COUNTIF($Z$9:$Z61,AA$8)+Q$22,"")</f>
        <v/>
      </c>
      <c r="AB61" t="str">
        <f>IF($Z61=AB$8,COUNTIF($Z$9:$Z61,AB$8)+R$22,"")</f>
        <v/>
      </c>
      <c r="AC61">
        <f>IF($Z61=AC$8,COUNTIF($Z$9:$Z61,AC$8)+S$22,"")</f>
        <v>11</v>
      </c>
      <c r="AD61" t="str">
        <f>IF($Z61=AD$8,COUNTIF($Z$9:$Z61,AD$8)+T$22,"")</f>
        <v/>
      </c>
      <c r="AE61" t="str">
        <f>IF($Z61=AE$8,COUNTIF($Z$9:$Z61,AE$8)+U$22,"")</f>
        <v/>
      </c>
      <c r="AF61" t="str">
        <f t="shared" si="15"/>
        <v/>
      </c>
      <c r="AG61" t="str">
        <f t="shared" si="16"/>
        <v/>
      </c>
      <c r="AH61" t="str">
        <f t="shared" si="17"/>
        <v>単元11</v>
      </c>
      <c r="AI61" t="str">
        <f t="shared" si="18"/>
        <v/>
      </c>
      <c r="AJ61" t="str">
        <f t="shared" si="19"/>
        <v/>
      </c>
      <c r="AK61" t="str">
        <f t="shared" si="20"/>
        <v/>
      </c>
      <c r="AL61" t="str">
        <f t="shared" si="21"/>
        <v/>
      </c>
      <c r="AM61" t="str">
        <f t="shared" si="22"/>
        <v>単元11</v>
      </c>
      <c r="AN61" t="str">
        <f t="shared" si="23"/>
        <v>単元11</v>
      </c>
      <c r="AO61" t="str">
        <f t="shared" si="24"/>
        <v/>
      </c>
      <c r="AT61" s="24">
        <v>53</v>
      </c>
      <c r="AU61" s="42"/>
      <c r="AV61" s="3"/>
      <c r="AW61" s="3"/>
      <c r="AX61" s="3"/>
      <c r="AY61" s="3"/>
      <c r="AZ61" s="46"/>
    </row>
    <row r="62" spans="23:52" ht="18.95" customHeight="1" x14ac:dyDescent="0.15">
      <c r="W62" s="3">
        <v>54</v>
      </c>
      <c r="X62" s="7" t="str">
        <f>R12</f>
        <v>理科</v>
      </c>
      <c r="Y62" s="9"/>
      <c r="Z62" s="23" t="str">
        <f t="shared" si="14"/>
        <v>理科</v>
      </c>
      <c r="AA62" t="str">
        <f>IF($Z62=AA$8,COUNTIF($Z$9:$Z62,AA$8)+Q$22,"")</f>
        <v/>
      </c>
      <c r="AB62" t="str">
        <f>IF($Z62=AB$8,COUNTIF($Z$9:$Z62,AB$8)+R$22,"")</f>
        <v/>
      </c>
      <c r="AC62" t="str">
        <f>IF($Z62=AC$8,COUNTIF($Z$9:$Z62,AC$8)+S$22,"")</f>
        <v/>
      </c>
      <c r="AD62">
        <f>IF($Z62=AD$8,COUNTIF($Z$9:$Z62,AD$8)+T$22,"")</f>
        <v>11</v>
      </c>
      <c r="AE62" t="str">
        <f>IF($Z62=AE$8,COUNTIF($Z$9:$Z62,AE$8)+U$22,"")</f>
        <v/>
      </c>
      <c r="AF62" t="str">
        <f t="shared" si="15"/>
        <v/>
      </c>
      <c r="AG62" t="str">
        <f t="shared" si="16"/>
        <v/>
      </c>
      <c r="AH62" t="str">
        <f t="shared" si="17"/>
        <v/>
      </c>
      <c r="AI62" t="str">
        <f t="shared" si="18"/>
        <v>単元11</v>
      </c>
      <c r="AJ62" t="str">
        <f t="shared" si="19"/>
        <v/>
      </c>
      <c r="AK62" t="str">
        <f t="shared" si="20"/>
        <v/>
      </c>
      <c r="AL62" t="str">
        <f t="shared" si="21"/>
        <v/>
      </c>
      <c r="AM62" t="str">
        <f t="shared" si="22"/>
        <v/>
      </c>
      <c r="AN62" t="str">
        <f t="shared" si="23"/>
        <v>単元11</v>
      </c>
      <c r="AO62" t="str">
        <f t="shared" si="24"/>
        <v>単元11</v>
      </c>
      <c r="AT62" s="24">
        <v>54</v>
      </c>
      <c r="AU62" s="42"/>
      <c r="AV62" s="3"/>
      <c r="AW62" s="3"/>
      <c r="AX62" s="3"/>
      <c r="AY62" s="3"/>
      <c r="AZ62" s="46"/>
    </row>
    <row r="63" spans="23:52" ht="18.95" customHeight="1" x14ac:dyDescent="0.15">
      <c r="W63" s="3">
        <v>55</v>
      </c>
      <c r="X63" s="7" t="str">
        <f>R13</f>
        <v>英語</v>
      </c>
      <c r="Y63" s="9"/>
      <c r="Z63" s="23" t="str">
        <f t="shared" si="14"/>
        <v>英語</v>
      </c>
      <c r="AA63" t="str">
        <f>IF($Z63=AA$8,COUNTIF($Z$9:$Z63,AA$8)+Q$22,"")</f>
        <v/>
      </c>
      <c r="AB63" t="str">
        <f>IF($Z63=AB$8,COUNTIF($Z$9:$Z63,AB$8)+R$22,"")</f>
        <v/>
      </c>
      <c r="AC63" t="str">
        <f>IF($Z63=AC$8,COUNTIF($Z$9:$Z63,AC$8)+S$22,"")</f>
        <v/>
      </c>
      <c r="AD63" t="str">
        <f>IF($Z63=AD$8,COUNTIF($Z$9:$Z63,AD$8)+T$22,"")</f>
        <v/>
      </c>
      <c r="AE63">
        <f>IF($Z63=AE$8,COUNTIF($Z$9:$Z63,AE$8)+U$22,"")</f>
        <v>11</v>
      </c>
      <c r="AF63" t="str">
        <f t="shared" si="15"/>
        <v/>
      </c>
      <c r="AG63" t="str">
        <f t="shared" si="16"/>
        <v/>
      </c>
      <c r="AH63" t="str">
        <f t="shared" si="17"/>
        <v/>
      </c>
      <c r="AI63" t="str">
        <f t="shared" si="18"/>
        <v/>
      </c>
      <c r="AJ63" t="str">
        <f t="shared" si="19"/>
        <v>単元11</v>
      </c>
      <c r="AK63" t="str">
        <f t="shared" si="20"/>
        <v>単元12</v>
      </c>
      <c r="AL63" t="str">
        <f t="shared" si="21"/>
        <v/>
      </c>
      <c r="AM63" t="str">
        <f t="shared" si="22"/>
        <v/>
      </c>
      <c r="AN63" t="str">
        <f t="shared" si="23"/>
        <v/>
      </c>
      <c r="AO63" t="str">
        <f t="shared" si="24"/>
        <v>単元11</v>
      </c>
      <c r="AT63" s="24">
        <v>55</v>
      </c>
      <c r="AU63" s="42"/>
      <c r="AV63" s="3"/>
      <c r="AW63" s="3"/>
      <c r="AX63" s="3"/>
      <c r="AY63" s="3"/>
      <c r="AZ63" s="46"/>
    </row>
    <row r="64" spans="23:52" ht="18.95" customHeight="1" x14ac:dyDescent="0.15">
      <c r="W64" s="3">
        <v>56</v>
      </c>
      <c r="X64" s="7" t="str">
        <f>R9</f>
        <v>国語</v>
      </c>
      <c r="Y64" s="9"/>
      <c r="Z64" s="23" t="str">
        <f t="shared" si="14"/>
        <v>国語</v>
      </c>
      <c r="AA64">
        <f>IF($Z64=AA$8,COUNTIF($Z$9:$Z64,AA$8)+Q$22,"")</f>
        <v>12</v>
      </c>
      <c r="AB64" t="str">
        <f>IF($Z64=AB$8,COUNTIF($Z$9:$Z64,AB$8)+R$22,"")</f>
        <v/>
      </c>
      <c r="AC64" t="str">
        <f>IF($Z64=AC$8,COUNTIF($Z$9:$Z64,AC$8)+S$22,"")</f>
        <v/>
      </c>
      <c r="AD64" t="str">
        <f>IF($Z64=AD$8,COUNTIF($Z$9:$Z64,AD$8)+T$22,"")</f>
        <v/>
      </c>
      <c r="AE64" t="str">
        <f>IF($Z64=AE$8,COUNTIF($Z$9:$Z64,AE$8)+U$22,"")</f>
        <v/>
      </c>
      <c r="AF64" t="str">
        <f t="shared" si="15"/>
        <v>単元12</v>
      </c>
      <c r="AG64" t="str">
        <f t="shared" si="16"/>
        <v/>
      </c>
      <c r="AH64" t="str">
        <f t="shared" si="17"/>
        <v/>
      </c>
      <c r="AI64" t="str">
        <f t="shared" si="18"/>
        <v/>
      </c>
      <c r="AJ64" t="str">
        <f t="shared" si="19"/>
        <v/>
      </c>
      <c r="AK64" t="str">
        <f t="shared" si="20"/>
        <v>単元12</v>
      </c>
      <c r="AL64" t="str">
        <f t="shared" si="21"/>
        <v>単元12</v>
      </c>
      <c r="AM64" t="str">
        <f t="shared" si="22"/>
        <v/>
      </c>
      <c r="AN64" t="str">
        <f t="shared" si="23"/>
        <v/>
      </c>
      <c r="AO64" t="str">
        <f t="shared" si="24"/>
        <v/>
      </c>
      <c r="AT64" s="24">
        <v>56</v>
      </c>
      <c r="AU64" s="42"/>
      <c r="AV64" s="3"/>
      <c r="AW64" s="3"/>
      <c r="AX64" s="3"/>
      <c r="AY64" s="3"/>
      <c r="AZ64" s="46"/>
    </row>
    <row r="65" spans="23:52" ht="18.95" customHeight="1" x14ac:dyDescent="0.15">
      <c r="W65" s="3">
        <v>57</v>
      </c>
      <c r="X65" s="7" t="str">
        <f>R10</f>
        <v>社会</v>
      </c>
      <c r="Y65" s="9"/>
      <c r="Z65" s="23" t="str">
        <f t="shared" si="14"/>
        <v>社会</v>
      </c>
      <c r="AA65" t="str">
        <f>IF($Z65=AA$8,COUNTIF($Z$9:$Z65,AA$8)+Q$22,"")</f>
        <v/>
      </c>
      <c r="AB65">
        <f>IF($Z65=AB$8,COUNTIF($Z$9:$Z65,AB$8)+R$22,"")</f>
        <v>12</v>
      </c>
      <c r="AC65" t="str">
        <f>IF($Z65=AC$8,COUNTIF($Z$9:$Z65,AC$8)+S$22,"")</f>
        <v/>
      </c>
      <c r="AD65" t="str">
        <f>IF($Z65=AD$8,COUNTIF($Z$9:$Z65,AD$8)+T$22,"")</f>
        <v/>
      </c>
      <c r="AE65" t="str">
        <f>IF($Z65=AE$8,COUNTIF($Z$9:$Z65,AE$8)+U$22,"")</f>
        <v/>
      </c>
      <c r="AF65" t="str">
        <f t="shared" si="15"/>
        <v/>
      </c>
      <c r="AG65" t="str">
        <f t="shared" si="16"/>
        <v>単元12</v>
      </c>
      <c r="AH65" t="str">
        <f t="shared" si="17"/>
        <v/>
      </c>
      <c r="AI65" t="str">
        <f t="shared" si="18"/>
        <v/>
      </c>
      <c r="AJ65" t="str">
        <f t="shared" si="19"/>
        <v/>
      </c>
      <c r="AK65" t="str">
        <f t="shared" si="20"/>
        <v/>
      </c>
      <c r="AL65" t="str">
        <f t="shared" si="21"/>
        <v>単元12</v>
      </c>
      <c r="AM65" t="str">
        <f t="shared" si="22"/>
        <v>単元12</v>
      </c>
      <c r="AN65" t="str">
        <f t="shared" si="23"/>
        <v/>
      </c>
      <c r="AO65" t="str">
        <f t="shared" si="24"/>
        <v/>
      </c>
      <c r="AT65" s="24">
        <v>57</v>
      </c>
      <c r="AU65" s="42"/>
      <c r="AV65" s="3"/>
      <c r="AW65" s="3"/>
      <c r="AX65" s="3"/>
      <c r="AY65" s="3"/>
      <c r="AZ65" s="46"/>
    </row>
    <row r="66" spans="23:52" ht="18.95" customHeight="1" x14ac:dyDescent="0.15">
      <c r="W66" s="3">
        <v>58</v>
      </c>
      <c r="X66" s="7" t="str">
        <f>R11</f>
        <v>数学</v>
      </c>
      <c r="Y66" s="9"/>
      <c r="Z66" s="23" t="str">
        <f t="shared" si="14"/>
        <v>数学</v>
      </c>
      <c r="AA66" t="str">
        <f>IF($Z66=AA$8,COUNTIF($Z$9:$Z66,AA$8)+Q$22,"")</f>
        <v/>
      </c>
      <c r="AB66" t="str">
        <f>IF($Z66=AB$8,COUNTIF($Z$9:$Z66,AB$8)+R$22,"")</f>
        <v/>
      </c>
      <c r="AC66">
        <f>IF($Z66=AC$8,COUNTIF($Z$9:$Z66,AC$8)+S$22,"")</f>
        <v>12</v>
      </c>
      <c r="AD66" t="str">
        <f>IF($Z66=AD$8,COUNTIF($Z$9:$Z66,AD$8)+T$22,"")</f>
        <v/>
      </c>
      <c r="AE66" t="str">
        <f>IF($Z66=AE$8,COUNTIF($Z$9:$Z66,AE$8)+U$22,"")</f>
        <v/>
      </c>
      <c r="AF66" t="str">
        <f t="shared" si="15"/>
        <v/>
      </c>
      <c r="AG66" t="str">
        <f t="shared" si="16"/>
        <v/>
      </c>
      <c r="AH66" t="str">
        <f t="shared" si="17"/>
        <v>単元12</v>
      </c>
      <c r="AI66" t="str">
        <f t="shared" si="18"/>
        <v/>
      </c>
      <c r="AJ66" t="str">
        <f t="shared" si="19"/>
        <v/>
      </c>
      <c r="AK66" t="str">
        <f t="shared" si="20"/>
        <v/>
      </c>
      <c r="AL66" t="str">
        <f t="shared" si="21"/>
        <v/>
      </c>
      <c r="AM66" t="str">
        <f t="shared" si="22"/>
        <v>単元12</v>
      </c>
      <c r="AN66" t="str">
        <f t="shared" si="23"/>
        <v>単元12</v>
      </c>
      <c r="AO66" t="str">
        <f t="shared" si="24"/>
        <v/>
      </c>
      <c r="AT66" s="24">
        <v>58</v>
      </c>
      <c r="AU66" s="42"/>
      <c r="AV66" s="3"/>
      <c r="AW66" s="3"/>
      <c r="AX66" s="3"/>
      <c r="AY66" s="3"/>
      <c r="AZ66" s="46"/>
    </row>
    <row r="67" spans="23:52" ht="18.95" customHeight="1" x14ac:dyDescent="0.15">
      <c r="W67" s="3">
        <v>59</v>
      </c>
      <c r="X67" s="7" t="str">
        <f>R12</f>
        <v>理科</v>
      </c>
      <c r="Y67" s="9"/>
      <c r="Z67" s="23" t="str">
        <f t="shared" si="14"/>
        <v>理科</v>
      </c>
      <c r="AA67" t="str">
        <f>IF($Z67=AA$8,COUNTIF($Z$9:$Z67,AA$8)+Q$22,"")</f>
        <v/>
      </c>
      <c r="AB67" t="str">
        <f>IF($Z67=AB$8,COUNTIF($Z$9:$Z67,AB$8)+R$22,"")</f>
        <v/>
      </c>
      <c r="AC67" t="str">
        <f>IF($Z67=AC$8,COUNTIF($Z$9:$Z67,AC$8)+S$22,"")</f>
        <v/>
      </c>
      <c r="AD67">
        <f>IF($Z67=AD$8,COUNTIF($Z$9:$Z67,AD$8)+T$22,"")</f>
        <v>12</v>
      </c>
      <c r="AE67" t="str">
        <f>IF($Z67=AE$8,COUNTIF($Z$9:$Z67,AE$8)+U$22,"")</f>
        <v/>
      </c>
      <c r="AF67" t="str">
        <f t="shared" si="15"/>
        <v/>
      </c>
      <c r="AG67" t="str">
        <f t="shared" si="16"/>
        <v/>
      </c>
      <c r="AH67" t="str">
        <f t="shared" si="17"/>
        <v/>
      </c>
      <c r="AI67" t="str">
        <f t="shared" si="18"/>
        <v>単元12</v>
      </c>
      <c r="AJ67" t="str">
        <f t="shared" si="19"/>
        <v/>
      </c>
      <c r="AK67" t="str">
        <f t="shared" si="20"/>
        <v/>
      </c>
      <c r="AL67" t="str">
        <f t="shared" si="21"/>
        <v/>
      </c>
      <c r="AM67" t="str">
        <f t="shared" si="22"/>
        <v/>
      </c>
      <c r="AN67" t="str">
        <f t="shared" si="23"/>
        <v>単元12</v>
      </c>
      <c r="AO67" t="str">
        <f t="shared" si="24"/>
        <v>単元12</v>
      </c>
      <c r="AT67" s="24">
        <v>59</v>
      </c>
      <c r="AU67" s="42"/>
      <c r="AV67" s="3"/>
      <c r="AW67" s="3"/>
      <c r="AX67" s="3"/>
      <c r="AY67" s="3"/>
      <c r="AZ67" s="46"/>
    </row>
    <row r="68" spans="23:52" ht="18.95" customHeight="1" thickBot="1" x14ac:dyDescent="0.2">
      <c r="W68" s="3">
        <v>60</v>
      </c>
      <c r="X68" s="7" t="str">
        <f>R13</f>
        <v>英語</v>
      </c>
      <c r="Y68" s="10"/>
      <c r="Z68" s="23" t="str">
        <f t="shared" si="14"/>
        <v>英語</v>
      </c>
      <c r="AA68" t="str">
        <f>IF($Z68=AA$8,COUNTIF($Z$9:$Z68,AA$8)+Q$22,"")</f>
        <v/>
      </c>
      <c r="AB68" t="str">
        <f>IF($Z68=AB$8,COUNTIF($Z$9:$Z68,AB$8)+R$22,"")</f>
        <v/>
      </c>
      <c r="AC68" t="str">
        <f>IF($Z68=AC$8,COUNTIF($Z$9:$Z68,AC$8)+S$22,"")</f>
        <v/>
      </c>
      <c r="AD68" t="str">
        <f>IF($Z68=AD$8,COUNTIF($Z$9:$Z68,AD$8)+T$22,"")</f>
        <v/>
      </c>
      <c r="AE68">
        <f>IF($Z68=AE$8,COUNTIF($Z$9:$Z68,AE$8)+U$22,"")</f>
        <v>12</v>
      </c>
      <c r="AF68" t="str">
        <f t="shared" si="15"/>
        <v/>
      </c>
      <c r="AG68" t="str">
        <f t="shared" si="16"/>
        <v/>
      </c>
      <c r="AH68" t="str">
        <f t="shared" si="17"/>
        <v/>
      </c>
      <c r="AI68" t="str">
        <f t="shared" si="18"/>
        <v/>
      </c>
      <c r="AJ68" t="str">
        <f t="shared" si="19"/>
        <v>単元12</v>
      </c>
      <c r="AK68" t="str">
        <f t="shared" si="20"/>
        <v/>
      </c>
      <c r="AL68" t="str">
        <f t="shared" si="21"/>
        <v/>
      </c>
      <c r="AM68" t="str">
        <f t="shared" si="22"/>
        <v/>
      </c>
      <c r="AN68" t="str">
        <f t="shared" si="23"/>
        <v/>
      </c>
      <c r="AO68" t="str">
        <f t="shared" si="24"/>
        <v>単元12</v>
      </c>
      <c r="AT68" s="24">
        <v>60</v>
      </c>
      <c r="AU68" s="42"/>
      <c r="AV68" s="3"/>
      <c r="AW68" s="3"/>
      <c r="AX68" s="3"/>
      <c r="AY68" s="3"/>
      <c r="AZ68" s="46"/>
    </row>
    <row r="69" spans="23:52" ht="18.95" customHeight="1" x14ac:dyDescent="0.15">
      <c r="AK69" t="str">
        <f t="shared" si="13"/>
        <v/>
      </c>
      <c r="AL69" t="str">
        <f t="shared" si="13"/>
        <v/>
      </c>
      <c r="AM69" t="str">
        <f t="shared" si="13"/>
        <v/>
      </c>
      <c r="AN69" t="str">
        <f t="shared" si="13"/>
        <v/>
      </c>
      <c r="AO69" t="str">
        <f t="shared" si="13"/>
        <v/>
      </c>
      <c r="AT69" s="24">
        <v>61</v>
      </c>
      <c r="AU69" s="42"/>
      <c r="AV69" s="3"/>
      <c r="AW69" s="3"/>
      <c r="AX69" s="3"/>
      <c r="AY69" s="3"/>
      <c r="AZ69" s="46"/>
    </row>
    <row r="70" spans="23:52" ht="18.95" customHeight="1" x14ac:dyDescent="0.15">
      <c r="AT70" s="24">
        <v>62</v>
      </c>
      <c r="AU70" s="42"/>
      <c r="AV70" s="3"/>
      <c r="AW70" s="3"/>
      <c r="AX70" s="3"/>
      <c r="AY70" s="3"/>
      <c r="AZ70" s="46"/>
    </row>
    <row r="71" spans="23:52" ht="18.95" customHeight="1" x14ac:dyDescent="0.15">
      <c r="AT71" s="24">
        <v>63</v>
      </c>
      <c r="AU71" s="42"/>
      <c r="AV71" s="3"/>
      <c r="AW71" s="3"/>
      <c r="AX71" s="3"/>
      <c r="AY71" s="3"/>
      <c r="AZ71" s="46"/>
    </row>
    <row r="72" spans="23:52" ht="18.95" customHeight="1" x14ac:dyDescent="0.15">
      <c r="AT72" s="24">
        <v>64</v>
      </c>
      <c r="AU72" s="42"/>
      <c r="AV72" s="3"/>
      <c r="AW72" s="3"/>
      <c r="AX72" s="3"/>
      <c r="AY72" s="3"/>
      <c r="AZ72" s="46"/>
    </row>
    <row r="73" spans="23:52" ht="18.95" customHeight="1" x14ac:dyDescent="0.15">
      <c r="AT73" s="24">
        <v>65</v>
      </c>
      <c r="AU73" s="42"/>
      <c r="AV73" s="3"/>
      <c r="AW73" s="3"/>
      <c r="AX73" s="3"/>
      <c r="AY73" s="3"/>
      <c r="AZ73" s="46"/>
    </row>
    <row r="74" spans="23:52" ht="18.95" customHeight="1" x14ac:dyDescent="0.15">
      <c r="AT74" s="24">
        <v>66</v>
      </c>
      <c r="AU74" s="42"/>
      <c r="AV74" s="3"/>
      <c r="AW74" s="3"/>
      <c r="AX74" s="3"/>
      <c r="AY74" s="3"/>
      <c r="AZ74" s="46"/>
    </row>
    <row r="75" spans="23:52" ht="18.95" customHeight="1" x14ac:dyDescent="0.15">
      <c r="AT75" s="24">
        <v>67</v>
      </c>
      <c r="AU75" s="42"/>
      <c r="AV75" s="3"/>
      <c r="AW75" s="3"/>
      <c r="AX75" s="3"/>
      <c r="AY75" s="3"/>
      <c r="AZ75" s="46"/>
    </row>
    <row r="76" spans="23:52" ht="18.95" customHeight="1" x14ac:dyDescent="0.15">
      <c r="AT76" s="24">
        <v>68</v>
      </c>
      <c r="AU76" s="42"/>
      <c r="AV76" s="3"/>
      <c r="AW76" s="3"/>
      <c r="AX76" s="3"/>
      <c r="AY76" s="3"/>
      <c r="AZ76" s="46"/>
    </row>
    <row r="77" spans="23:52" ht="18.95" customHeight="1" x14ac:dyDescent="0.15">
      <c r="AT77" s="24">
        <v>69</v>
      </c>
      <c r="AU77" s="42"/>
      <c r="AV77" s="3"/>
      <c r="AW77" s="3"/>
      <c r="AX77" s="3"/>
      <c r="AY77" s="3"/>
      <c r="AZ77" s="46"/>
    </row>
    <row r="78" spans="23:52" ht="18.95" customHeight="1" x14ac:dyDescent="0.15">
      <c r="AT78" s="24">
        <v>70</v>
      </c>
      <c r="AU78" s="42"/>
      <c r="AV78" s="3"/>
      <c r="AW78" s="3"/>
      <c r="AX78" s="3"/>
      <c r="AY78" s="3"/>
      <c r="AZ78" s="46"/>
    </row>
    <row r="79" spans="23:52" ht="18.95" customHeight="1" x14ac:dyDescent="0.15">
      <c r="AT79" s="24">
        <v>71</v>
      </c>
      <c r="AU79" s="42"/>
      <c r="AV79" s="3"/>
      <c r="AW79" s="3"/>
      <c r="AX79" s="3"/>
      <c r="AY79" s="3"/>
      <c r="AZ79" s="46"/>
    </row>
    <row r="80" spans="23:52" ht="18.95" customHeight="1" x14ac:dyDescent="0.15">
      <c r="AT80" s="24">
        <v>72</v>
      </c>
      <c r="AU80" s="42"/>
      <c r="AV80" s="3"/>
      <c r="AW80" s="3"/>
      <c r="AX80" s="3"/>
      <c r="AY80" s="3"/>
      <c r="AZ80" s="46"/>
    </row>
    <row r="81" spans="46:52" ht="18.95" customHeight="1" x14ac:dyDescent="0.15">
      <c r="AT81" s="24">
        <v>73</v>
      </c>
      <c r="AU81" s="42"/>
      <c r="AV81" s="3"/>
      <c r="AW81" s="3"/>
      <c r="AX81" s="3"/>
      <c r="AY81" s="3"/>
      <c r="AZ81" s="46"/>
    </row>
    <row r="82" spans="46:52" ht="18.95" customHeight="1" x14ac:dyDescent="0.15">
      <c r="AT82" s="24">
        <v>74</v>
      </c>
      <c r="AU82" s="42"/>
      <c r="AV82" s="3"/>
      <c r="AW82" s="3"/>
      <c r="AX82" s="3"/>
      <c r="AY82" s="3"/>
      <c r="AZ82" s="46"/>
    </row>
    <row r="83" spans="46:52" ht="18.95" customHeight="1" x14ac:dyDescent="0.15">
      <c r="AT83" s="24">
        <v>75</v>
      </c>
      <c r="AU83" s="42"/>
      <c r="AV83" s="3"/>
      <c r="AW83" s="3"/>
      <c r="AX83" s="3"/>
      <c r="AY83" s="3"/>
      <c r="AZ83" s="46"/>
    </row>
    <row r="84" spans="46:52" ht="18.95" customHeight="1" x14ac:dyDescent="0.15">
      <c r="AT84" s="24">
        <v>76</v>
      </c>
      <c r="AU84" s="42"/>
      <c r="AV84" s="3"/>
      <c r="AW84" s="3"/>
      <c r="AX84" s="3"/>
      <c r="AY84" s="3"/>
      <c r="AZ84" s="46"/>
    </row>
    <row r="85" spans="46:52" ht="18.95" customHeight="1" x14ac:dyDescent="0.15">
      <c r="AT85" s="24">
        <v>77</v>
      </c>
      <c r="AU85" s="42"/>
      <c r="AV85" s="3"/>
      <c r="AW85" s="3"/>
      <c r="AX85" s="3"/>
      <c r="AY85" s="3"/>
      <c r="AZ85" s="46"/>
    </row>
    <row r="86" spans="46:52" ht="18.95" customHeight="1" x14ac:dyDescent="0.15">
      <c r="AT86" s="24">
        <v>78</v>
      </c>
      <c r="AU86" s="42"/>
      <c r="AV86" s="3"/>
      <c r="AW86" s="3"/>
      <c r="AX86" s="3"/>
      <c r="AY86" s="3"/>
      <c r="AZ86" s="46"/>
    </row>
    <row r="87" spans="46:52" ht="18.95" customHeight="1" x14ac:dyDescent="0.15">
      <c r="AT87" s="24">
        <v>79</v>
      </c>
      <c r="AU87" s="42"/>
      <c r="AV87" s="3"/>
      <c r="AW87" s="3"/>
      <c r="AX87" s="3"/>
      <c r="AY87" s="3"/>
      <c r="AZ87" s="46"/>
    </row>
    <row r="88" spans="46:52" ht="18.95" customHeight="1" x14ac:dyDescent="0.15">
      <c r="AT88" s="24">
        <v>80</v>
      </c>
      <c r="AU88" s="42"/>
      <c r="AV88" s="3"/>
      <c r="AW88" s="3"/>
      <c r="AX88" s="3"/>
      <c r="AY88" s="3"/>
      <c r="AZ88" s="46"/>
    </row>
    <row r="89" spans="46:52" ht="18.95" customHeight="1" x14ac:dyDescent="0.15">
      <c r="AT89" s="24">
        <v>81</v>
      </c>
      <c r="AU89" s="42"/>
      <c r="AV89" s="3"/>
      <c r="AW89" s="3"/>
      <c r="AX89" s="3"/>
      <c r="AY89" s="3"/>
      <c r="AZ89" s="46"/>
    </row>
    <row r="90" spans="46:52" ht="18.95" customHeight="1" x14ac:dyDescent="0.15">
      <c r="AT90" s="24">
        <v>82</v>
      </c>
      <c r="AU90" s="42"/>
      <c r="AV90" s="3"/>
      <c r="AW90" s="3"/>
      <c r="AX90" s="3"/>
      <c r="AY90" s="3"/>
      <c r="AZ90" s="46"/>
    </row>
    <row r="91" spans="46:52" ht="18.95" customHeight="1" x14ac:dyDescent="0.15">
      <c r="AT91" s="24">
        <v>83</v>
      </c>
      <c r="AU91" s="42"/>
      <c r="AV91" s="3"/>
      <c r="AW91" s="3"/>
      <c r="AX91" s="3"/>
      <c r="AY91" s="3"/>
      <c r="AZ91" s="46"/>
    </row>
    <row r="92" spans="46:52" ht="18.95" customHeight="1" x14ac:dyDescent="0.15">
      <c r="AT92" s="24">
        <v>84</v>
      </c>
      <c r="AU92" s="42"/>
      <c r="AV92" s="3"/>
      <c r="AW92" s="3"/>
      <c r="AX92" s="3"/>
      <c r="AY92" s="3"/>
      <c r="AZ92" s="46"/>
    </row>
    <row r="93" spans="46:52" ht="18.95" customHeight="1" x14ac:dyDescent="0.15">
      <c r="AT93" s="24">
        <v>85</v>
      </c>
      <c r="AU93" s="42"/>
      <c r="AV93" s="3"/>
      <c r="AW93" s="3"/>
      <c r="AX93" s="3"/>
      <c r="AY93" s="3"/>
      <c r="AZ93" s="46"/>
    </row>
    <row r="94" spans="46:52" ht="18.95" customHeight="1" x14ac:dyDescent="0.15">
      <c r="AT94" s="24">
        <v>86</v>
      </c>
      <c r="AU94" s="42"/>
      <c r="AV94" s="3"/>
      <c r="AW94" s="3"/>
      <c r="AX94" s="3"/>
      <c r="AY94" s="3"/>
      <c r="AZ94" s="46"/>
    </row>
    <row r="95" spans="46:52" ht="18.95" customHeight="1" x14ac:dyDescent="0.15">
      <c r="AT95" s="24">
        <v>87</v>
      </c>
      <c r="AU95" s="42"/>
      <c r="AV95" s="3"/>
      <c r="AW95" s="3"/>
      <c r="AX95" s="3"/>
      <c r="AY95" s="3"/>
      <c r="AZ95" s="46"/>
    </row>
    <row r="96" spans="46:52" ht="18.95" customHeight="1" x14ac:dyDescent="0.15">
      <c r="AT96" s="24">
        <v>88</v>
      </c>
      <c r="AU96" s="42"/>
      <c r="AV96" s="3"/>
      <c r="AW96" s="3"/>
      <c r="AX96" s="3"/>
      <c r="AY96" s="3"/>
      <c r="AZ96" s="46"/>
    </row>
    <row r="97" spans="46:52" ht="18.95" customHeight="1" x14ac:dyDescent="0.15">
      <c r="AT97" s="24">
        <v>89</v>
      </c>
      <c r="AU97" s="42"/>
      <c r="AV97" s="3"/>
      <c r="AW97" s="3"/>
      <c r="AX97" s="3"/>
      <c r="AY97" s="3"/>
      <c r="AZ97" s="46"/>
    </row>
    <row r="98" spans="46:52" ht="18.95" customHeight="1" x14ac:dyDescent="0.15">
      <c r="AT98" s="24">
        <v>90</v>
      </c>
      <c r="AU98" s="42"/>
      <c r="AV98" s="3"/>
      <c r="AW98" s="3"/>
      <c r="AX98" s="3"/>
      <c r="AY98" s="3"/>
      <c r="AZ98" s="46"/>
    </row>
    <row r="99" spans="46:52" ht="18.95" customHeight="1" x14ac:dyDescent="0.15">
      <c r="AT99" s="24">
        <v>91</v>
      </c>
      <c r="AU99" s="42"/>
      <c r="AV99" s="3"/>
      <c r="AW99" s="3"/>
      <c r="AX99" s="3"/>
      <c r="AY99" s="3"/>
      <c r="AZ99" s="46"/>
    </row>
    <row r="100" spans="46:52" ht="18.95" customHeight="1" x14ac:dyDescent="0.15">
      <c r="AT100" s="24">
        <v>92</v>
      </c>
      <c r="AU100" s="42"/>
      <c r="AV100" s="3"/>
      <c r="AW100" s="3"/>
      <c r="AX100" s="3"/>
      <c r="AY100" s="3"/>
      <c r="AZ100" s="46"/>
    </row>
    <row r="101" spans="46:52" ht="18.95" customHeight="1" x14ac:dyDescent="0.15">
      <c r="AT101" s="24">
        <v>93</v>
      </c>
      <c r="AU101" s="42"/>
      <c r="AV101" s="3"/>
      <c r="AW101" s="3"/>
      <c r="AX101" s="3"/>
      <c r="AY101" s="3"/>
      <c r="AZ101" s="46"/>
    </row>
    <row r="102" spans="46:52" ht="18.95" customHeight="1" x14ac:dyDescent="0.15">
      <c r="AT102" s="24">
        <v>94</v>
      </c>
      <c r="AU102" s="42"/>
      <c r="AV102" s="3"/>
      <c r="AW102" s="3"/>
      <c r="AX102" s="3"/>
      <c r="AY102" s="3"/>
      <c r="AZ102" s="46"/>
    </row>
    <row r="103" spans="46:52" ht="18.95" customHeight="1" x14ac:dyDescent="0.15">
      <c r="AT103" s="24">
        <v>95</v>
      </c>
      <c r="AU103" s="42"/>
      <c r="AV103" s="3"/>
      <c r="AW103" s="3"/>
      <c r="AX103" s="3"/>
      <c r="AY103" s="3"/>
      <c r="AZ103" s="46"/>
    </row>
    <row r="104" spans="46:52" ht="18.95" customHeight="1" x14ac:dyDescent="0.15">
      <c r="AT104" s="24">
        <v>96</v>
      </c>
      <c r="AU104" s="42"/>
      <c r="AV104" s="3"/>
      <c r="AW104" s="3"/>
      <c r="AX104" s="3"/>
      <c r="AY104" s="3"/>
      <c r="AZ104" s="46"/>
    </row>
    <row r="105" spans="46:52" ht="18.95" customHeight="1" x14ac:dyDescent="0.15">
      <c r="AT105" s="24">
        <v>97</v>
      </c>
      <c r="AU105" s="42"/>
      <c r="AV105" s="3"/>
      <c r="AW105" s="3"/>
      <c r="AX105" s="3"/>
      <c r="AY105" s="3"/>
      <c r="AZ105" s="46"/>
    </row>
    <row r="106" spans="46:52" ht="18.95" customHeight="1" x14ac:dyDescent="0.15">
      <c r="AT106" s="24">
        <v>98</v>
      </c>
      <c r="AU106" s="42"/>
      <c r="AV106" s="3"/>
      <c r="AW106" s="3"/>
      <c r="AX106" s="3"/>
      <c r="AY106" s="3"/>
      <c r="AZ106" s="46"/>
    </row>
    <row r="107" spans="46:52" ht="18.95" customHeight="1" x14ac:dyDescent="0.15">
      <c r="AT107" s="24">
        <v>99</v>
      </c>
      <c r="AU107" s="42"/>
      <c r="AV107" s="3"/>
      <c r="AW107" s="3"/>
      <c r="AX107" s="3"/>
      <c r="AY107" s="3"/>
      <c r="AZ107" s="46"/>
    </row>
    <row r="108" spans="46:52" ht="18.95" customHeight="1" thickBot="1" x14ac:dyDescent="0.2">
      <c r="AT108" s="24">
        <v>100</v>
      </c>
      <c r="AU108" s="47"/>
      <c r="AV108" s="48"/>
      <c r="AW108" s="48"/>
      <c r="AX108" s="48"/>
      <c r="AY108" s="48"/>
      <c r="AZ108" s="49"/>
    </row>
  </sheetData>
  <mergeCells count="5">
    <mergeCell ref="Q1:V1"/>
    <mergeCell ref="B2:C2"/>
    <mergeCell ref="B5:C5"/>
    <mergeCell ref="B4:C4"/>
    <mergeCell ref="E4:K4"/>
  </mergeCells>
  <phoneticPr fontId="3"/>
  <conditionalFormatting sqref="B6:C36">
    <cfRule type="expression" dxfId="10" priority="2" stopIfTrue="1">
      <formula>OR(WEEKDAY(B6)=1,WEEKDAY(B6)=7)</formula>
    </cfRule>
  </conditionalFormatting>
  <conditionalFormatting sqref="C4:C5">
    <cfRule type="cellIs" dxfId="9" priority="5" stopIfTrue="1" operator="equal">
      <formula>"土"</formula>
    </cfRule>
    <cfRule type="cellIs" dxfId="8" priority="6" stopIfTrue="1" operator="equal">
      <formula>"日"</formula>
    </cfRule>
  </conditionalFormatting>
  <dataValidations count="1">
    <dataValidation type="list" allowBlank="1" showInputMessage="1" showErrorMessage="1" sqref="R9:R13 Y9:Y68" xr:uid="{00000000-0002-0000-1500-000000000000}">
      <formula1>"国語,社会,数学,理科,英語"</formula1>
    </dataValidation>
  </dataValidations>
  <pageMargins left="0.55118110236220474" right="0.55118110236220474" top="0.27559055118110237" bottom="0.31496062992125984" header="0.51181102362204722" footer="0.51181102362204722"/>
  <pageSetup paperSize="13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stopIfTrue="1" id="{CA72CD5D-C9A3-40FE-BEF7-3A83EEA290F6}">
            <xm:f>VLOOKUP(B6,祝日一覧!$A:$A,1,FALSE)</xm:f>
            <x14:dxf>
              <fill>
                <patternFill>
                  <bgColor theme="0" tint="-0.24994659260841701"/>
                </patternFill>
              </fill>
            </x14:dxf>
          </x14:cfRule>
          <xm:sqref>B6:C36</xm:sqref>
        </x14:conditionalFormatting>
      </x14:conditionalFormattings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AZ108"/>
  <sheetViews>
    <sheetView showGridLines="0" showRowColHeaders="0" zoomScale="70" zoomScaleNormal="70" workbookViewId="0"/>
  </sheetViews>
  <sheetFormatPr defaultRowHeight="13.5" x14ac:dyDescent="0.15"/>
  <cols>
    <col min="1" max="1" width="2.125" customWidth="1"/>
    <col min="2" max="3" width="3" customWidth="1"/>
    <col min="4" max="4" width="3.375" hidden="1" customWidth="1"/>
    <col min="5" max="5" width="24.375" customWidth="1"/>
    <col min="6" max="10" width="7.625" style="18" customWidth="1"/>
    <col min="12" max="12" width="2" hidden="1" customWidth="1"/>
    <col min="13" max="13" width="2.125" customWidth="1"/>
    <col min="14" max="14" width="6.875" style="20" customWidth="1"/>
    <col min="15" max="15" width="4.875" hidden="1" customWidth="1"/>
    <col min="16" max="16" width="5.375" customWidth="1"/>
    <col min="17" max="17" width="6" customWidth="1"/>
    <col min="18" max="18" width="6.625" customWidth="1"/>
    <col min="19" max="19" width="5.375" customWidth="1"/>
    <col min="20" max="21" width="6.375" customWidth="1"/>
    <col min="22" max="23" width="5.375" customWidth="1"/>
    <col min="24" max="24" width="5.375" hidden="1" customWidth="1"/>
    <col min="25" max="25" width="5.375" customWidth="1"/>
    <col min="26" max="41" width="5.375" hidden="1" customWidth="1"/>
    <col min="42" max="42" width="9.375" hidden="1" customWidth="1"/>
    <col min="43" max="44" width="5.375" hidden="1" customWidth="1"/>
    <col min="45" max="45" width="9.25" customWidth="1"/>
    <col min="46" max="46" width="7.5" style="21" customWidth="1"/>
    <col min="47" max="47" width="12.75" style="21" customWidth="1"/>
    <col min="48" max="52" width="9.375" style="6" bestFit="1" customWidth="1"/>
  </cols>
  <sheetData>
    <row r="1" spans="1:52" s="35" customFormat="1" ht="35.25" customHeight="1" x14ac:dyDescent="0.15">
      <c r="B1" s="38" t="s">
        <v>373</v>
      </c>
      <c r="C1" s="38"/>
      <c r="D1" s="38"/>
      <c r="E1" s="38"/>
      <c r="F1" s="38"/>
      <c r="G1" s="38"/>
      <c r="H1" s="38"/>
      <c r="I1" s="38"/>
      <c r="J1" s="38"/>
      <c r="K1" s="38"/>
      <c r="Q1" s="231"/>
      <c r="R1" s="228"/>
      <c r="S1" s="228"/>
      <c r="T1" s="228"/>
      <c r="U1" s="228"/>
      <c r="V1" s="228"/>
    </row>
    <row r="2" spans="1:52" s="1" customFormat="1" ht="37.5" customHeight="1" x14ac:dyDescent="0.15">
      <c r="B2" s="225"/>
      <c r="C2" s="225"/>
      <c r="D2" s="2"/>
      <c r="F2" s="96"/>
      <c r="G2" s="54"/>
      <c r="H2" s="96" t="s">
        <v>796</v>
      </c>
      <c r="I2" s="54"/>
      <c r="J2" s="54"/>
      <c r="K2" s="29"/>
      <c r="L2" s="29"/>
      <c r="M2" s="29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 s="37"/>
      <c r="AU2" s="21"/>
      <c r="AV2" s="19"/>
      <c r="AW2" s="19"/>
      <c r="AX2" s="19"/>
      <c r="AY2" s="19"/>
      <c r="AZ2" s="19"/>
    </row>
    <row r="3" spans="1:52" s="1" customFormat="1" ht="17.100000000000001" customHeight="1" x14ac:dyDescent="0.15">
      <c r="A3" s="202"/>
      <c r="B3" s="203"/>
      <c r="C3" s="203"/>
      <c r="D3" s="203"/>
      <c r="E3" s="202"/>
      <c r="F3" s="204"/>
      <c r="G3" s="205"/>
      <c r="H3" s="204"/>
      <c r="I3" s="205"/>
      <c r="J3" s="205"/>
      <c r="K3" s="206"/>
      <c r="L3" s="206"/>
      <c r="M3" s="206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 s="37"/>
      <c r="AU3" s="21"/>
      <c r="AV3" s="19"/>
      <c r="AW3" s="19"/>
      <c r="AX3" s="19"/>
      <c r="AY3" s="19"/>
      <c r="AZ3" s="19"/>
    </row>
    <row r="4" spans="1:52" s="1" customFormat="1" ht="33" customHeight="1" thickBot="1" x14ac:dyDescent="0.2">
      <c r="A4" s="202"/>
      <c r="B4" s="230">
        <f>見本①!$A$3+2</f>
        <v>2027</v>
      </c>
      <c r="C4" s="230"/>
      <c r="D4" s="109"/>
      <c r="E4" s="229" t="s">
        <v>85</v>
      </c>
      <c r="F4" s="229"/>
      <c r="G4" s="229"/>
      <c r="H4" s="229"/>
      <c r="I4" s="229"/>
      <c r="J4" s="229"/>
      <c r="K4" s="229"/>
      <c r="L4" s="31"/>
      <c r="M4" s="209"/>
      <c r="N4" s="38" t="s">
        <v>75</v>
      </c>
      <c r="P4" s="50"/>
      <c r="Q4" s="51"/>
      <c r="R4" s="51"/>
      <c r="S4" s="51"/>
      <c r="T4" s="51"/>
      <c r="U4" s="51"/>
      <c r="V4" s="51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 s="22"/>
      <c r="AU4" s="21"/>
      <c r="AV4" s="19"/>
      <c r="AW4" s="19"/>
      <c r="AX4" s="19"/>
      <c r="AY4" s="19"/>
      <c r="AZ4" s="19"/>
    </row>
    <row r="5" spans="1:52" ht="30.75" customHeight="1" x14ac:dyDescent="0.15">
      <c r="A5" s="207"/>
      <c r="B5" s="226">
        <v>2</v>
      </c>
      <c r="C5" s="226"/>
      <c r="D5" s="2"/>
      <c r="E5" s="28" t="s">
        <v>40</v>
      </c>
      <c r="F5" s="30" t="s">
        <v>65</v>
      </c>
      <c r="G5" s="30" t="s">
        <v>50</v>
      </c>
      <c r="H5" s="30" t="s">
        <v>47</v>
      </c>
      <c r="I5" s="30" t="s">
        <v>48</v>
      </c>
      <c r="J5" s="30" t="s">
        <v>49</v>
      </c>
      <c r="K5" s="28" t="s">
        <v>10</v>
      </c>
      <c r="M5" s="207"/>
      <c r="N5" s="32" t="s">
        <v>66</v>
      </c>
      <c r="AT5" s="22"/>
    </row>
    <row r="6" spans="1:52" ht="18.95" customHeight="1" x14ac:dyDescent="0.15">
      <c r="A6" s="207"/>
      <c r="B6" s="99">
        <f>DATE($B$4,$B$5,1)</f>
        <v>46419</v>
      </c>
      <c r="C6" s="98">
        <f>DATE($B$4,$B$5,1)</f>
        <v>46419</v>
      </c>
      <c r="D6" s="3" t="s">
        <v>51</v>
      </c>
      <c r="E6" s="3"/>
      <c r="F6" s="17" t="str">
        <f t="shared" ref="F6:F33" si="0">IF($N6=1,VLOOKUP($O6,$W$9:$AO$68,10),IF($N6=2,VLOOKUP($O5+1,$W$9:$AO$68,15),IF($N6="予備","予備","")))</f>
        <v>単元1</v>
      </c>
      <c r="G6" s="17" t="str">
        <f t="shared" ref="G6:G33" si="1">IF($N6=1,VLOOKUP($O6,$W$9:$AO$68,11),IF($N6=2,VLOOKUP($O5+1,$W$9:$AO$68,16),IF($N6="予備","予備","")))</f>
        <v/>
      </c>
      <c r="H6" s="17" t="str">
        <f t="shared" ref="H6:H33" si="2">IF($N6=1,VLOOKUP($O6,$W$9:$AO$68,12),IF($N6=2,VLOOKUP($O5+1,$W$9:$AO$68,17),IF($N6="予備","予備","")))</f>
        <v/>
      </c>
      <c r="I6" s="17" t="str">
        <f t="shared" ref="I6:I33" si="3">IF($N6=1,VLOOKUP($O6,$W$9:$AO$68,13),IF($N6=2,VLOOKUP($O5+1,$W$9:$AO$68,18),IF($N6="予備","予備","")))</f>
        <v/>
      </c>
      <c r="J6" s="17" t="str">
        <f t="shared" ref="J6:J33" si="4">IF($N6=1,VLOOKUP($O6,$W$9:$AO$68,14),IF($N6=2,VLOOKUP($O5+1,$W$9:$AO$68,19),IF($N6="予備","予備","")))</f>
        <v/>
      </c>
      <c r="K6" s="3"/>
      <c r="M6" s="207"/>
      <c r="N6" s="33">
        <v>1</v>
      </c>
      <c r="O6">
        <f>SUM($N$6:N6)</f>
        <v>1</v>
      </c>
      <c r="AT6" s="6"/>
    </row>
    <row r="7" spans="1:52" ht="18.95" customHeight="1" thickBot="1" x14ac:dyDescent="0.2">
      <c r="A7" s="207"/>
      <c r="B7" s="99">
        <f>B6+1</f>
        <v>46420</v>
      </c>
      <c r="C7" s="98">
        <f>C6+1</f>
        <v>46420</v>
      </c>
      <c r="D7" s="3" t="s">
        <v>52</v>
      </c>
      <c r="E7" s="3"/>
      <c r="F7" s="17" t="str">
        <f t="shared" si="0"/>
        <v/>
      </c>
      <c r="G7" s="17" t="str">
        <f t="shared" si="1"/>
        <v>単元1</v>
      </c>
      <c r="H7" s="17" t="str">
        <f t="shared" si="2"/>
        <v/>
      </c>
      <c r="I7" s="17" t="str">
        <f t="shared" si="3"/>
        <v/>
      </c>
      <c r="J7" s="17" t="str">
        <f t="shared" si="4"/>
        <v/>
      </c>
      <c r="K7" s="3"/>
      <c r="M7" s="207"/>
      <c r="N7" s="33">
        <v>1</v>
      </c>
      <c r="O7">
        <f>SUM($N$6:N7)</f>
        <v>2</v>
      </c>
      <c r="Q7" s="38" t="s">
        <v>73</v>
      </c>
      <c r="R7" s="51"/>
      <c r="S7" s="51"/>
      <c r="W7" s="52" t="s">
        <v>72</v>
      </c>
      <c r="X7" s="51" t="s">
        <v>69</v>
      </c>
      <c r="Y7" s="51"/>
      <c r="Z7" s="51"/>
      <c r="AA7" s="51" t="s">
        <v>77</v>
      </c>
      <c r="AB7" s="51"/>
      <c r="AC7" s="51"/>
      <c r="AD7" s="51"/>
      <c r="AE7" s="51"/>
      <c r="AF7" s="51" t="s">
        <v>70</v>
      </c>
      <c r="AG7" s="51"/>
      <c r="AH7" s="51"/>
      <c r="AI7" s="51"/>
      <c r="AJ7" s="51"/>
      <c r="AK7" s="51" t="s">
        <v>71</v>
      </c>
      <c r="AL7" s="51"/>
      <c r="AM7" s="51"/>
      <c r="AN7" s="51"/>
      <c r="AO7" s="51"/>
      <c r="AP7" s="51"/>
      <c r="AQ7" s="51"/>
      <c r="AR7" s="51"/>
      <c r="AS7" s="51"/>
      <c r="AT7" s="36" t="s">
        <v>111</v>
      </c>
    </row>
    <row r="8" spans="1:52" ht="18.95" customHeight="1" thickBot="1" x14ac:dyDescent="0.2">
      <c r="A8" s="207"/>
      <c r="B8" s="99">
        <f t="shared" ref="B8:C33" si="5">B7+1</f>
        <v>46421</v>
      </c>
      <c r="C8" s="98">
        <f t="shared" si="5"/>
        <v>46421</v>
      </c>
      <c r="D8" s="3" t="s">
        <v>53</v>
      </c>
      <c r="E8" s="3"/>
      <c r="F8" s="17" t="str">
        <f t="shared" si="0"/>
        <v/>
      </c>
      <c r="G8" s="17" t="str">
        <f t="shared" si="1"/>
        <v/>
      </c>
      <c r="H8" s="17" t="str">
        <f t="shared" si="2"/>
        <v>単元1</v>
      </c>
      <c r="I8" s="17" t="str">
        <f t="shared" si="3"/>
        <v/>
      </c>
      <c r="J8" s="17" t="str">
        <f t="shared" si="4"/>
        <v/>
      </c>
      <c r="K8" s="3"/>
      <c r="M8" s="207"/>
      <c r="N8" s="33">
        <v>1</v>
      </c>
      <c r="O8">
        <f>SUM($N$6:N8)</f>
        <v>3</v>
      </c>
      <c r="Q8" s="4" t="s">
        <v>67</v>
      </c>
      <c r="R8" s="5" t="s">
        <v>46</v>
      </c>
      <c r="W8" s="5" t="s">
        <v>67</v>
      </c>
      <c r="X8" s="5" t="s">
        <v>46</v>
      </c>
      <c r="Y8" s="5" t="s">
        <v>46</v>
      </c>
      <c r="Z8" s="5" t="s">
        <v>46</v>
      </c>
      <c r="AA8" s="15" t="s">
        <v>41</v>
      </c>
      <c r="AB8" s="15" t="s">
        <v>42</v>
      </c>
      <c r="AC8" s="15" t="s">
        <v>43</v>
      </c>
      <c r="AD8" s="15" t="s">
        <v>44</v>
      </c>
      <c r="AE8" s="15" t="s">
        <v>45</v>
      </c>
      <c r="AF8" s="14" t="s">
        <v>41</v>
      </c>
      <c r="AG8" s="15" t="s">
        <v>42</v>
      </c>
      <c r="AH8" s="15" t="s">
        <v>43</v>
      </c>
      <c r="AI8" s="15" t="s">
        <v>44</v>
      </c>
      <c r="AJ8" s="16" t="s">
        <v>45</v>
      </c>
      <c r="AK8" s="14" t="s">
        <v>41</v>
      </c>
      <c r="AL8" s="15" t="s">
        <v>42</v>
      </c>
      <c r="AM8" s="15" t="s">
        <v>43</v>
      </c>
      <c r="AN8" s="15" t="s">
        <v>44</v>
      </c>
      <c r="AO8" s="16" t="s">
        <v>45</v>
      </c>
      <c r="AT8" s="5" t="s">
        <v>77</v>
      </c>
      <c r="AU8" s="5" t="s">
        <v>81</v>
      </c>
      <c r="AV8" s="5" t="s">
        <v>41</v>
      </c>
      <c r="AW8" s="5" t="s">
        <v>50</v>
      </c>
      <c r="AX8" s="5" t="s">
        <v>47</v>
      </c>
      <c r="AY8" s="5" t="s">
        <v>48</v>
      </c>
      <c r="AZ8" s="5" t="s">
        <v>49</v>
      </c>
    </row>
    <row r="9" spans="1:52" ht="18.95" customHeight="1" x14ac:dyDescent="0.15">
      <c r="A9" s="207"/>
      <c r="B9" s="99">
        <f t="shared" si="5"/>
        <v>46422</v>
      </c>
      <c r="C9" s="98">
        <f t="shared" si="5"/>
        <v>46422</v>
      </c>
      <c r="D9" s="3" t="s">
        <v>54</v>
      </c>
      <c r="E9" s="3"/>
      <c r="F9" s="17" t="str">
        <f t="shared" si="0"/>
        <v/>
      </c>
      <c r="G9" s="17" t="str">
        <f t="shared" si="1"/>
        <v/>
      </c>
      <c r="H9" s="17" t="str">
        <f t="shared" si="2"/>
        <v/>
      </c>
      <c r="I9" s="17" t="str">
        <f t="shared" si="3"/>
        <v>単元1</v>
      </c>
      <c r="J9" s="17" t="str">
        <f t="shared" si="4"/>
        <v/>
      </c>
      <c r="K9" s="3"/>
      <c r="M9" s="207"/>
      <c r="N9" s="33">
        <v>1</v>
      </c>
      <c r="O9">
        <f>SUM($N$6:N9)</f>
        <v>4</v>
      </c>
      <c r="Q9" s="7">
        <v>1</v>
      </c>
      <c r="R9" s="8" t="s">
        <v>41</v>
      </c>
      <c r="W9" s="3">
        <v>1</v>
      </c>
      <c r="X9" s="7" t="str">
        <f>R9</f>
        <v>国語</v>
      </c>
      <c r="Y9" s="8"/>
      <c r="Z9" s="23" t="str">
        <f t="shared" ref="Z9:Z58" si="6">IF(Y9="",IF(X9=0,"",X9),Y9)</f>
        <v>国語</v>
      </c>
      <c r="AA9">
        <f>IF($Z9=AA$8,COUNTIF($Z$9:$Z9,AA$8)+Q$22,"")</f>
        <v>1</v>
      </c>
      <c r="AB9" t="str">
        <f>IF($Z9=AB$8,COUNTIF($Z$9:$Z9,AB$8)+R$22,"")</f>
        <v/>
      </c>
      <c r="AC9" t="str">
        <f>IF($Z9=AC$8,COUNTIF($Z$9:$Z9,AC$8)+S$22,"")</f>
        <v/>
      </c>
      <c r="AD9" t="str">
        <f>IF($Z9=AD$8,COUNTIF($Z$9:$Z9,AD$8)+T$22,"")</f>
        <v/>
      </c>
      <c r="AE9" t="str">
        <f>IF($Z9=AE$8,COUNTIF($Z$9:$Z9,AE$8)+U$22,"")</f>
        <v/>
      </c>
      <c r="AF9" t="str">
        <f t="shared" ref="AF9:AF58" si="7">IF(AA9="","",VLOOKUP(AA9,$AT$9:$AZ$58,3))</f>
        <v>単元1</v>
      </c>
      <c r="AG9" t="str">
        <f t="shared" ref="AG9:AG58" si="8">IF(AB9="","",VLOOKUP(AB9,$AT$9:$AZ$58,4))</f>
        <v/>
      </c>
      <c r="AH9" t="str">
        <f t="shared" ref="AH9:AH58" si="9">IF(AC9="","",VLOOKUP(AC9,$AT$9:$AZ$58,5))</f>
        <v/>
      </c>
      <c r="AI9" t="str">
        <f t="shared" ref="AI9:AI58" si="10">IF(AD9="","",VLOOKUP(AD9,$AT$9:$AZ$58,6))</f>
        <v/>
      </c>
      <c r="AJ9" t="str">
        <f t="shared" ref="AJ9:AJ58" si="11">IF(AE9="","",VLOOKUP(AE9,$AT$9:$AZ$58,7))</f>
        <v/>
      </c>
      <c r="AK9" t="str">
        <f t="shared" ref="AK9:AO40" si="12">IF(AF9=AF10,"",IF($Z9=$Z10,AF9&amp;","&amp;AF10,AF9&amp;AF10))</f>
        <v>単元1</v>
      </c>
      <c r="AL9" t="str">
        <f t="shared" si="12"/>
        <v>単元1</v>
      </c>
      <c r="AM9" t="str">
        <f t="shared" si="12"/>
        <v/>
      </c>
      <c r="AN9" t="str">
        <f t="shared" si="12"/>
        <v/>
      </c>
      <c r="AO9" t="str">
        <f t="shared" si="12"/>
        <v/>
      </c>
      <c r="AT9" s="24">
        <v>1</v>
      </c>
      <c r="AU9" s="39" t="s">
        <v>212</v>
      </c>
      <c r="AV9" s="104" t="s">
        <v>314</v>
      </c>
      <c r="AW9" s="40" t="s">
        <v>314</v>
      </c>
      <c r="AX9" s="40" t="s">
        <v>314</v>
      </c>
      <c r="AY9" s="40" t="s">
        <v>314</v>
      </c>
      <c r="AZ9" s="41" t="s">
        <v>314</v>
      </c>
    </row>
    <row r="10" spans="1:52" ht="18.95" customHeight="1" x14ac:dyDescent="0.15">
      <c r="A10" s="207"/>
      <c r="B10" s="99">
        <f t="shared" si="5"/>
        <v>46423</v>
      </c>
      <c r="C10" s="98">
        <f t="shared" si="5"/>
        <v>46423</v>
      </c>
      <c r="D10" s="3" t="s">
        <v>55</v>
      </c>
      <c r="E10" s="3"/>
      <c r="F10" s="17" t="str">
        <f t="shared" si="0"/>
        <v/>
      </c>
      <c r="G10" s="17" t="str">
        <f t="shared" si="1"/>
        <v/>
      </c>
      <c r="H10" s="17" t="str">
        <f t="shared" si="2"/>
        <v/>
      </c>
      <c r="I10" s="17" t="str">
        <f t="shared" si="3"/>
        <v/>
      </c>
      <c r="J10" s="17" t="str">
        <f t="shared" si="4"/>
        <v>単元1</v>
      </c>
      <c r="K10" s="3"/>
      <c r="M10" s="207"/>
      <c r="N10" s="33">
        <v>1</v>
      </c>
      <c r="O10">
        <f>SUM($N$6:N10)</f>
        <v>5</v>
      </c>
      <c r="Q10" s="7">
        <v>2</v>
      </c>
      <c r="R10" s="9" t="s">
        <v>50</v>
      </c>
      <c r="W10" s="3">
        <v>2</v>
      </c>
      <c r="X10" s="7" t="str">
        <f>R10</f>
        <v>社会</v>
      </c>
      <c r="Y10" s="9"/>
      <c r="Z10" s="23" t="str">
        <f t="shared" si="6"/>
        <v>社会</v>
      </c>
      <c r="AA10" t="str">
        <f>IF($Z10=AA$8,COUNTIF($Z$9:$Z10,AA$8)+Q$22,"")</f>
        <v/>
      </c>
      <c r="AB10">
        <f>IF($Z10=AB$8,COUNTIF($Z$9:$Z10,AB$8)+R$22,"")</f>
        <v>1</v>
      </c>
      <c r="AC10" t="str">
        <f>IF($Z10=AC$8,COUNTIF($Z$9:$Z10,AC$8)+S$22,"")</f>
        <v/>
      </c>
      <c r="AD10" t="str">
        <f>IF($Z10=AD$8,COUNTIF($Z$9:$Z10,AD$8)+T$22,"")</f>
        <v/>
      </c>
      <c r="AE10" t="str">
        <f>IF($Z10=AE$8,COUNTIF($Z$9:$Z10,AE$8)+U$22,"")</f>
        <v/>
      </c>
      <c r="AF10" t="str">
        <f t="shared" si="7"/>
        <v/>
      </c>
      <c r="AG10" t="str">
        <f t="shared" si="8"/>
        <v>単元1</v>
      </c>
      <c r="AH10" t="str">
        <f t="shared" si="9"/>
        <v/>
      </c>
      <c r="AI10" t="str">
        <f t="shared" si="10"/>
        <v/>
      </c>
      <c r="AJ10" t="str">
        <f t="shared" si="11"/>
        <v/>
      </c>
      <c r="AK10" t="str">
        <f t="shared" si="12"/>
        <v/>
      </c>
      <c r="AL10" t="str">
        <f t="shared" si="12"/>
        <v>単元1</v>
      </c>
      <c r="AM10" t="str">
        <f t="shared" si="12"/>
        <v>単元1</v>
      </c>
      <c r="AN10" t="str">
        <f t="shared" si="12"/>
        <v/>
      </c>
      <c r="AO10" t="str">
        <f t="shared" si="12"/>
        <v/>
      </c>
      <c r="AT10" s="24">
        <v>2</v>
      </c>
      <c r="AU10" s="42" t="s">
        <v>213</v>
      </c>
      <c r="AV10" s="25" t="s">
        <v>315</v>
      </c>
      <c r="AW10" s="25" t="s">
        <v>315</v>
      </c>
      <c r="AX10" s="25" t="s">
        <v>315</v>
      </c>
      <c r="AY10" s="25" t="s">
        <v>315</v>
      </c>
      <c r="AZ10" s="43" t="s">
        <v>315</v>
      </c>
    </row>
    <row r="11" spans="1:52" ht="18.95" customHeight="1" x14ac:dyDescent="0.15">
      <c r="A11" s="207"/>
      <c r="B11" s="99">
        <f t="shared" si="5"/>
        <v>46424</v>
      </c>
      <c r="C11" s="98">
        <f t="shared" si="5"/>
        <v>46424</v>
      </c>
      <c r="D11" s="3" t="s">
        <v>56</v>
      </c>
      <c r="E11" s="3"/>
      <c r="F11" s="17" t="str">
        <f t="shared" si="0"/>
        <v>単元2</v>
      </c>
      <c r="G11" s="17" t="str">
        <f t="shared" si="1"/>
        <v/>
      </c>
      <c r="H11" s="17" t="str">
        <f t="shared" si="2"/>
        <v/>
      </c>
      <c r="I11" s="17" t="str">
        <f t="shared" si="3"/>
        <v/>
      </c>
      <c r="J11" s="17" t="str">
        <f t="shared" si="4"/>
        <v/>
      </c>
      <c r="K11" s="3"/>
      <c r="M11" s="207"/>
      <c r="N11" s="33">
        <v>1</v>
      </c>
      <c r="O11">
        <f>SUM($N$6:N11)</f>
        <v>6</v>
      </c>
      <c r="Q11" s="7">
        <v>3</v>
      </c>
      <c r="R11" s="9" t="s">
        <v>47</v>
      </c>
      <c r="W11" s="3">
        <v>3</v>
      </c>
      <c r="X11" s="7" t="str">
        <f>R11</f>
        <v>数学</v>
      </c>
      <c r="Y11" s="9"/>
      <c r="Z11" s="23" t="str">
        <f t="shared" si="6"/>
        <v>数学</v>
      </c>
      <c r="AA11" t="str">
        <f>IF($Z11=AA$8,COUNTIF($Z$9:$Z11,AA$8)+Q$22,"")</f>
        <v/>
      </c>
      <c r="AB11" t="str">
        <f>IF($Z11=AB$8,COUNTIF($Z$9:$Z11,AB$8)+R$22,"")</f>
        <v/>
      </c>
      <c r="AC11">
        <f>IF($Z11=AC$8,COUNTIF($Z$9:$Z11,AC$8)+S$22,"")</f>
        <v>1</v>
      </c>
      <c r="AD11" t="str">
        <f>IF($Z11=AD$8,COUNTIF($Z$9:$Z11,AD$8)+T$22,"")</f>
        <v/>
      </c>
      <c r="AE11" t="str">
        <f>IF($Z11=AE$8,COUNTIF($Z$9:$Z11,AE$8)+U$22,"")</f>
        <v/>
      </c>
      <c r="AF11" t="str">
        <f t="shared" si="7"/>
        <v/>
      </c>
      <c r="AG11" t="str">
        <f t="shared" si="8"/>
        <v/>
      </c>
      <c r="AH11" t="str">
        <f t="shared" si="9"/>
        <v>単元1</v>
      </c>
      <c r="AI11" t="str">
        <f t="shared" si="10"/>
        <v/>
      </c>
      <c r="AJ11" t="str">
        <f t="shared" si="11"/>
        <v/>
      </c>
      <c r="AK11" t="str">
        <f t="shared" si="12"/>
        <v/>
      </c>
      <c r="AL11" t="str">
        <f t="shared" si="12"/>
        <v/>
      </c>
      <c r="AM11" t="str">
        <f t="shared" si="12"/>
        <v>単元1</v>
      </c>
      <c r="AN11" t="str">
        <f t="shared" si="12"/>
        <v>単元1</v>
      </c>
      <c r="AO11" t="str">
        <f t="shared" si="12"/>
        <v/>
      </c>
      <c r="AT11" s="24">
        <v>3</v>
      </c>
      <c r="AU11" s="42" t="s">
        <v>214</v>
      </c>
      <c r="AV11" s="25" t="s">
        <v>316</v>
      </c>
      <c r="AW11" s="25" t="s">
        <v>316</v>
      </c>
      <c r="AX11" s="25" t="s">
        <v>316</v>
      </c>
      <c r="AY11" s="25" t="s">
        <v>316</v>
      </c>
      <c r="AZ11" s="43" t="s">
        <v>316</v>
      </c>
    </row>
    <row r="12" spans="1:52" ht="18.95" customHeight="1" x14ac:dyDescent="0.15">
      <c r="A12" s="207"/>
      <c r="B12" s="99">
        <f t="shared" si="5"/>
        <v>46425</v>
      </c>
      <c r="C12" s="98">
        <f t="shared" si="5"/>
        <v>46425</v>
      </c>
      <c r="D12" s="3" t="s">
        <v>57</v>
      </c>
      <c r="E12" s="3"/>
      <c r="F12" s="17" t="str">
        <f t="shared" si="0"/>
        <v/>
      </c>
      <c r="G12" s="17" t="str">
        <f t="shared" si="1"/>
        <v>単元2</v>
      </c>
      <c r="H12" s="17" t="str">
        <f t="shared" si="2"/>
        <v/>
      </c>
      <c r="I12" s="17" t="str">
        <f t="shared" si="3"/>
        <v/>
      </c>
      <c r="J12" s="17" t="str">
        <f t="shared" si="4"/>
        <v/>
      </c>
      <c r="K12" s="3"/>
      <c r="M12" s="207"/>
      <c r="N12" s="33">
        <v>1</v>
      </c>
      <c r="O12">
        <f>SUM($N$6:N12)</f>
        <v>7</v>
      </c>
      <c r="Q12" s="7">
        <v>4</v>
      </c>
      <c r="R12" s="9" t="s">
        <v>48</v>
      </c>
      <c r="W12" s="3">
        <v>4</v>
      </c>
      <c r="X12" s="7" t="str">
        <f>R12</f>
        <v>理科</v>
      </c>
      <c r="Y12" s="9"/>
      <c r="Z12" s="23" t="str">
        <f t="shared" si="6"/>
        <v>理科</v>
      </c>
      <c r="AA12" t="str">
        <f>IF($Z12=AA$8,COUNTIF($Z$9:$Z12,AA$8)+Q$22,"")</f>
        <v/>
      </c>
      <c r="AB12" t="str">
        <f>IF($Z12=AB$8,COUNTIF($Z$9:$Z12,AB$8)+R$22,"")</f>
        <v/>
      </c>
      <c r="AC12" t="str">
        <f>IF($Z12=AC$8,COUNTIF($Z$9:$Z12,AC$8)+S$22,"")</f>
        <v/>
      </c>
      <c r="AD12">
        <f>IF($Z12=AD$8,COUNTIF($Z$9:$Z12,AD$8)+T$22,"")</f>
        <v>1</v>
      </c>
      <c r="AE12" t="str">
        <f>IF($Z12=AE$8,COUNTIF($Z$9:$Z12,AE$8)+U$22,"")</f>
        <v/>
      </c>
      <c r="AF12" t="str">
        <f t="shared" si="7"/>
        <v/>
      </c>
      <c r="AG12" t="str">
        <f t="shared" si="8"/>
        <v/>
      </c>
      <c r="AH12" t="str">
        <f t="shared" si="9"/>
        <v/>
      </c>
      <c r="AI12" t="str">
        <f t="shared" si="10"/>
        <v>単元1</v>
      </c>
      <c r="AJ12" t="str">
        <f t="shared" si="11"/>
        <v/>
      </c>
      <c r="AK12" t="str">
        <f t="shared" si="12"/>
        <v/>
      </c>
      <c r="AL12" t="str">
        <f t="shared" si="12"/>
        <v/>
      </c>
      <c r="AM12" t="str">
        <f t="shared" si="12"/>
        <v/>
      </c>
      <c r="AN12" t="str">
        <f t="shared" si="12"/>
        <v>単元1</v>
      </c>
      <c r="AO12" t="str">
        <f t="shared" si="12"/>
        <v>単元1</v>
      </c>
      <c r="AT12" s="24">
        <v>4</v>
      </c>
      <c r="AU12" s="42" t="s">
        <v>215</v>
      </c>
      <c r="AV12" s="25" t="s">
        <v>317</v>
      </c>
      <c r="AW12" s="25" t="s">
        <v>317</v>
      </c>
      <c r="AX12" s="25" t="s">
        <v>317</v>
      </c>
      <c r="AY12" s="25" t="s">
        <v>317</v>
      </c>
      <c r="AZ12" s="43" t="s">
        <v>317</v>
      </c>
    </row>
    <row r="13" spans="1:52" ht="18.95" customHeight="1" thickBot="1" x14ac:dyDescent="0.2">
      <c r="A13" s="207"/>
      <c r="B13" s="99">
        <f t="shared" si="5"/>
        <v>46426</v>
      </c>
      <c r="C13" s="98">
        <f t="shared" si="5"/>
        <v>46426</v>
      </c>
      <c r="D13" s="3" t="s">
        <v>58</v>
      </c>
      <c r="E13" s="3"/>
      <c r="F13" s="17" t="str">
        <f t="shared" si="0"/>
        <v/>
      </c>
      <c r="G13" s="17" t="str">
        <f t="shared" si="1"/>
        <v/>
      </c>
      <c r="H13" s="17" t="str">
        <f t="shared" si="2"/>
        <v>単元2</v>
      </c>
      <c r="I13" s="17" t="str">
        <f t="shared" si="3"/>
        <v/>
      </c>
      <c r="J13" s="17" t="str">
        <f t="shared" si="4"/>
        <v/>
      </c>
      <c r="K13" s="3"/>
      <c r="M13" s="207"/>
      <c r="N13" s="33">
        <v>1</v>
      </c>
      <c r="O13">
        <f>SUM($N$6:N13)</f>
        <v>8</v>
      </c>
      <c r="Q13" s="7">
        <v>5</v>
      </c>
      <c r="R13" s="10" t="s">
        <v>49</v>
      </c>
      <c r="W13" s="3">
        <v>5</v>
      </c>
      <c r="X13" s="7" t="str">
        <f>R13</f>
        <v>英語</v>
      </c>
      <c r="Y13" s="9"/>
      <c r="Z13" s="23" t="str">
        <f t="shared" si="6"/>
        <v>英語</v>
      </c>
      <c r="AA13" t="str">
        <f>IF($Z13=AA$8,COUNTIF($Z$9:$Z13,AA$8)+Q$22,"")</f>
        <v/>
      </c>
      <c r="AB13" t="str">
        <f>IF($Z13=AB$8,COUNTIF($Z$9:$Z13,AB$8)+R$22,"")</f>
        <v/>
      </c>
      <c r="AC13" t="str">
        <f>IF($Z13=AC$8,COUNTIF($Z$9:$Z13,AC$8)+S$22,"")</f>
        <v/>
      </c>
      <c r="AD13" t="str">
        <f>IF($Z13=AD$8,COUNTIF($Z$9:$Z13,AD$8)+T$22,"")</f>
        <v/>
      </c>
      <c r="AE13">
        <f>IF($Z13=AE$8,COUNTIF($Z$9:$Z13,AE$8)+U$22,"")</f>
        <v>1</v>
      </c>
      <c r="AF13" t="str">
        <f t="shared" si="7"/>
        <v/>
      </c>
      <c r="AG13" t="str">
        <f t="shared" si="8"/>
        <v/>
      </c>
      <c r="AH13" t="str">
        <f t="shared" si="9"/>
        <v/>
      </c>
      <c r="AI13" t="str">
        <f t="shared" si="10"/>
        <v/>
      </c>
      <c r="AJ13" t="str">
        <f t="shared" si="11"/>
        <v>単元1</v>
      </c>
      <c r="AK13" t="str">
        <f t="shared" si="12"/>
        <v>単元2</v>
      </c>
      <c r="AL13" t="str">
        <f t="shared" si="12"/>
        <v/>
      </c>
      <c r="AM13" t="str">
        <f t="shared" si="12"/>
        <v/>
      </c>
      <c r="AN13" t="str">
        <f t="shared" si="12"/>
        <v/>
      </c>
      <c r="AO13" t="str">
        <f t="shared" si="12"/>
        <v>単元1</v>
      </c>
      <c r="AT13" s="24">
        <v>5</v>
      </c>
      <c r="AU13" s="42" t="s">
        <v>216</v>
      </c>
      <c r="AV13" s="25" t="s">
        <v>318</v>
      </c>
      <c r="AW13" s="25" t="s">
        <v>318</v>
      </c>
      <c r="AX13" s="25" t="s">
        <v>318</v>
      </c>
      <c r="AY13" s="25" t="s">
        <v>318</v>
      </c>
      <c r="AZ13" s="43" t="s">
        <v>318</v>
      </c>
    </row>
    <row r="14" spans="1:52" ht="18.95" customHeight="1" x14ac:dyDescent="0.15">
      <c r="A14" s="207"/>
      <c r="B14" s="99">
        <f t="shared" si="5"/>
        <v>46427</v>
      </c>
      <c r="C14" s="98">
        <f t="shared" si="5"/>
        <v>46427</v>
      </c>
      <c r="D14" s="3" t="s">
        <v>59</v>
      </c>
      <c r="E14" s="3"/>
      <c r="F14" s="17" t="str">
        <f t="shared" si="0"/>
        <v/>
      </c>
      <c r="G14" s="17" t="str">
        <f t="shared" si="1"/>
        <v/>
      </c>
      <c r="H14" s="17" t="str">
        <f t="shared" si="2"/>
        <v/>
      </c>
      <c r="I14" s="17" t="str">
        <f t="shared" si="3"/>
        <v>単元2</v>
      </c>
      <c r="J14" s="17" t="str">
        <f t="shared" si="4"/>
        <v/>
      </c>
      <c r="K14" s="3"/>
      <c r="M14" s="207"/>
      <c r="N14" s="33">
        <v>1</v>
      </c>
      <c r="O14">
        <f>SUM($N$6:N14)</f>
        <v>9</v>
      </c>
      <c r="W14" s="3">
        <v>6</v>
      </c>
      <c r="X14" s="7" t="str">
        <f>R9</f>
        <v>国語</v>
      </c>
      <c r="Y14" s="9"/>
      <c r="Z14" s="23" t="str">
        <f t="shared" si="6"/>
        <v>国語</v>
      </c>
      <c r="AA14">
        <f>IF($Z14=AA$8,COUNTIF($Z$9:$Z14,AA$8)+Q$22,"")</f>
        <v>2</v>
      </c>
      <c r="AB14" t="str">
        <f>IF($Z14=AB$8,COUNTIF($Z$9:$Z14,AB$8)+R$22,"")</f>
        <v/>
      </c>
      <c r="AC14" t="str">
        <f>IF($Z14=AC$8,COUNTIF($Z$9:$Z14,AC$8)+S$22,"")</f>
        <v/>
      </c>
      <c r="AD14" t="str">
        <f>IF($Z14=AD$8,COUNTIF($Z$9:$Z14,AD$8)+T$22,"")</f>
        <v/>
      </c>
      <c r="AE14" t="str">
        <f>IF($Z14=AE$8,COUNTIF($Z$9:$Z14,AE$8)+U$22,"")</f>
        <v/>
      </c>
      <c r="AF14" t="str">
        <f t="shared" si="7"/>
        <v>単元2</v>
      </c>
      <c r="AG14" t="str">
        <f t="shared" si="8"/>
        <v/>
      </c>
      <c r="AH14" t="str">
        <f t="shared" si="9"/>
        <v/>
      </c>
      <c r="AI14" t="str">
        <f t="shared" si="10"/>
        <v/>
      </c>
      <c r="AJ14" t="str">
        <f t="shared" si="11"/>
        <v/>
      </c>
      <c r="AK14" t="str">
        <f t="shared" si="12"/>
        <v>単元2</v>
      </c>
      <c r="AL14" t="str">
        <f t="shared" si="12"/>
        <v>単元2</v>
      </c>
      <c r="AM14" t="str">
        <f t="shared" si="12"/>
        <v/>
      </c>
      <c r="AN14" t="str">
        <f t="shared" si="12"/>
        <v/>
      </c>
      <c r="AO14" t="str">
        <f t="shared" si="12"/>
        <v/>
      </c>
      <c r="AT14" s="24">
        <v>6</v>
      </c>
      <c r="AU14" s="42" t="s">
        <v>217</v>
      </c>
      <c r="AV14" s="25" t="s">
        <v>319</v>
      </c>
      <c r="AW14" s="25" t="s">
        <v>319</v>
      </c>
      <c r="AX14" s="25" t="s">
        <v>319</v>
      </c>
      <c r="AY14" s="25" t="s">
        <v>319</v>
      </c>
      <c r="AZ14" s="43" t="s">
        <v>319</v>
      </c>
    </row>
    <row r="15" spans="1:52" ht="18.95" customHeight="1" x14ac:dyDescent="0.15">
      <c r="A15" s="207"/>
      <c r="B15" s="99">
        <f t="shared" si="5"/>
        <v>46428</v>
      </c>
      <c r="C15" s="98">
        <f t="shared" si="5"/>
        <v>46428</v>
      </c>
      <c r="D15" s="3" t="s">
        <v>60</v>
      </c>
      <c r="E15" s="3"/>
      <c r="F15" s="17" t="str">
        <f t="shared" si="0"/>
        <v/>
      </c>
      <c r="G15" s="17" t="str">
        <f t="shared" si="1"/>
        <v/>
      </c>
      <c r="H15" s="17" t="str">
        <f t="shared" si="2"/>
        <v/>
      </c>
      <c r="I15" s="17" t="str">
        <f t="shared" si="3"/>
        <v/>
      </c>
      <c r="J15" s="17" t="str">
        <f t="shared" si="4"/>
        <v>単元2</v>
      </c>
      <c r="K15" s="3"/>
      <c r="M15" s="207"/>
      <c r="N15" s="33">
        <v>1</v>
      </c>
      <c r="O15">
        <f>SUM($N$6:N15)</f>
        <v>10</v>
      </c>
      <c r="W15" s="3">
        <v>7</v>
      </c>
      <c r="X15" s="7" t="str">
        <f>R10</f>
        <v>社会</v>
      </c>
      <c r="Y15" s="9"/>
      <c r="Z15" s="23" t="str">
        <f t="shared" si="6"/>
        <v>社会</v>
      </c>
      <c r="AA15" t="str">
        <f>IF($Z15=AA$8,COUNTIF($Z$9:$Z15,AA$8)+Q$22,"")</f>
        <v/>
      </c>
      <c r="AB15">
        <f>IF($Z15=AB$8,COUNTIF($Z$9:$Z15,AB$8)+R$22,"")</f>
        <v>2</v>
      </c>
      <c r="AC15" t="str">
        <f>IF($Z15=AC$8,COUNTIF($Z$9:$Z15,AC$8)+S$22,"")</f>
        <v/>
      </c>
      <c r="AD15" t="str">
        <f>IF($Z15=AD$8,COUNTIF($Z$9:$Z15,AD$8)+T$22,"")</f>
        <v/>
      </c>
      <c r="AE15" t="str">
        <f>IF($Z15=AE$8,COUNTIF($Z$9:$Z15,AE$8)+U$22,"")</f>
        <v/>
      </c>
      <c r="AF15" t="str">
        <f t="shared" si="7"/>
        <v/>
      </c>
      <c r="AG15" t="str">
        <f t="shared" si="8"/>
        <v>単元2</v>
      </c>
      <c r="AH15" t="str">
        <f t="shared" si="9"/>
        <v/>
      </c>
      <c r="AI15" t="str">
        <f t="shared" si="10"/>
        <v/>
      </c>
      <c r="AJ15" t="str">
        <f t="shared" si="11"/>
        <v/>
      </c>
      <c r="AK15" t="str">
        <f t="shared" si="12"/>
        <v/>
      </c>
      <c r="AL15" t="str">
        <f t="shared" si="12"/>
        <v>単元2</v>
      </c>
      <c r="AM15" t="str">
        <f t="shared" si="12"/>
        <v>単元2</v>
      </c>
      <c r="AN15" t="str">
        <f t="shared" si="12"/>
        <v/>
      </c>
      <c r="AO15" t="str">
        <f t="shared" si="12"/>
        <v/>
      </c>
      <c r="AT15" s="24">
        <v>7</v>
      </c>
      <c r="AU15" s="42" t="s">
        <v>218</v>
      </c>
      <c r="AV15" s="25" t="s">
        <v>320</v>
      </c>
      <c r="AW15" s="25" t="s">
        <v>320</v>
      </c>
      <c r="AX15" s="25" t="s">
        <v>320</v>
      </c>
      <c r="AY15" s="25" t="s">
        <v>320</v>
      </c>
      <c r="AZ15" s="43" t="s">
        <v>320</v>
      </c>
    </row>
    <row r="16" spans="1:52" ht="18.95" customHeight="1" x14ac:dyDescent="0.15">
      <c r="A16" s="207"/>
      <c r="B16" s="99">
        <f t="shared" si="5"/>
        <v>46429</v>
      </c>
      <c r="C16" s="98">
        <f t="shared" si="5"/>
        <v>46429</v>
      </c>
      <c r="D16" s="3" t="s">
        <v>61</v>
      </c>
      <c r="E16" s="3"/>
      <c r="F16" s="17" t="str">
        <f t="shared" si="0"/>
        <v>単元3</v>
      </c>
      <c r="G16" s="17" t="str">
        <f t="shared" si="1"/>
        <v/>
      </c>
      <c r="H16" s="17" t="str">
        <f t="shared" si="2"/>
        <v/>
      </c>
      <c r="I16" s="17" t="str">
        <f t="shared" si="3"/>
        <v/>
      </c>
      <c r="J16" s="17" t="str">
        <f t="shared" si="4"/>
        <v/>
      </c>
      <c r="K16" s="3"/>
      <c r="M16" s="207"/>
      <c r="N16" s="33">
        <v>1</v>
      </c>
      <c r="O16">
        <f>SUM($N$6:N16)</f>
        <v>11</v>
      </c>
      <c r="W16" s="3">
        <v>8</v>
      </c>
      <c r="X16" s="7" t="str">
        <f>R11</f>
        <v>数学</v>
      </c>
      <c r="Y16" s="9"/>
      <c r="Z16" s="23" t="str">
        <f t="shared" si="6"/>
        <v>数学</v>
      </c>
      <c r="AA16" t="str">
        <f>IF($Z16=AA$8,COUNTIF($Z$9:$Z16,AA$8)+Q$22,"")</f>
        <v/>
      </c>
      <c r="AB16" t="str">
        <f>IF($Z16=AB$8,COUNTIF($Z$9:$Z16,AB$8)+R$22,"")</f>
        <v/>
      </c>
      <c r="AC16">
        <f>IF($Z16=AC$8,COUNTIF($Z$9:$Z16,AC$8)+S$22,"")</f>
        <v>2</v>
      </c>
      <c r="AD16" t="str">
        <f>IF($Z16=AD$8,COUNTIF($Z$9:$Z16,AD$8)+T$22,"")</f>
        <v/>
      </c>
      <c r="AE16" t="str">
        <f>IF($Z16=AE$8,COUNTIF($Z$9:$Z16,AE$8)+U$22,"")</f>
        <v/>
      </c>
      <c r="AF16" t="str">
        <f t="shared" si="7"/>
        <v/>
      </c>
      <c r="AG16" t="str">
        <f t="shared" si="8"/>
        <v/>
      </c>
      <c r="AH16" t="str">
        <f t="shared" si="9"/>
        <v>単元2</v>
      </c>
      <c r="AI16" t="str">
        <f t="shared" si="10"/>
        <v/>
      </c>
      <c r="AJ16" t="str">
        <f t="shared" si="11"/>
        <v/>
      </c>
      <c r="AK16" t="str">
        <f t="shared" si="12"/>
        <v/>
      </c>
      <c r="AL16" t="str">
        <f t="shared" si="12"/>
        <v/>
      </c>
      <c r="AM16" t="str">
        <f t="shared" si="12"/>
        <v>単元2</v>
      </c>
      <c r="AN16" t="str">
        <f t="shared" si="12"/>
        <v>単元2</v>
      </c>
      <c r="AO16" t="str">
        <f t="shared" si="12"/>
        <v/>
      </c>
      <c r="AT16" s="24">
        <v>8</v>
      </c>
      <c r="AU16" s="42" t="s">
        <v>219</v>
      </c>
      <c r="AV16" s="25" t="s">
        <v>321</v>
      </c>
      <c r="AW16" s="25" t="s">
        <v>321</v>
      </c>
      <c r="AX16" s="25" t="s">
        <v>321</v>
      </c>
      <c r="AY16" s="25" t="s">
        <v>321</v>
      </c>
      <c r="AZ16" s="43" t="s">
        <v>321</v>
      </c>
    </row>
    <row r="17" spans="1:52" ht="18.95" customHeight="1" x14ac:dyDescent="0.15">
      <c r="A17" s="207"/>
      <c r="B17" s="99">
        <f t="shared" si="5"/>
        <v>46430</v>
      </c>
      <c r="C17" s="98">
        <f t="shared" si="5"/>
        <v>46430</v>
      </c>
      <c r="D17" s="3" t="s">
        <v>62</v>
      </c>
      <c r="E17" s="3"/>
      <c r="F17" s="17" t="str">
        <f t="shared" si="0"/>
        <v/>
      </c>
      <c r="G17" s="17" t="str">
        <f t="shared" si="1"/>
        <v>単元3</v>
      </c>
      <c r="H17" s="17" t="str">
        <f t="shared" si="2"/>
        <v/>
      </c>
      <c r="I17" s="17" t="str">
        <f t="shared" si="3"/>
        <v/>
      </c>
      <c r="J17" s="17" t="str">
        <f t="shared" si="4"/>
        <v/>
      </c>
      <c r="K17" s="3"/>
      <c r="M17" s="207"/>
      <c r="N17" s="33">
        <v>1</v>
      </c>
      <c r="O17">
        <f>SUM($N$6:N17)</f>
        <v>12</v>
      </c>
      <c r="W17" s="3">
        <v>9</v>
      </c>
      <c r="X17" s="7" t="str">
        <f>R12</f>
        <v>理科</v>
      </c>
      <c r="Y17" s="9"/>
      <c r="Z17" s="23" t="str">
        <f t="shared" si="6"/>
        <v>理科</v>
      </c>
      <c r="AA17" t="str">
        <f>IF($Z17=AA$8,COUNTIF($Z$9:$Z17,AA$8)+Q$22,"")</f>
        <v/>
      </c>
      <c r="AB17" t="str">
        <f>IF($Z17=AB$8,COUNTIF($Z$9:$Z17,AB$8)+R$22,"")</f>
        <v/>
      </c>
      <c r="AC17" t="str">
        <f>IF($Z17=AC$8,COUNTIF($Z$9:$Z17,AC$8)+S$22,"")</f>
        <v/>
      </c>
      <c r="AD17">
        <f>IF($Z17=AD$8,COUNTIF($Z$9:$Z17,AD$8)+T$22,"")</f>
        <v>2</v>
      </c>
      <c r="AE17" t="str">
        <f>IF($Z17=AE$8,COUNTIF($Z$9:$Z17,AE$8)+U$22,"")</f>
        <v/>
      </c>
      <c r="AF17" t="str">
        <f t="shared" si="7"/>
        <v/>
      </c>
      <c r="AG17" t="str">
        <f t="shared" si="8"/>
        <v/>
      </c>
      <c r="AH17" t="str">
        <f t="shared" si="9"/>
        <v/>
      </c>
      <c r="AI17" t="str">
        <f t="shared" si="10"/>
        <v>単元2</v>
      </c>
      <c r="AJ17" t="str">
        <f t="shared" si="11"/>
        <v/>
      </c>
      <c r="AK17" t="str">
        <f t="shared" si="12"/>
        <v/>
      </c>
      <c r="AL17" t="str">
        <f t="shared" si="12"/>
        <v/>
      </c>
      <c r="AM17" t="str">
        <f t="shared" si="12"/>
        <v/>
      </c>
      <c r="AN17" t="str">
        <f t="shared" si="12"/>
        <v>単元2</v>
      </c>
      <c r="AO17" t="str">
        <f t="shared" si="12"/>
        <v>単元2</v>
      </c>
      <c r="AT17" s="24">
        <v>9</v>
      </c>
      <c r="AU17" s="42" t="s">
        <v>220</v>
      </c>
      <c r="AV17" s="25" t="s">
        <v>322</v>
      </c>
      <c r="AW17" s="25" t="s">
        <v>322</v>
      </c>
      <c r="AX17" s="25" t="s">
        <v>322</v>
      </c>
      <c r="AY17" s="25" t="s">
        <v>322</v>
      </c>
      <c r="AZ17" s="43" t="s">
        <v>322</v>
      </c>
    </row>
    <row r="18" spans="1:52" ht="18.95" customHeight="1" x14ac:dyDescent="0.15">
      <c r="A18" s="207"/>
      <c r="B18" s="99">
        <f t="shared" si="5"/>
        <v>46431</v>
      </c>
      <c r="C18" s="98">
        <f t="shared" si="5"/>
        <v>46431</v>
      </c>
      <c r="D18" s="3" t="s">
        <v>63</v>
      </c>
      <c r="E18" s="3"/>
      <c r="F18" s="17" t="str">
        <f t="shared" si="0"/>
        <v/>
      </c>
      <c r="G18" s="17" t="str">
        <f t="shared" si="1"/>
        <v/>
      </c>
      <c r="H18" s="17" t="str">
        <f t="shared" si="2"/>
        <v>単元3</v>
      </c>
      <c r="I18" s="17" t="str">
        <f t="shared" si="3"/>
        <v/>
      </c>
      <c r="J18" s="17" t="str">
        <f t="shared" si="4"/>
        <v/>
      </c>
      <c r="K18" s="3"/>
      <c r="M18" s="207"/>
      <c r="N18" s="33">
        <v>1</v>
      </c>
      <c r="O18">
        <f>SUM($N$6:N18)</f>
        <v>13</v>
      </c>
      <c r="W18" s="3">
        <v>10</v>
      </c>
      <c r="X18" s="7" t="str">
        <f>R13</f>
        <v>英語</v>
      </c>
      <c r="Y18" s="9"/>
      <c r="Z18" s="23" t="str">
        <f t="shared" si="6"/>
        <v>英語</v>
      </c>
      <c r="AA18" t="str">
        <f>IF($Z18=AA$8,COUNTIF($Z$9:$Z18,AA$8)+Q$22,"")</f>
        <v/>
      </c>
      <c r="AB18" t="str">
        <f>IF($Z18=AB$8,COUNTIF($Z$9:$Z18,AB$8)+R$22,"")</f>
        <v/>
      </c>
      <c r="AC18" t="str">
        <f>IF($Z18=AC$8,COUNTIF($Z$9:$Z18,AC$8)+S$22,"")</f>
        <v/>
      </c>
      <c r="AD18" t="str">
        <f>IF($Z18=AD$8,COUNTIF($Z$9:$Z18,AD$8)+T$22,"")</f>
        <v/>
      </c>
      <c r="AE18">
        <f>IF($Z18=AE$8,COUNTIF($Z$9:$Z18,AE$8)+U$22,"")</f>
        <v>2</v>
      </c>
      <c r="AF18" t="str">
        <f t="shared" si="7"/>
        <v/>
      </c>
      <c r="AG18" t="str">
        <f t="shared" si="8"/>
        <v/>
      </c>
      <c r="AH18" t="str">
        <f t="shared" si="9"/>
        <v/>
      </c>
      <c r="AI18" t="str">
        <f t="shared" si="10"/>
        <v/>
      </c>
      <c r="AJ18" t="str">
        <f t="shared" si="11"/>
        <v>単元2</v>
      </c>
      <c r="AK18" t="str">
        <f t="shared" si="12"/>
        <v>単元3</v>
      </c>
      <c r="AL18" t="str">
        <f t="shared" si="12"/>
        <v/>
      </c>
      <c r="AM18" t="str">
        <f t="shared" si="12"/>
        <v/>
      </c>
      <c r="AN18" t="str">
        <f t="shared" si="12"/>
        <v/>
      </c>
      <c r="AO18" t="str">
        <f t="shared" si="12"/>
        <v>単元2</v>
      </c>
      <c r="AT18" s="24">
        <v>10</v>
      </c>
      <c r="AU18" s="42" t="s">
        <v>221</v>
      </c>
      <c r="AV18" s="25" t="s">
        <v>323</v>
      </c>
      <c r="AW18" s="25" t="s">
        <v>323</v>
      </c>
      <c r="AX18" s="25" t="s">
        <v>323</v>
      </c>
      <c r="AY18" s="25" t="s">
        <v>323</v>
      </c>
      <c r="AZ18" s="43" t="s">
        <v>323</v>
      </c>
    </row>
    <row r="19" spans="1:52" ht="18.95" customHeight="1" x14ac:dyDescent="0.15">
      <c r="A19" s="207"/>
      <c r="B19" s="99">
        <f t="shared" si="5"/>
        <v>46432</v>
      </c>
      <c r="C19" s="98">
        <f t="shared" si="5"/>
        <v>46432</v>
      </c>
      <c r="D19" s="3" t="s">
        <v>64</v>
      </c>
      <c r="E19" s="3"/>
      <c r="F19" s="17" t="str">
        <f t="shared" si="0"/>
        <v/>
      </c>
      <c r="G19" s="17" t="str">
        <f t="shared" si="1"/>
        <v/>
      </c>
      <c r="H19" s="17" t="str">
        <f t="shared" si="2"/>
        <v/>
      </c>
      <c r="I19" s="17" t="str">
        <f t="shared" si="3"/>
        <v>単元3</v>
      </c>
      <c r="J19" s="17" t="str">
        <f t="shared" si="4"/>
        <v/>
      </c>
      <c r="K19" s="3"/>
      <c r="M19" s="207"/>
      <c r="N19" s="33">
        <v>1</v>
      </c>
      <c r="O19">
        <f>SUM($N$6:N19)</f>
        <v>14</v>
      </c>
      <c r="W19" s="3">
        <v>11</v>
      </c>
      <c r="X19" s="7" t="str">
        <f>R9</f>
        <v>国語</v>
      </c>
      <c r="Y19" s="9"/>
      <c r="Z19" s="23" t="str">
        <f t="shared" si="6"/>
        <v>国語</v>
      </c>
      <c r="AA19">
        <f>IF($Z19=AA$8,COUNTIF($Z$9:$Z19,AA$8)+Q$22,"")</f>
        <v>3</v>
      </c>
      <c r="AB19" t="str">
        <f>IF($Z19=AB$8,COUNTIF($Z$9:$Z19,AB$8)+R$22,"")</f>
        <v/>
      </c>
      <c r="AC19" t="str">
        <f>IF($Z19=AC$8,COUNTIF($Z$9:$Z19,AC$8)+S$22,"")</f>
        <v/>
      </c>
      <c r="AD19" t="str">
        <f>IF($Z19=AD$8,COUNTIF($Z$9:$Z19,AD$8)+T$22,"")</f>
        <v/>
      </c>
      <c r="AE19" t="str">
        <f>IF($Z19=AE$8,COUNTIF($Z$9:$Z19,AE$8)+U$22,"")</f>
        <v/>
      </c>
      <c r="AF19" t="str">
        <f t="shared" si="7"/>
        <v>単元3</v>
      </c>
      <c r="AG19" t="str">
        <f t="shared" si="8"/>
        <v/>
      </c>
      <c r="AH19" t="str">
        <f t="shared" si="9"/>
        <v/>
      </c>
      <c r="AI19" t="str">
        <f t="shared" si="10"/>
        <v/>
      </c>
      <c r="AJ19" t="str">
        <f t="shared" si="11"/>
        <v/>
      </c>
      <c r="AK19" t="str">
        <f t="shared" si="12"/>
        <v>単元3</v>
      </c>
      <c r="AL19" t="str">
        <f t="shared" si="12"/>
        <v>単元3</v>
      </c>
      <c r="AM19" t="str">
        <f t="shared" si="12"/>
        <v/>
      </c>
      <c r="AN19" t="str">
        <f t="shared" si="12"/>
        <v/>
      </c>
      <c r="AO19" t="str">
        <f t="shared" si="12"/>
        <v/>
      </c>
      <c r="AT19" s="24">
        <v>11</v>
      </c>
      <c r="AU19" s="42" t="s">
        <v>222</v>
      </c>
      <c r="AV19" s="25" t="s">
        <v>324</v>
      </c>
      <c r="AW19" s="25" t="s">
        <v>324</v>
      </c>
      <c r="AX19" s="25" t="s">
        <v>324</v>
      </c>
      <c r="AY19" s="25" t="s">
        <v>324</v>
      </c>
      <c r="AZ19" s="43" t="s">
        <v>324</v>
      </c>
    </row>
    <row r="20" spans="1:52" ht="18.95" customHeight="1" x14ac:dyDescent="0.15">
      <c r="A20" s="207"/>
      <c r="B20" s="99">
        <f t="shared" si="5"/>
        <v>46433</v>
      </c>
      <c r="C20" s="98">
        <f t="shared" si="5"/>
        <v>46433</v>
      </c>
      <c r="D20" s="3" t="s">
        <v>51</v>
      </c>
      <c r="E20" s="3"/>
      <c r="F20" s="17" t="str">
        <f t="shared" si="0"/>
        <v/>
      </c>
      <c r="G20" s="17" t="str">
        <f t="shared" si="1"/>
        <v/>
      </c>
      <c r="H20" s="17" t="str">
        <f t="shared" si="2"/>
        <v/>
      </c>
      <c r="I20" s="17" t="str">
        <f t="shared" si="3"/>
        <v/>
      </c>
      <c r="J20" s="17" t="str">
        <f t="shared" si="4"/>
        <v>単元3</v>
      </c>
      <c r="K20" s="3"/>
      <c r="M20" s="207"/>
      <c r="N20" s="33">
        <v>1</v>
      </c>
      <c r="O20">
        <f>SUM($N$6:N20)</f>
        <v>15</v>
      </c>
      <c r="Q20" s="52" t="s">
        <v>76</v>
      </c>
      <c r="R20" s="51"/>
      <c r="S20" s="51"/>
      <c r="W20" s="3">
        <v>12</v>
      </c>
      <c r="X20" s="7" t="str">
        <f>R10</f>
        <v>社会</v>
      </c>
      <c r="Y20" s="9"/>
      <c r="Z20" s="23" t="str">
        <f t="shared" si="6"/>
        <v>社会</v>
      </c>
      <c r="AA20" t="str">
        <f>IF($Z20=AA$8,COUNTIF($Z$9:$Z20,AA$8)+Q$22,"")</f>
        <v/>
      </c>
      <c r="AB20">
        <f>IF($Z20=AB$8,COUNTIF($Z$9:$Z20,AB$8)+R$22,"")</f>
        <v>3</v>
      </c>
      <c r="AC20" t="str">
        <f>IF($Z20=AC$8,COUNTIF($Z$9:$Z20,AC$8)+S$22,"")</f>
        <v/>
      </c>
      <c r="AD20" t="str">
        <f>IF($Z20=AD$8,COUNTIF($Z$9:$Z20,AD$8)+T$22,"")</f>
        <v/>
      </c>
      <c r="AE20" t="str">
        <f>IF($Z20=AE$8,COUNTIF($Z$9:$Z20,AE$8)+U$22,"")</f>
        <v/>
      </c>
      <c r="AF20" t="str">
        <f t="shared" si="7"/>
        <v/>
      </c>
      <c r="AG20" t="str">
        <f t="shared" si="8"/>
        <v>単元3</v>
      </c>
      <c r="AH20" t="str">
        <f t="shared" si="9"/>
        <v/>
      </c>
      <c r="AI20" t="str">
        <f t="shared" si="10"/>
        <v/>
      </c>
      <c r="AJ20" t="str">
        <f t="shared" si="11"/>
        <v/>
      </c>
      <c r="AK20" t="str">
        <f t="shared" si="12"/>
        <v/>
      </c>
      <c r="AL20" t="str">
        <f t="shared" si="12"/>
        <v>単元3</v>
      </c>
      <c r="AM20" t="str">
        <f t="shared" si="12"/>
        <v>単元3</v>
      </c>
      <c r="AN20" t="str">
        <f t="shared" si="12"/>
        <v/>
      </c>
      <c r="AO20" t="str">
        <f t="shared" si="12"/>
        <v/>
      </c>
      <c r="AT20" s="24">
        <v>12</v>
      </c>
      <c r="AU20" s="42" t="s">
        <v>223</v>
      </c>
      <c r="AV20" s="25" t="s">
        <v>325</v>
      </c>
      <c r="AW20" s="25" t="s">
        <v>325</v>
      </c>
      <c r="AX20" s="25" t="s">
        <v>325</v>
      </c>
      <c r="AY20" s="25" t="s">
        <v>325</v>
      </c>
      <c r="AZ20" s="43" t="s">
        <v>325</v>
      </c>
    </row>
    <row r="21" spans="1:52" ht="18.95" customHeight="1" thickBot="1" x14ac:dyDescent="0.2">
      <c r="A21" s="207"/>
      <c r="B21" s="99">
        <f t="shared" si="5"/>
        <v>46434</v>
      </c>
      <c r="C21" s="98">
        <f t="shared" si="5"/>
        <v>46434</v>
      </c>
      <c r="D21" s="3" t="s">
        <v>52</v>
      </c>
      <c r="E21" s="3"/>
      <c r="F21" s="17" t="str">
        <f t="shared" si="0"/>
        <v>単元4</v>
      </c>
      <c r="G21" s="17" t="str">
        <f t="shared" si="1"/>
        <v/>
      </c>
      <c r="H21" s="17" t="str">
        <f t="shared" si="2"/>
        <v/>
      </c>
      <c r="I21" s="17" t="str">
        <f t="shared" si="3"/>
        <v/>
      </c>
      <c r="J21" s="17" t="str">
        <f t="shared" si="4"/>
        <v/>
      </c>
      <c r="K21" s="3"/>
      <c r="M21" s="207"/>
      <c r="N21" s="33">
        <v>1</v>
      </c>
      <c r="O21">
        <f>SUM($N$6:N21)</f>
        <v>16</v>
      </c>
      <c r="Q21" t="s">
        <v>41</v>
      </c>
      <c r="R21" t="s">
        <v>104</v>
      </c>
      <c r="S21" t="s">
        <v>105</v>
      </c>
      <c r="T21" t="s">
        <v>48</v>
      </c>
      <c r="U21" t="s">
        <v>49</v>
      </c>
      <c r="W21" s="3">
        <v>13</v>
      </c>
      <c r="X21" s="7" t="str">
        <f>R11</f>
        <v>数学</v>
      </c>
      <c r="Y21" s="9"/>
      <c r="Z21" s="23" t="str">
        <f t="shared" si="6"/>
        <v>数学</v>
      </c>
      <c r="AA21" t="str">
        <f>IF($Z21=AA$8,COUNTIF($Z$9:$Z21,AA$8)+Q$22,"")</f>
        <v/>
      </c>
      <c r="AB21" t="str">
        <f>IF($Z21=AB$8,COUNTIF($Z$9:$Z21,AB$8)+R$22,"")</f>
        <v/>
      </c>
      <c r="AC21">
        <f>IF($Z21=AC$8,COUNTIF($Z$9:$Z21,AC$8)+S$22,"")</f>
        <v>3</v>
      </c>
      <c r="AD21" t="str">
        <f>IF($Z21=AD$8,COUNTIF($Z$9:$Z21,AD$8)+T$22,"")</f>
        <v/>
      </c>
      <c r="AE21" t="str">
        <f>IF($Z21=AE$8,COUNTIF($Z$9:$Z21,AE$8)+U$22,"")</f>
        <v/>
      </c>
      <c r="AF21" t="str">
        <f t="shared" si="7"/>
        <v/>
      </c>
      <c r="AG21" t="str">
        <f t="shared" si="8"/>
        <v/>
      </c>
      <c r="AH21" t="str">
        <f t="shared" si="9"/>
        <v>単元3</v>
      </c>
      <c r="AI21" t="str">
        <f t="shared" si="10"/>
        <v/>
      </c>
      <c r="AJ21" t="str">
        <f t="shared" si="11"/>
        <v/>
      </c>
      <c r="AK21" t="str">
        <f t="shared" si="12"/>
        <v/>
      </c>
      <c r="AL21" t="str">
        <f t="shared" si="12"/>
        <v/>
      </c>
      <c r="AM21" t="str">
        <f t="shared" si="12"/>
        <v>単元3</v>
      </c>
      <c r="AN21" t="str">
        <f t="shared" si="12"/>
        <v>単元3</v>
      </c>
      <c r="AO21" t="str">
        <f t="shared" si="12"/>
        <v/>
      </c>
      <c r="AT21" s="24">
        <v>13</v>
      </c>
      <c r="AU21" s="42" t="s">
        <v>224</v>
      </c>
      <c r="AV21" s="25" t="s">
        <v>326</v>
      </c>
      <c r="AW21" s="25" t="s">
        <v>326</v>
      </c>
      <c r="AX21" s="25" t="s">
        <v>326</v>
      </c>
      <c r="AY21" s="25" t="s">
        <v>326</v>
      </c>
      <c r="AZ21" s="43" t="s">
        <v>326</v>
      </c>
    </row>
    <row r="22" spans="1:52" ht="18.95" customHeight="1" thickBot="1" x14ac:dyDescent="0.2">
      <c r="A22" s="207"/>
      <c r="B22" s="99">
        <f t="shared" si="5"/>
        <v>46435</v>
      </c>
      <c r="C22" s="98">
        <f t="shared" si="5"/>
        <v>46435</v>
      </c>
      <c r="D22" s="3" t="s">
        <v>53</v>
      </c>
      <c r="E22" s="3"/>
      <c r="F22" s="17" t="str">
        <f t="shared" si="0"/>
        <v/>
      </c>
      <c r="G22" s="17" t="str">
        <f t="shared" si="1"/>
        <v>単元4</v>
      </c>
      <c r="H22" s="17" t="str">
        <f t="shared" si="2"/>
        <v/>
      </c>
      <c r="I22" s="17" t="str">
        <f t="shared" si="3"/>
        <v/>
      </c>
      <c r="J22" s="17" t="str">
        <f t="shared" si="4"/>
        <v/>
      </c>
      <c r="K22" s="3"/>
      <c r="M22" s="207"/>
      <c r="N22" s="33">
        <v>1</v>
      </c>
      <c r="O22">
        <f>SUM($N$6:N22)</f>
        <v>17</v>
      </c>
      <c r="Q22" s="11"/>
      <c r="R22" s="12"/>
      <c r="S22" s="12"/>
      <c r="T22" s="12"/>
      <c r="U22" s="13"/>
      <c r="W22" s="3">
        <v>14</v>
      </c>
      <c r="X22" s="7" t="str">
        <f>R12</f>
        <v>理科</v>
      </c>
      <c r="Y22" s="9"/>
      <c r="Z22" s="23" t="str">
        <f t="shared" si="6"/>
        <v>理科</v>
      </c>
      <c r="AA22" t="str">
        <f>IF($Z22=AA$8,COUNTIF($Z$9:$Z22,AA$8)+Q$22,"")</f>
        <v/>
      </c>
      <c r="AB22" t="str">
        <f>IF($Z22=AB$8,COUNTIF($Z$9:$Z22,AB$8)+R$22,"")</f>
        <v/>
      </c>
      <c r="AC22" t="str">
        <f>IF($Z22=AC$8,COUNTIF($Z$9:$Z22,AC$8)+S$22,"")</f>
        <v/>
      </c>
      <c r="AD22">
        <f>IF($Z22=AD$8,COUNTIF($Z$9:$Z22,AD$8)+T$22,"")</f>
        <v>3</v>
      </c>
      <c r="AE22" t="str">
        <f>IF($Z22=AE$8,COUNTIF($Z$9:$Z22,AE$8)+U$22,"")</f>
        <v/>
      </c>
      <c r="AF22" t="str">
        <f t="shared" si="7"/>
        <v/>
      </c>
      <c r="AG22" t="str">
        <f t="shared" si="8"/>
        <v/>
      </c>
      <c r="AH22" t="str">
        <f t="shared" si="9"/>
        <v/>
      </c>
      <c r="AI22" t="str">
        <f t="shared" si="10"/>
        <v>単元3</v>
      </c>
      <c r="AJ22" t="str">
        <f t="shared" si="11"/>
        <v/>
      </c>
      <c r="AK22" t="str">
        <f t="shared" si="12"/>
        <v/>
      </c>
      <c r="AL22" t="str">
        <f t="shared" si="12"/>
        <v/>
      </c>
      <c r="AM22" t="str">
        <f t="shared" si="12"/>
        <v/>
      </c>
      <c r="AN22" t="str">
        <f t="shared" si="12"/>
        <v>単元3</v>
      </c>
      <c r="AO22" t="str">
        <f t="shared" si="12"/>
        <v>単元3</v>
      </c>
      <c r="AT22" s="24">
        <v>14</v>
      </c>
      <c r="AU22" s="42" t="s">
        <v>225</v>
      </c>
      <c r="AV22" s="26" t="s">
        <v>327</v>
      </c>
      <c r="AW22" s="26" t="s">
        <v>327</v>
      </c>
      <c r="AX22" s="26" t="s">
        <v>327</v>
      </c>
      <c r="AY22" s="26" t="s">
        <v>327</v>
      </c>
      <c r="AZ22" s="44" t="s">
        <v>327</v>
      </c>
    </row>
    <row r="23" spans="1:52" ht="18.95" customHeight="1" x14ac:dyDescent="0.15">
      <c r="A23" s="207"/>
      <c r="B23" s="99">
        <f t="shared" si="5"/>
        <v>46436</v>
      </c>
      <c r="C23" s="98">
        <f t="shared" si="5"/>
        <v>46436</v>
      </c>
      <c r="D23" s="3" t="s">
        <v>54</v>
      </c>
      <c r="E23" s="3"/>
      <c r="F23" s="17" t="str">
        <f t="shared" si="0"/>
        <v/>
      </c>
      <c r="G23" s="17" t="str">
        <f t="shared" si="1"/>
        <v/>
      </c>
      <c r="H23" s="17" t="str">
        <f t="shared" si="2"/>
        <v>単元4</v>
      </c>
      <c r="I23" s="17" t="str">
        <f t="shared" si="3"/>
        <v/>
      </c>
      <c r="J23" s="17" t="str">
        <f t="shared" si="4"/>
        <v/>
      </c>
      <c r="K23" s="3"/>
      <c r="M23" s="207"/>
      <c r="N23" s="33">
        <v>1</v>
      </c>
      <c r="O23">
        <f>SUM($N$6:N23)</f>
        <v>18</v>
      </c>
      <c r="W23" s="3">
        <v>15</v>
      </c>
      <c r="X23" s="7" t="str">
        <f>R13</f>
        <v>英語</v>
      </c>
      <c r="Y23" s="9"/>
      <c r="Z23" s="23" t="str">
        <f t="shared" si="6"/>
        <v>英語</v>
      </c>
      <c r="AA23" t="str">
        <f>IF($Z23=AA$8,COUNTIF($Z$9:$Z23,AA$8)+Q$22,"")</f>
        <v/>
      </c>
      <c r="AB23" t="str">
        <f>IF($Z23=AB$8,COUNTIF($Z$9:$Z23,AB$8)+R$22,"")</f>
        <v/>
      </c>
      <c r="AC23" t="str">
        <f>IF($Z23=AC$8,COUNTIF($Z$9:$Z23,AC$8)+S$22,"")</f>
        <v/>
      </c>
      <c r="AD23" t="str">
        <f>IF($Z23=AD$8,COUNTIF($Z$9:$Z23,AD$8)+T$22,"")</f>
        <v/>
      </c>
      <c r="AE23">
        <f>IF($Z23=AE$8,COUNTIF($Z$9:$Z23,AE$8)+U$22,"")</f>
        <v>3</v>
      </c>
      <c r="AF23" t="str">
        <f t="shared" si="7"/>
        <v/>
      </c>
      <c r="AG23" t="str">
        <f t="shared" si="8"/>
        <v/>
      </c>
      <c r="AH23" t="str">
        <f t="shared" si="9"/>
        <v/>
      </c>
      <c r="AI23" t="str">
        <f t="shared" si="10"/>
        <v/>
      </c>
      <c r="AJ23" t="str">
        <f t="shared" si="11"/>
        <v>単元3</v>
      </c>
      <c r="AK23" t="str">
        <f t="shared" si="12"/>
        <v>単元4</v>
      </c>
      <c r="AL23" t="str">
        <f t="shared" si="12"/>
        <v/>
      </c>
      <c r="AM23" t="str">
        <f t="shared" si="12"/>
        <v/>
      </c>
      <c r="AN23" t="str">
        <f t="shared" si="12"/>
        <v/>
      </c>
      <c r="AO23" t="str">
        <f t="shared" si="12"/>
        <v>単元3</v>
      </c>
      <c r="AT23" s="24">
        <v>15</v>
      </c>
      <c r="AU23" s="42" t="s">
        <v>226</v>
      </c>
      <c r="AV23" s="25" t="s">
        <v>328</v>
      </c>
      <c r="AW23" s="25" t="s">
        <v>328</v>
      </c>
      <c r="AX23" s="25" t="s">
        <v>328</v>
      </c>
      <c r="AY23" s="25" t="s">
        <v>328</v>
      </c>
      <c r="AZ23" s="43" t="s">
        <v>328</v>
      </c>
    </row>
    <row r="24" spans="1:52" ht="18.95" customHeight="1" x14ac:dyDescent="0.15">
      <c r="A24" s="207"/>
      <c r="B24" s="99">
        <f t="shared" si="5"/>
        <v>46437</v>
      </c>
      <c r="C24" s="98">
        <f t="shared" si="5"/>
        <v>46437</v>
      </c>
      <c r="D24" s="3" t="s">
        <v>55</v>
      </c>
      <c r="E24" s="3"/>
      <c r="F24" s="17" t="str">
        <f t="shared" si="0"/>
        <v/>
      </c>
      <c r="G24" s="17" t="str">
        <f t="shared" si="1"/>
        <v/>
      </c>
      <c r="H24" s="17" t="str">
        <f t="shared" si="2"/>
        <v/>
      </c>
      <c r="I24" s="17" t="str">
        <f t="shared" si="3"/>
        <v>単元4</v>
      </c>
      <c r="J24" s="17" t="str">
        <f t="shared" si="4"/>
        <v/>
      </c>
      <c r="K24" s="3"/>
      <c r="M24" s="207"/>
      <c r="N24" s="33">
        <v>1</v>
      </c>
      <c r="O24">
        <f>SUM($N$6:N24)</f>
        <v>19</v>
      </c>
      <c r="W24" s="3">
        <v>16</v>
      </c>
      <c r="X24" s="7" t="str">
        <f>R9</f>
        <v>国語</v>
      </c>
      <c r="Y24" s="9"/>
      <c r="Z24" s="23" t="str">
        <f t="shared" si="6"/>
        <v>国語</v>
      </c>
      <c r="AA24">
        <f>IF($Z24=AA$8,COUNTIF($Z$9:$Z24,AA$8)+Q$22,"")</f>
        <v>4</v>
      </c>
      <c r="AB24" t="str">
        <f>IF($Z24=AB$8,COUNTIF($Z$9:$Z24,AB$8)+R$22,"")</f>
        <v/>
      </c>
      <c r="AC24" t="str">
        <f>IF($Z24=AC$8,COUNTIF($Z$9:$Z24,AC$8)+S$22,"")</f>
        <v/>
      </c>
      <c r="AD24" t="str">
        <f>IF($Z24=AD$8,COUNTIF($Z$9:$Z24,AD$8)+T$22,"")</f>
        <v/>
      </c>
      <c r="AE24" t="str">
        <f>IF($Z24=AE$8,COUNTIF($Z$9:$Z24,AE$8)+U$22,"")</f>
        <v/>
      </c>
      <c r="AF24" t="str">
        <f t="shared" si="7"/>
        <v>単元4</v>
      </c>
      <c r="AG24" t="str">
        <f t="shared" si="8"/>
        <v/>
      </c>
      <c r="AH24" t="str">
        <f t="shared" si="9"/>
        <v/>
      </c>
      <c r="AI24" t="str">
        <f t="shared" si="10"/>
        <v/>
      </c>
      <c r="AJ24" t="str">
        <f t="shared" si="11"/>
        <v/>
      </c>
      <c r="AK24" t="str">
        <f t="shared" si="12"/>
        <v>単元4</v>
      </c>
      <c r="AL24" t="str">
        <f t="shared" si="12"/>
        <v>単元4</v>
      </c>
      <c r="AM24" t="str">
        <f t="shared" si="12"/>
        <v/>
      </c>
      <c r="AN24" t="str">
        <f t="shared" si="12"/>
        <v/>
      </c>
      <c r="AO24" t="str">
        <f t="shared" si="12"/>
        <v/>
      </c>
      <c r="AT24" s="24">
        <v>16</v>
      </c>
      <c r="AU24" s="42" t="s">
        <v>227</v>
      </c>
      <c r="AV24" s="25" t="s">
        <v>329</v>
      </c>
      <c r="AW24" s="25" t="s">
        <v>329</v>
      </c>
      <c r="AX24" s="25" t="s">
        <v>329</v>
      </c>
      <c r="AY24" s="25" t="s">
        <v>329</v>
      </c>
      <c r="AZ24" s="43" t="s">
        <v>329</v>
      </c>
    </row>
    <row r="25" spans="1:52" ht="18.95" customHeight="1" x14ac:dyDescent="0.15">
      <c r="A25" s="207"/>
      <c r="B25" s="99">
        <f t="shared" si="5"/>
        <v>46438</v>
      </c>
      <c r="C25" s="98">
        <f t="shared" si="5"/>
        <v>46438</v>
      </c>
      <c r="D25" s="3" t="s">
        <v>56</v>
      </c>
      <c r="E25" s="3"/>
      <c r="F25" s="17" t="str">
        <f t="shared" si="0"/>
        <v/>
      </c>
      <c r="G25" s="17" t="str">
        <f t="shared" si="1"/>
        <v/>
      </c>
      <c r="H25" s="17" t="str">
        <f t="shared" si="2"/>
        <v/>
      </c>
      <c r="I25" s="17" t="str">
        <f t="shared" si="3"/>
        <v/>
      </c>
      <c r="J25" s="17" t="str">
        <f t="shared" si="4"/>
        <v>単元4</v>
      </c>
      <c r="K25" s="3"/>
      <c r="M25" s="207"/>
      <c r="N25" s="33">
        <v>1</v>
      </c>
      <c r="O25">
        <f>SUM($N$6:N25)</f>
        <v>20</v>
      </c>
      <c r="W25" s="3">
        <v>17</v>
      </c>
      <c r="X25" s="7" t="str">
        <f>R10</f>
        <v>社会</v>
      </c>
      <c r="Y25" s="9"/>
      <c r="Z25" s="23" t="str">
        <f t="shared" si="6"/>
        <v>社会</v>
      </c>
      <c r="AA25" t="str">
        <f>IF($Z25=AA$8,COUNTIF($Z$9:$Z25,AA$8)+Q$22,"")</f>
        <v/>
      </c>
      <c r="AB25">
        <f>IF($Z25=AB$8,COUNTIF($Z$9:$Z25,AB$8)+R$22,"")</f>
        <v>4</v>
      </c>
      <c r="AC25" t="str">
        <f>IF($Z25=AC$8,COUNTIF($Z$9:$Z25,AC$8)+S$22,"")</f>
        <v/>
      </c>
      <c r="AD25" t="str">
        <f>IF($Z25=AD$8,COUNTIF($Z$9:$Z25,AD$8)+T$22,"")</f>
        <v/>
      </c>
      <c r="AE25" t="str">
        <f>IF($Z25=AE$8,COUNTIF($Z$9:$Z25,AE$8)+U$22,"")</f>
        <v/>
      </c>
      <c r="AF25" t="str">
        <f t="shared" si="7"/>
        <v/>
      </c>
      <c r="AG25" t="str">
        <f t="shared" si="8"/>
        <v>単元4</v>
      </c>
      <c r="AH25" t="str">
        <f t="shared" si="9"/>
        <v/>
      </c>
      <c r="AI25" t="str">
        <f t="shared" si="10"/>
        <v/>
      </c>
      <c r="AJ25" t="str">
        <f t="shared" si="11"/>
        <v/>
      </c>
      <c r="AK25" t="str">
        <f t="shared" si="12"/>
        <v/>
      </c>
      <c r="AL25" t="str">
        <f t="shared" si="12"/>
        <v>単元4</v>
      </c>
      <c r="AM25" t="str">
        <f t="shared" si="12"/>
        <v>単元4</v>
      </c>
      <c r="AN25" t="str">
        <f t="shared" si="12"/>
        <v/>
      </c>
      <c r="AO25" t="str">
        <f t="shared" si="12"/>
        <v/>
      </c>
      <c r="AT25" s="24">
        <v>17</v>
      </c>
      <c r="AU25" s="42" t="s">
        <v>228</v>
      </c>
      <c r="AV25" s="25" t="s">
        <v>330</v>
      </c>
      <c r="AW25" s="25" t="s">
        <v>330</v>
      </c>
      <c r="AX25" s="25" t="s">
        <v>330</v>
      </c>
      <c r="AY25" s="25" t="s">
        <v>330</v>
      </c>
      <c r="AZ25" s="43" t="s">
        <v>330</v>
      </c>
    </row>
    <row r="26" spans="1:52" ht="18.95" customHeight="1" x14ac:dyDescent="0.15">
      <c r="A26" s="207"/>
      <c r="B26" s="99">
        <f t="shared" si="5"/>
        <v>46439</v>
      </c>
      <c r="C26" s="98">
        <f t="shared" si="5"/>
        <v>46439</v>
      </c>
      <c r="D26" s="3" t="s">
        <v>57</v>
      </c>
      <c r="E26" s="3"/>
      <c r="F26" s="17" t="str">
        <f t="shared" si="0"/>
        <v>単元5</v>
      </c>
      <c r="G26" s="17" t="str">
        <f t="shared" si="1"/>
        <v/>
      </c>
      <c r="H26" s="17" t="str">
        <f t="shared" si="2"/>
        <v/>
      </c>
      <c r="I26" s="17" t="str">
        <f t="shared" si="3"/>
        <v/>
      </c>
      <c r="J26" s="17" t="str">
        <f t="shared" si="4"/>
        <v/>
      </c>
      <c r="K26" s="3"/>
      <c r="M26" s="207"/>
      <c r="N26" s="33">
        <v>1</v>
      </c>
      <c r="O26">
        <f>SUM($N$6:N26)</f>
        <v>21</v>
      </c>
      <c r="W26" s="3">
        <v>18</v>
      </c>
      <c r="X26" s="7" t="str">
        <f>R11</f>
        <v>数学</v>
      </c>
      <c r="Y26" s="9"/>
      <c r="Z26" s="23" t="str">
        <f t="shared" si="6"/>
        <v>数学</v>
      </c>
      <c r="AA26" t="str">
        <f>IF($Z26=AA$8,COUNTIF($Z$9:$Z26,AA$8)+Q$22,"")</f>
        <v/>
      </c>
      <c r="AB26" t="str">
        <f>IF($Z26=AB$8,COUNTIF($Z$9:$Z26,AB$8)+R$22,"")</f>
        <v/>
      </c>
      <c r="AC26">
        <f>IF($Z26=AC$8,COUNTIF($Z$9:$Z26,AC$8)+S$22,"")</f>
        <v>4</v>
      </c>
      <c r="AD26" t="str">
        <f>IF($Z26=AD$8,COUNTIF($Z$9:$Z26,AD$8)+T$22,"")</f>
        <v/>
      </c>
      <c r="AE26" t="str">
        <f>IF($Z26=AE$8,COUNTIF($Z$9:$Z26,AE$8)+U$22,"")</f>
        <v/>
      </c>
      <c r="AF26" t="str">
        <f t="shared" si="7"/>
        <v/>
      </c>
      <c r="AG26" t="str">
        <f t="shared" si="8"/>
        <v/>
      </c>
      <c r="AH26" t="str">
        <f t="shared" si="9"/>
        <v>単元4</v>
      </c>
      <c r="AI26" t="str">
        <f t="shared" si="10"/>
        <v/>
      </c>
      <c r="AJ26" t="str">
        <f t="shared" si="11"/>
        <v/>
      </c>
      <c r="AK26" t="str">
        <f t="shared" si="12"/>
        <v/>
      </c>
      <c r="AL26" t="str">
        <f t="shared" si="12"/>
        <v/>
      </c>
      <c r="AM26" t="str">
        <f t="shared" si="12"/>
        <v>単元4</v>
      </c>
      <c r="AN26" t="str">
        <f t="shared" si="12"/>
        <v>単元4</v>
      </c>
      <c r="AO26" t="str">
        <f t="shared" si="12"/>
        <v/>
      </c>
      <c r="AT26" s="24">
        <v>18</v>
      </c>
      <c r="AU26" s="42" t="s">
        <v>229</v>
      </c>
      <c r="AV26" s="25" t="s">
        <v>331</v>
      </c>
      <c r="AW26" s="25" t="s">
        <v>331</v>
      </c>
      <c r="AX26" s="25" t="s">
        <v>331</v>
      </c>
      <c r="AY26" s="25" t="s">
        <v>331</v>
      </c>
      <c r="AZ26" s="43" t="s">
        <v>331</v>
      </c>
    </row>
    <row r="27" spans="1:52" ht="18.95" customHeight="1" x14ac:dyDescent="0.15">
      <c r="A27" s="207"/>
      <c r="B27" s="99">
        <f t="shared" si="5"/>
        <v>46440</v>
      </c>
      <c r="C27" s="98">
        <f t="shared" si="5"/>
        <v>46440</v>
      </c>
      <c r="D27" s="3" t="s">
        <v>58</v>
      </c>
      <c r="E27" s="3"/>
      <c r="F27" s="17" t="str">
        <f t="shared" si="0"/>
        <v/>
      </c>
      <c r="G27" s="17" t="str">
        <f t="shared" si="1"/>
        <v>単元5</v>
      </c>
      <c r="H27" s="17" t="str">
        <f t="shared" si="2"/>
        <v/>
      </c>
      <c r="I27" s="17" t="str">
        <f t="shared" si="3"/>
        <v/>
      </c>
      <c r="J27" s="17" t="str">
        <f t="shared" si="4"/>
        <v/>
      </c>
      <c r="K27" s="3"/>
      <c r="M27" s="207"/>
      <c r="N27" s="33">
        <v>1</v>
      </c>
      <c r="O27">
        <f>SUM($N$6:N27)</f>
        <v>22</v>
      </c>
      <c r="W27" s="3">
        <v>19</v>
      </c>
      <c r="X27" s="7" t="str">
        <f>R12</f>
        <v>理科</v>
      </c>
      <c r="Y27" s="9"/>
      <c r="Z27" s="23" t="str">
        <f t="shared" si="6"/>
        <v>理科</v>
      </c>
      <c r="AA27" t="str">
        <f>IF($Z27=AA$8,COUNTIF($Z$9:$Z27,AA$8)+Q$22,"")</f>
        <v/>
      </c>
      <c r="AB27" t="str">
        <f>IF($Z27=AB$8,COUNTIF($Z$9:$Z27,AB$8)+R$22,"")</f>
        <v/>
      </c>
      <c r="AC27" t="str">
        <f>IF($Z27=AC$8,COUNTIF($Z$9:$Z27,AC$8)+S$22,"")</f>
        <v/>
      </c>
      <c r="AD27">
        <f>IF($Z27=AD$8,COUNTIF($Z$9:$Z27,AD$8)+T$22,"")</f>
        <v>4</v>
      </c>
      <c r="AE27" t="str">
        <f>IF($Z27=AE$8,COUNTIF($Z$9:$Z27,AE$8)+U$22,"")</f>
        <v/>
      </c>
      <c r="AF27" t="str">
        <f t="shared" si="7"/>
        <v/>
      </c>
      <c r="AG27" t="str">
        <f t="shared" si="8"/>
        <v/>
      </c>
      <c r="AH27" t="str">
        <f t="shared" si="9"/>
        <v/>
      </c>
      <c r="AI27" t="str">
        <f t="shared" si="10"/>
        <v>単元4</v>
      </c>
      <c r="AJ27" t="str">
        <f t="shared" si="11"/>
        <v/>
      </c>
      <c r="AK27" t="str">
        <f t="shared" si="12"/>
        <v/>
      </c>
      <c r="AL27" t="str">
        <f t="shared" si="12"/>
        <v/>
      </c>
      <c r="AM27" t="str">
        <f t="shared" si="12"/>
        <v/>
      </c>
      <c r="AN27" t="str">
        <f t="shared" si="12"/>
        <v>単元4</v>
      </c>
      <c r="AO27" t="str">
        <f t="shared" si="12"/>
        <v>単元4</v>
      </c>
      <c r="AT27" s="24">
        <v>19</v>
      </c>
      <c r="AU27" s="42" t="s">
        <v>230</v>
      </c>
      <c r="AV27" s="25" t="s">
        <v>332</v>
      </c>
      <c r="AW27" s="25" t="s">
        <v>332</v>
      </c>
      <c r="AX27" s="25" t="s">
        <v>332</v>
      </c>
      <c r="AY27" s="25" t="s">
        <v>332</v>
      </c>
      <c r="AZ27" s="43" t="s">
        <v>332</v>
      </c>
    </row>
    <row r="28" spans="1:52" ht="18.95" customHeight="1" x14ac:dyDescent="0.15">
      <c r="A28" s="207"/>
      <c r="B28" s="99">
        <f t="shared" si="5"/>
        <v>46441</v>
      </c>
      <c r="C28" s="98">
        <f t="shared" si="5"/>
        <v>46441</v>
      </c>
      <c r="D28" s="3" t="s">
        <v>59</v>
      </c>
      <c r="E28" s="3"/>
      <c r="F28" s="17" t="str">
        <f t="shared" si="0"/>
        <v/>
      </c>
      <c r="G28" s="17" t="str">
        <f t="shared" si="1"/>
        <v/>
      </c>
      <c r="H28" s="17" t="str">
        <f t="shared" si="2"/>
        <v>単元5</v>
      </c>
      <c r="I28" s="17" t="str">
        <f t="shared" si="3"/>
        <v/>
      </c>
      <c r="J28" s="17" t="str">
        <f t="shared" si="4"/>
        <v/>
      </c>
      <c r="K28" s="3"/>
      <c r="M28" s="207"/>
      <c r="N28" s="33">
        <v>1</v>
      </c>
      <c r="O28">
        <f>SUM($N$6:N28)</f>
        <v>23</v>
      </c>
      <c r="W28" s="3">
        <v>20</v>
      </c>
      <c r="X28" s="7" t="str">
        <f>R13</f>
        <v>英語</v>
      </c>
      <c r="Y28" s="9"/>
      <c r="Z28" s="23" t="str">
        <f t="shared" si="6"/>
        <v>英語</v>
      </c>
      <c r="AA28" t="str">
        <f>IF($Z28=AA$8,COUNTIF($Z$9:$Z28,AA$8)+Q$22,"")</f>
        <v/>
      </c>
      <c r="AB28" t="str">
        <f>IF($Z28=AB$8,COUNTIF($Z$9:$Z28,AB$8)+R$22,"")</f>
        <v/>
      </c>
      <c r="AC28" t="str">
        <f>IF($Z28=AC$8,COUNTIF($Z$9:$Z28,AC$8)+S$22,"")</f>
        <v/>
      </c>
      <c r="AD28" t="str">
        <f>IF($Z28=AD$8,COUNTIF($Z$9:$Z28,AD$8)+T$22,"")</f>
        <v/>
      </c>
      <c r="AE28">
        <f>IF($Z28=AE$8,COUNTIF($Z$9:$Z28,AE$8)+U$22,"")</f>
        <v>4</v>
      </c>
      <c r="AF28" t="str">
        <f t="shared" si="7"/>
        <v/>
      </c>
      <c r="AG28" t="str">
        <f t="shared" si="8"/>
        <v/>
      </c>
      <c r="AH28" t="str">
        <f t="shared" si="9"/>
        <v/>
      </c>
      <c r="AI28" t="str">
        <f t="shared" si="10"/>
        <v/>
      </c>
      <c r="AJ28" t="str">
        <f t="shared" si="11"/>
        <v>単元4</v>
      </c>
      <c r="AK28" t="str">
        <f t="shared" si="12"/>
        <v>単元5</v>
      </c>
      <c r="AL28" t="str">
        <f t="shared" si="12"/>
        <v/>
      </c>
      <c r="AM28" t="str">
        <f t="shared" si="12"/>
        <v/>
      </c>
      <c r="AN28" t="str">
        <f t="shared" si="12"/>
        <v/>
      </c>
      <c r="AO28" t="str">
        <f t="shared" si="12"/>
        <v>単元4</v>
      </c>
      <c r="AT28" s="24">
        <v>20</v>
      </c>
      <c r="AU28" s="42" t="s">
        <v>231</v>
      </c>
      <c r="AV28" s="26" t="s">
        <v>333</v>
      </c>
      <c r="AW28" s="26" t="s">
        <v>333</v>
      </c>
      <c r="AX28" s="26" t="s">
        <v>333</v>
      </c>
      <c r="AY28" s="26" t="s">
        <v>333</v>
      </c>
      <c r="AZ28" s="44" t="s">
        <v>333</v>
      </c>
    </row>
    <row r="29" spans="1:52" ht="18.95" customHeight="1" x14ac:dyDescent="0.15">
      <c r="A29" s="207"/>
      <c r="B29" s="99">
        <f t="shared" si="5"/>
        <v>46442</v>
      </c>
      <c r="C29" s="98">
        <f t="shared" si="5"/>
        <v>46442</v>
      </c>
      <c r="D29" s="3" t="s">
        <v>60</v>
      </c>
      <c r="E29" s="3"/>
      <c r="F29" s="17" t="str">
        <f t="shared" si="0"/>
        <v/>
      </c>
      <c r="G29" s="17" t="str">
        <f t="shared" si="1"/>
        <v/>
      </c>
      <c r="H29" s="17" t="str">
        <f t="shared" si="2"/>
        <v/>
      </c>
      <c r="I29" s="17" t="str">
        <f t="shared" si="3"/>
        <v>単元5</v>
      </c>
      <c r="J29" s="17" t="str">
        <f t="shared" si="4"/>
        <v/>
      </c>
      <c r="K29" s="3"/>
      <c r="M29" s="207"/>
      <c r="N29" s="33">
        <v>1</v>
      </c>
      <c r="O29">
        <f>SUM($N$6:N29)</f>
        <v>24</v>
      </c>
      <c r="W29" s="3">
        <v>21</v>
      </c>
      <c r="X29" s="7" t="str">
        <f>R9</f>
        <v>国語</v>
      </c>
      <c r="Y29" s="9"/>
      <c r="Z29" s="23" t="str">
        <f t="shared" si="6"/>
        <v>国語</v>
      </c>
      <c r="AA29">
        <f>IF($Z29=AA$8,COUNTIF($Z$9:$Z29,AA$8)+Q$22,"")</f>
        <v>5</v>
      </c>
      <c r="AB29" t="str">
        <f>IF($Z29=AB$8,COUNTIF($Z$9:$Z29,AB$8)+R$22,"")</f>
        <v/>
      </c>
      <c r="AC29" t="str">
        <f>IF($Z29=AC$8,COUNTIF($Z$9:$Z29,AC$8)+S$22,"")</f>
        <v/>
      </c>
      <c r="AD29" t="str">
        <f>IF($Z29=AD$8,COUNTIF($Z$9:$Z29,AD$8)+T$22,"")</f>
        <v/>
      </c>
      <c r="AE29" t="str">
        <f>IF($Z29=AE$8,COUNTIF($Z$9:$Z29,AE$8)+U$22,"")</f>
        <v/>
      </c>
      <c r="AF29" t="str">
        <f t="shared" si="7"/>
        <v>単元5</v>
      </c>
      <c r="AG29" t="str">
        <f t="shared" si="8"/>
        <v/>
      </c>
      <c r="AH29" t="str">
        <f t="shared" si="9"/>
        <v/>
      </c>
      <c r="AI29" t="str">
        <f t="shared" si="10"/>
        <v/>
      </c>
      <c r="AJ29" t="str">
        <f t="shared" si="11"/>
        <v/>
      </c>
      <c r="AK29" t="str">
        <f t="shared" si="12"/>
        <v>単元5</v>
      </c>
      <c r="AL29" t="str">
        <f t="shared" si="12"/>
        <v>単元5</v>
      </c>
      <c r="AM29" t="str">
        <f t="shared" si="12"/>
        <v/>
      </c>
      <c r="AN29" t="str">
        <f t="shared" si="12"/>
        <v/>
      </c>
      <c r="AO29" t="str">
        <f t="shared" si="12"/>
        <v/>
      </c>
      <c r="AT29" s="24">
        <v>21</v>
      </c>
      <c r="AU29" s="42" t="s">
        <v>232</v>
      </c>
      <c r="AV29" s="25" t="s">
        <v>334</v>
      </c>
      <c r="AW29" s="25" t="s">
        <v>334</v>
      </c>
      <c r="AX29" s="25" t="s">
        <v>334</v>
      </c>
      <c r="AY29" s="25" t="s">
        <v>334</v>
      </c>
      <c r="AZ29" s="43" t="s">
        <v>334</v>
      </c>
    </row>
    <row r="30" spans="1:52" ht="18.95" customHeight="1" x14ac:dyDescent="0.15">
      <c r="A30" s="207"/>
      <c r="B30" s="99">
        <f t="shared" si="5"/>
        <v>46443</v>
      </c>
      <c r="C30" s="98">
        <f t="shared" si="5"/>
        <v>46443</v>
      </c>
      <c r="D30" s="3" t="s">
        <v>61</v>
      </c>
      <c r="E30" s="3"/>
      <c r="F30" s="17" t="str">
        <f t="shared" si="0"/>
        <v/>
      </c>
      <c r="G30" s="17" t="str">
        <f t="shared" si="1"/>
        <v/>
      </c>
      <c r="H30" s="17" t="str">
        <f t="shared" si="2"/>
        <v/>
      </c>
      <c r="I30" s="17" t="str">
        <f t="shared" si="3"/>
        <v/>
      </c>
      <c r="J30" s="17" t="str">
        <f t="shared" si="4"/>
        <v>単元5</v>
      </c>
      <c r="K30" s="3"/>
      <c r="M30" s="207"/>
      <c r="N30" s="33">
        <v>1</v>
      </c>
      <c r="O30">
        <f>SUM($N$6:N30)</f>
        <v>25</v>
      </c>
      <c r="W30" s="3">
        <v>22</v>
      </c>
      <c r="X30" s="7" t="str">
        <f>R10</f>
        <v>社会</v>
      </c>
      <c r="Y30" s="9"/>
      <c r="Z30" s="23" t="str">
        <f t="shared" si="6"/>
        <v>社会</v>
      </c>
      <c r="AA30" t="str">
        <f>IF($Z30=AA$8,COUNTIF($Z$9:$Z30,AA$8)+Q$22,"")</f>
        <v/>
      </c>
      <c r="AB30">
        <f>IF($Z30=AB$8,COUNTIF($Z$9:$Z30,AB$8)+R$22,"")</f>
        <v>5</v>
      </c>
      <c r="AC30" t="str">
        <f>IF($Z30=AC$8,COUNTIF($Z$9:$Z30,AC$8)+S$22,"")</f>
        <v/>
      </c>
      <c r="AD30" t="str">
        <f>IF($Z30=AD$8,COUNTIF($Z$9:$Z30,AD$8)+T$22,"")</f>
        <v/>
      </c>
      <c r="AE30" t="str">
        <f>IF($Z30=AE$8,COUNTIF($Z$9:$Z30,AE$8)+U$22,"")</f>
        <v/>
      </c>
      <c r="AF30" t="str">
        <f t="shared" si="7"/>
        <v/>
      </c>
      <c r="AG30" t="str">
        <f t="shared" si="8"/>
        <v>単元5</v>
      </c>
      <c r="AH30" t="str">
        <f t="shared" si="9"/>
        <v/>
      </c>
      <c r="AI30" t="str">
        <f t="shared" si="10"/>
        <v/>
      </c>
      <c r="AJ30" t="str">
        <f t="shared" si="11"/>
        <v/>
      </c>
      <c r="AK30" t="str">
        <f t="shared" si="12"/>
        <v/>
      </c>
      <c r="AL30" t="str">
        <f t="shared" si="12"/>
        <v>単元5</v>
      </c>
      <c r="AM30" t="str">
        <f t="shared" si="12"/>
        <v>単元5</v>
      </c>
      <c r="AN30" t="str">
        <f t="shared" si="12"/>
        <v/>
      </c>
      <c r="AO30" t="str">
        <f t="shared" si="12"/>
        <v/>
      </c>
      <c r="AT30" s="24">
        <v>22</v>
      </c>
      <c r="AU30" s="42" t="s">
        <v>233</v>
      </c>
      <c r="AV30" s="25" t="s">
        <v>335</v>
      </c>
      <c r="AW30" s="25" t="s">
        <v>335</v>
      </c>
      <c r="AX30" s="25" t="s">
        <v>335</v>
      </c>
      <c r="AY30" s="25" t="s">
        <v>335</v>
      </c>
      <c r="AZ30" s="43" t="s">
        <v>335</v>
      </c>
    </row>
    <row r="31" spans="1:52" ht="18.95" customHeight="1" x14ac:dyDescent="0.15">
      <c r="A31" s="207"/>
      <c r="B31" s="99">
        <f t="shared" si="5"/>
        <v>46444</v>
      </c>
      <c r="C31" s="98">
        <f t="shared" si="5"/>
        <v>46444</v>
      </c>
      <c r="D31" s="3" t="s">
        <v>62</v>
      </c>
      <c r="E31" s="3"/>
      <c r="F31" s="17" t="str">
        <f t="shared" si="0"/>
        <v>単元6</v>
      </c>
      <c r="G31" s="17" t="str">
        <f t="shared" si="1"/>
        <v/>
      </c>
      <c r="H31" s="17" t="str">
        <f t="shared" si="2"/>
        <v/>
      </c>
      <c r="I31" s="17" t="str">
        <f t="shared" si="3"/>
        <v/>
      </c>
      <c r="J31" s="17" t="str">
        <f t="shared" si="4"/>
        <v/>
      </c>
      <c r="K31" s="3"/>
      <c r="M31" s="207"/>
      <c r="N31" s="33">
        <v>1</v>
      </c>
      <c r="O31">
        <f>SUM($N$6:N31)</f>
        <v>26</v>
      </c>
      <c r="W31" s="3">
        <v>23</v>
      </c>
      <c r="X31" s="7" t="str">
        <f>R11</f>
        <v>数学</v>
      </c>
      <c r="Y31" s="9"/>
      <c r="Z31" s="23" t="str">
        <f t="shared" si="6"/>
        <v>数学</v>
      </c>
      <c r="AA31" t="str">
        <f>IF($Z31=AA$8,COUNTIF($Z$9:$Z31,AA$8)+Q$22,"")</f>
        <v/>
      </c>
      <c r="AB31" t="str">
        <f>IF($Z31=AB$8,COUNTIF($Z$9:$Z31,AB$8)+R$22,"")</f>
        <v/>
      </c>
      <c r="AC31">
        <f>IF($Z31=AC$8,COUNTIF($Z$9:$Z31,AC$8)+S$22,"")</f>
        <v>5</v>
      </c>
      <c r="AD31" t="str">
        <f>IF($Z31=AD$8,COUNTIF($Z$9:$Z31,AD$8)+T$22,"")</f>
        <v/>
      </c>
      <c r="AE31" t="str">
        <f>IF($Z31=AE$8,COUNTIF($Z$9:$Z31,AE$8)+U$22,"")</f>
        <v/>
      </c>
      <c r="AF31" t="str">
        <f t="shared" si="7"/>
        <v/>
      </c>
      <c r="AG31" t="str">
        <f t="shared" si="8"/>
        <v/>
      </c>
      <c r="AH31" t="str">
        <f t="shared" si="9"/>
        <v>単元5</v>
      </c>
      <c r="AI31" t="str">
        <f t="shared" si="10"/>
        <v/>
      </c>
      <c r="AJ31" t="str">
        <f t="shared" si="11"/>
        <v/>
      </c>
      <c r="AK31" t="str">
        <f t="shared" si="12"/>
        <v/>
      </c>
      <c r="AL31" t="str">
        <f t="shared" si="12"/>
        <v/>
      </c>
      <c r="AM31" t="str">
        <f t="shared" si="12"/>
        <v>単元5</v>
      </c>
      <c r="AN31" t="str">
        <f t="shared" si="12"/>
        <v>単元5</v>
      </c>
      <c r="AO31" t="str">
        <f t="shared" si="12"/>
        <v/>
      </c>
      <c r="AT31" s="24">
        <v>23</v>
      </c>
      <c r="AU31" s="42" t="s">
        <v>234</v>
      </c>
      <c r="AV31" s="25" t="s">
        <v>336</v>
      </c>
      <c r="AW31" s="25" t="s">
        <v>336</v>
      </c>
      <c r="AX31" s="25" t="s">
        <v>336</v>
      </c>
      <c r="AY31" s="25" t="s">
        <v>336</v>
      </c>
      <c r="AZ31" s="43" t="s">
        <v>336</v>
      </c>
    </row>
    <row r="32" spans="1:52" ht="18.95" customHeight="1" x14ac:dyDescent="0.15">
      <c r="A32" s="207"/>
      <c r="B32" s="99">
        <f t="shared" si="5"/>
        <v>46445</v>
      </c>
      <c r="C32" s="98">
        <f t="shared" si="5"/>
        <v>46445</v>
      </c>
      <c r="D32" s="3" t="s">
        <v>63</v>
      </c>
      <c r="E32" s="3"/>
      <c r="F32" s="17" t="str">
        <f t="shared" si="0"/>
        <v/>
      </c>
      <c r="G32" s="17" t="str">
        <f t="shared" si="1"/>
        <v>単元6</v>
      </c>
      <c r="H32" s="17" t="str">
        <f t="shared" si="2"/>
        <v/>
      </c>
      <c r="I32" s="17" t="str">
        <f t="shared" si="3"/>
        <v/>
      </c>
      <c r="J32" s="17" t="str">
        <f t="shared" si="4"/>
        <v/>
      </c>
      <c r="K32" s="3"/>
      <c r="M32" s="207"/>
      <c r="N32" s="33">
        <v>1</v>
      </c>
      <c r="O32">
        <f>SUM($N$6:N32)</f>
        <v>27</v>
      </c>
      <c r="W32" s="3">
        <v>24</v>
      </c>
      <c r="X32" s="7" t="str">
        <f>R12</f>
        <v>理科</v>
      </c>
      <c r="Y32" s="9"/>
      <c r="Z32" s="23" t="str">
        <f t="shared" si="6"/>
        <v>理科</v>
      </c>
      <c r="AA32" t="str">
        <f>IF($Z32=AA$8,COUNTIF($Z$9:$Z32,AA$8)+Q$22,"")</f>
        <v/>
      </c>
      <c r="AB32" t="str">
        <f>IF($Z32=AB$8,COUNTIF($Z$9:$Z32,AB$8)+R$22,"")</f>
        <v/>
      </c>
      <c r="AC32" t="str">
        <f>IF($Z32=AC$8,COUNTIF($Z$9:$Z32,AC$8)+S$22,"")</f>
        <v/>
      </c>
      <c r="AD32">
        <f>IF($Z32=AD$8,COUNTIF($Z$9:$Z32,AD$8)+T$22,"")</f>
        <v>5</v>
      </c>
      <c r="AE32" t="str">
        <f>IF($Z32=AE$8,COUNTIF($Z$9:$Z32,AE$8)+U$22,"")</f>
        <v/>
      </c>
      <c r="AF32" t="str">
        <f t="shared" si="7"/>
        <v/>
      </c>
      <c r="AG32" t="str">
        <f t="shared" si="8"/>
        <v/>
      </c>
      <c r="AH32" t="str">
        <f t="shared" si="9"/>
        <v/>
      </c>
      <c r="AI32" t="str">
        <f t="shared" si="10"/>
        <v>単元5</v>
      </c>
      <c r="AJ32" t="str">
        <f t="shared" si="11"/>
        <v/>
      </c>
      <c r="AK32" t="str">
        <f t="shared" si="12"/>
        <v/>
      </c>
      <c r="AL32" t="str">
        <f t="shared" si="12"/>
        <v/>
      </c>
      <c r="AM32" t="str">
        <f t="shared" si="12"/>
        <v/>
      </c>
      <c r="AN32" t="str">
        <f t="shared" si="12"/>
        <v>単元5</v>
      </c>
      <c r="AO32" t="str">
        <f t="shared" si="12"/>
        <v>単元5</v>
      </c>
      <c r="AT32" s="24">
        <v>24</v>
      </c>
      <c r="AU32" s="42" t="s">
        <v>235</v>
      </c>
      <c r="AV32" s="25" t="s">
        <v>337</v>
      </c>
      <c r="AW32" s="25" t="s">
        <v>337</v>
      </c>
      <c r="AX32" s="25" t="s">
        <v>337</v>
      </c>
      <c r="AY32" s="25" t="s">
        <v>337</v>
      </c>
      <c r="AZ32" s="43" t="s">
        <v>337</v>
      </c>
    </row>
    <row r="33" spans="1:52" ht="18.95" customHeight="1" x14ac:dyDescent="0.15">
      <c r="A33" s="207"/>
      <c r="B33" s="99">
        <f t="shared" si="5"/>
        <v>46446</v>
      </c>
      <c r="C33" s="98">
        <f t="shared" si="5"/>
        <v>46446</v>
      </c>
      <c r="D33" s="102" t="s">
        <v>64</v>
      </c>
      <c r="E33" s="102"/>
      <c r="F33" s="103" t="str">
        <f t="shared" si="0"/>
        <v/>
      </c>
      <c r="G33" s="103" t="str">
        <f t="shared" si="1"/>
        <v/>
      </c>
      <c r="H33" s="103" t="str">
        <f t="shared" si="2"/>
        <v>単元6</v>
      </c>
      <c r="I33" s="103" t="str">
        <f t="shared" si="3"/>
        <v/>
      </c>
      <c r="J33" s="103" t="str">
        <f t="shared" si="4"/>
        <v/>
      </c>
      <c r="K33" s="102"/>
      <c r="M33" s="207"/>
      <c r="N33" s="33">
        <v>1</v>
      </c>
      <c r="O33">
        <f>SUM($N$6:N33)</f>
        <v>28</v>
      </c>
      <c r="Q33" s="6"/>
      <c r="W33" s="3">
        <v>25</v>
      </c>
      <c r="X33" s="7" t="str">
        <f>R13</f>
        <v>英語</v>
      </c>
      <c r="Y33" s="9"/>
      <c r="Z33" s="23" t="str">
        <f t="shared" si="6"/>
        <v>英語</v>
      </c>
      <c r="AA33" t="str">
        <f>IF($Z33=AA$8,COUNTIF($Z$9:$Z33,AA$8)+Q$22,"")</f>
        <v/>
      </c>
      <c r="AB33" t="str">
        <f>IF($Z33=AB$8,COUNTIF($Z$9:$Z33,AB$8)+R$22,"")</f>
        <v/>
      </c>
      <c r="AC33" t="str">
        <f>IF($Z33=AC$8,COUNTIF($Z$9:$Z33,AC$8)+S$22,"")</f>
        <v/>
      </c>
      <c r="AD33" t="str">
        <f>IF($Z33=AD$8,COUNTIF($Z$9:$Z33,AD$8)+T$22,"")</f>
        <v/>
      </c>
      <c r="AE33">
        <f>IF($Z33=AE$8,COUNTIF($Z$9:$Z33,AE$8)+U$22,"")</f>
        <v>5</v>
      </c>
      <c r="AF33" t="str">
        <f t="shared" si="7"/>
        <v/>
      </c>
      <c r="AG33" t="str">
        <f t="shared" si="8"/>
        <v/>
      </c>
      <c r="AH33" t="str">
        <f t="shared" si="9"/>
        <v/>
      </c>
      <c r="AI33" t="str">
        <f t="shared" si="10"/>
        <v/>
      </c>
      <c r="AJ33" t="str">
        <f t="shared" si="11"/>
        <v>単元5</v>
      </c>
      <c r="AK33" t="str">
        <f t="shared" si="12"/>
        <v>単元6</v>
      </c>
      <c r="AL33" t="str">
        <f t="shared" si="12"/>
        <v/>
      </c>
      <c r="AM33" t="str">
        <f t="shared" si="12"/>
        <v/>
      </c>
      <c r="AN33" t="str">
        <f t="shared" si="12"/>
        <v/>
      </c>
      <c r="AO33" t="str">
        <f t="shared" si="12"/>
        <v>単元5</v>
      </c>
      <c r="AT33" s="24">
        <v>25</v>
      </c>
      <c r="AU33" s="42" t="s">
        <v>236</v>
      </c>
      <c r="AV33" s="26" t="s">
        <v>338</v>
      </c>
      <c r="AW33" s="26" t="s">
        <v>338</v>
      </c>
      <c r="AX33" s="26" t="s">
        <v>338</v>
      </c>
      <c r="AY33" s="26" t="s">
        <v>338</v>
      </c>
      <c r="AZ33" s="44" t="s">
        <v>338</v>
      </c>
    </row>
    <row r="34" spans="1:52" ht="18.95" customHeight="1" x14ac:dyDescent="0.15">
      <c r="A34" s="207"/>
      <c r="M34" s="207"/>
      <c r="N34" s="6"/>
      <c r="O34">
        <v>29</v>
      </c>
      <c r="W34" s="3">
        <v>26</v>
      </c>
      <c r="X34" s="7" t="str">
        <f>R9</f>
        <v>国語</v>
      </c>
      <c r="Y34" s="9"/>
      <c r="Z34" s="23" t="str">
        <f t="shared" si="6"/>
        <v>国語</v>
      </c>
      <c r="AA34">
        <f>IF($Z34=AA$8,COUNTIF($Z$9:$Z34,AA$8)+Q$22,"")</f>
        <v>6</v>
      </c>
      <c r="AB34" t="str">
        <f>IF($Z34=AB$8,COUNTIF($Z$9:$Z34,AB$8)+R$22,"")</f>
        <v/>
      </c>
      <c r="AC34" t="str">
        <f>IF($Z34=AC$8,COUNTIF($Z$9:$Z34,AC$8)+S$22,"")</f>
        <v/>
      </c>
      <c r="AD34" t="str">
        <f>IF($Z34=AD$8,COUNTIF($Z$9:$Z34,AD$8)+T$22,"")</f>
        <v/>
      </c>
      <c r="AE34" t="str">
        <f>IF($Z34=AE$8,COUNTIF($Z$9:$Z34,AE$8)+U$22,"")</f>
        <v/>
      </c>
      <c r="AF34" t="str">
        <f t="shared" si="7"/>
        <v>単元6</v>
      </c>
      <c r="AG34" t="str">
        <f t="shared" si="8"/>
        <v/>
      </c>
      <c r="AH34" t="str">
        <f t="shared" si="9"/>
        <v/>
      </c>
      <c r="AI34" t="str">
        <f t="shared" si="10"/>
        <v/>
      </c>
      <c r="AJ34" t="str">
        <f t="shared" si="11"/>
        <v/>
      </c>
      <c r="AK34" t="str">
        <f t="shared" si="12"/>
        <v>単元6</v>
      </c>
      <c r="AL34" t="str">
        <f t="shared" si="12"/>
        <v>単元6</v>
      </c>
      <c r="AM34" t="str">
        <f t="shared" si="12"/>
        <v/>
      </c>
      <c r="AN34" t="str">
        <f t="shared" si="12"/>
        <v/>
      </c>
      <c r="AO34" t="str">
        <f t="shared" si="12"/>
        <v/>
      </c>
      <c r="AT34" s="24">
        <v>26</v>
      </c>
      <c r="AU34" s="42" t="s">
        <v>237</v>
      </c>
      <c r="AV34" s="26" t="s">
        <v>339</v>
      </c>
      <c r="AW34" s="26" t="s">
        <v>339</v>
      </c>
      <c r="AX34" s="26" t="s">
        <v>339</v>
      </c>
      <c r="AY34" s="26" t="s">
        <v>339</v>
      </c>
      <c r="AZ34" s="44" t="s">
        <v>339</v>
      </c>
    </row>
    <row r="35" spans="1:52" ht="18.95" customHeight="1" x14ac:dyDescent="0.15">
      <c r="A35" s="207"/>
      <c r="M35" s="207"/>
      <c r="N35" s="6" t="s">
        <v>313</v>
      </c>
      <c r="W35" s="3">
        <v>27</v>
      </c>
      <c r="X35" s="7" t="str">
        <f>R10</f>
        <v>社会</v>
      </c>
      <c r="Y35" s="9"/>
      <c r="Z35" s="23" t="str">
        <f t="shared" si="6"/>
        <v>社会</v>
      </c>
      <c r="AA35" t="str">
        <f>IF($Z35=AA$8,COUNTIF($Z$9:$Z35,AA$8)+Q$22,"")</f>
        <v/>
      </c>
      <c r="AB35">
        <f>IF($Z35=AB$8,COUNTIF($Z$9:$Z35,AB$8)+R$22,"")</f>
        <v>6</v>
      </c>
      <c r="AC35" t="str">
        <f>IF($Z35=AC$8,COUNTIF($Z$9:$Z35,AC$8)+S$22,"")</f>
        <v/>
      </c>
      <c r="AD35" t="str">
        <f>IF($Z35=AD$8,COUNTIF($Z$9:$Z35,AD$8)+T$22,"")</f>
        <v/>
      </c>
      <c r="AE35" t="str">
        <f>IF($Z35=AE$8,COUNTIF($Z$9:$Z35,AE$8)+U$22,"")</f>
        <v/>
      </c>
      <c r="AF35" t="str">
        <f t="shared" si="7"/>
        <v/>
      </c>
      <c r="AG35" t="str">
        <f t="shared" si="8"/>
        <v>単元6</v>
      </c>
      <c r="AH35" t="str">
        <f t="shared" si="9"/>
        <v/>
      </c>
      <c r="AI35" t="str">
        <f t="shared" si="10"/>
        <v/>
      </c>
      <c r="AJ35" t="str">
        <f t="shared" si="11"/>
        <v/>
      </c>
      <c r="AK35" t="str">
        <f t="shared" si="12"/>
        <v/>
      </c>
      <c r="AL35" t="str">
        <f t="shared" si="12"/>
        <v>単元6</v>
      </c>
      <c r="AM35" t="str">
        <f t="shared" si="12"/>
        <v>単元6</v>
      </c>
      <c r="AN35" t="str">
        <f t="shared" si="12"/>
        <v/>
      </c>
      <c r="AO35" t="str">
        <f t="shared" si="12"/>
        <v/>
      </c>
      <c r="AT35" s="24">
        <v>27</v>
      </c>
      <c r="AU35" s="42" t="s">
        <v>238</v>
      </c>
      <c r="AV35" s="26" t="s">
        <v>340</v>
      </c>
      <c r="AW35" s="26" t="s">
        <v>340</v>
      </c>
      <c r="AX35" s="26" t="s">
        <v>340</v>
      </c>
      <c r="AY35" s="26" t="s">
        <v>340</v>
      </c>
      <c r="AZ35" s="44" t="s">
        <v>340</v>
      </c>
    </row>
    <row r="36" spans="1:52" ht="18.95" customHeight="1" x14ac:dyDescent="0.15">
      <c r="A36" s="207"/>
      <c r="M36" s="207"/>
      <c r="N36" s="6"/>
      <c r="W36" s="3">
        <v>28</v>
      </c>
      <c r="X36" s="7" t="str">
        <f>R11</f>
        <v>数学</v>
      </c>
      <c r="Y36" s="9"/>
      <c r="Z36" s="23" t="str">
        <f t="shared" si="6"/>
        <v>数学</v>
      </c>
      <c r="AA36" t="str">
        <f>IF($Z36=AA$8,COUNTIF($Z$9:$Z36,AA$8)+Q$22,"")</f>
        <v/>
      </c>
      <c r="AB36" t="str">
        <f>IF($Z36=AB$8,COUNTIF($Z$9:$Z36,AB$8)+R$22,"")</f>
        <v/>
      </c>
      <c r="AC36">
        <f>IF($Z36=AC$8,COUNTIF($Z$9:$Z36,AC$8)+S$22,"")</f>
        <v>6</v>
      </c>
      <c r="AD36" t="str">
        <f>IF($Z36=AD$8,COUNTIF($Z$9:$Z36,AD$8)+T$22,"")</f>
        <v/>
      </c>
      <c r="AE36" t="str">
        <f>IF($Z36=AE$8,COUNTIF($Z$9:$Z36,AE$8)+U$22,"")</f>
        <v/>
      </c>
      <c r="AF36" t="str">
        <f t="shared" si="7"/>
        <v/>
      </c>
      <c r="AG36" t="str">
        <f t="shared" si="8"/>
        <v/>
      </c>
      <c r="AH36" t="str">
        <f t="shared" si="9"/>
        <v>単元6</v>
      </c>
      <c r="AI36" t="str">
        <f t="shared" si="10"/>
        <v/>
      </c>
      <c r="AJ36" t="str">
        <f t="shared" si="11"/>
        <v/>
      </c>
      <c r="AK36" t="str">
        <f t="shared" si="12"/>
        <v/>
      </c>
      <c r="AL36" t="str">
        <f t="shared" si="12"/>
        <v/>
      </c>
      <c r="AM36" t="str">
        <f t="shared" si="12"/>
        <v>単元6</v>
      </c>
      <c r="AN36" t="str">
        <f t="shared" si="12"/>
        <v>単元6</v>
      </c>
      <c r="AO36" t="str">
        <f t="shared" si="12"/>
        <v/>
      </c>
      <c r="AT36" s="24">
        <v>28</v>
      </c>
      <c r="AU36" s="42" t="s">
        <v>239</v>
      </c>
      <c r="AV36" s="25" t="s">
        <v>341</v>
      </c>
      <c r="AW36" s="25" t="s">
        <v>341</v>
      </c>
      <c r="AX36" s="25" t="s">
        <v>341</v>
      </c>
      <c r="AY36" s="25" t="s">
        <v>341</v>
      </c>
      <c r="AZ36" s="43" t="s">
        <v>341</v>
      </c>
    </row>
    <row r="37" spans="1:52" ht="24.95" customHeight="1" x14ac:dyDescent="0.15">
      <c r="A37" s="207"/>
      <c r="M37" s="207"/>
      <c r="W37" s="3">
        <v>29</v>
      </c>
      <c r="X37" s="7" t="str">
        <f>R12</f>
        <v>理科</v>
      </c>
      <c r="Y37" s="9"/>
      <c r="Z37" s="23" t="str">
        <f t="shared" si="6"/>
        <v>理科</v>
      </c>
      <c r="AA37" t="str">
        <f>IF($Z37=AA$8,COUNTIF($Z$9:$Z37,AA$8)+Q$22,"")</f>
        <v/>
      </c>
      <c r="AB37" t="str">
        <f>IF($Z37=AB$8,COUNTIF($Z$9:$Z37,AB$8)+R$22,"")</f>
        <v/>
      </c>
      <c r="AC37" t="str">
        <f>IF($Z37=AC$8,COUNTIF($Z$9:$Z37,AC$8)+S$22,"")</f>
        <v/>
      </c>
      <c r="AD37">
        <f>IF($Z37=AD$8,COUNTIF($Z$9:$Z37,AD$8)+T$22,"")</f>
        <v>6</v>
      </c>
      <c r="AE37" t="str">
        <f>IF($Z37=AE$8,COUNTIF($Z$9:$Z37,AE$8)+U$22,"")</f>
        <v/>
      </c>
      <c r="AF37" t="str">
        <f t="shared" si="7"/>
        <v/>
      </c>
      <c r="AG37" t="str">
        <f t="shared" si="8"/>
        <v/>
      </c>
      <c r="AH37" t="str">
        <f t="shared" si="9"/>
        <v/>
      </c>
      <c r="AI37" t="str">
        <f t="shared" si="10"/>
        <v>単元6</v>
      </c>
      <c r="AJ37" t="str">
        <f t="shared" si="11"/>
        <v/>
      </c>
      <c r="AK37" t="str">
        <f t="shared" si="12"/>
        <v/>
      </c>
      <c r="AL37" t="str">
        <f t="shared" si="12"/>
        <v/>
      </c>
      <c r="AM37" t="str">
        <f t="shared" si="12"/>
        <v/>
      </c>
      <c r="AN37" t="str">
        <f t="shared" si="12"/>
        <v>単元6</v>
      </c>
      <c r="AO37" t="str">
        <f t="shared" si="12"/>
        <v>単元6</v>
      </c>
      <c r="AT37" s="24">
        <v>29</v>
      </c>
      <c r="AU37" s="42" t="s">
        <v>240</v>
      </c>
      <c r="AV37" s="27" t="s">
        <v>342</v>
      </c>
      <c r="AW37" s="27" t="s">
        <v>342</v>
      </c>
      <c r="AX37" s="25" t="s">
        <v>342</v>
      </c>
      <c r="AY37" s="27" t="s">
        <v>342</v>
      </c>
      <c r="AZ37" s="43" t="s">
        <v>342</v>
      </c>
    </row>
    <row r="38" spans="1:52" ht="24.95" customHeight="1" x14ac:dyDescent="0.15">
      <c r="A38" s="207"/>
      <c r="M38" s="207"/>
      <c r="W38" s="3">
        <v>30</v>
      </c>
      <c r="X38" s="7" t="str">
        <f>R13</f>
        <v>英語</v>
      </c>
      <c r="Y38" s="9"/>
      <c r="Z38" s="23" t="str">
        <f t="shared" si="6"/>
        <v>英語</v>
      </c>
      <c r="AA38" t="str">
        <f>IF($Z38=AA$8,COUNTIF($Z$9:$Z38,AA$8)+Q$22,"")</f>
        <v/>
      </c>
      <c r="AB38" t="str">
        <f>IF($Z38=AB$8,COUNTIF($Z$9:$Z38,AB$8)+R$22,"")</f>
        <v/>
      </c>
      <c r="AC38" t="str">
        <f>IF($Z38=AC$8,COUNTIF($Z$9:$Z38,AC$8)+S$22,"")</f>
        <v/>
      </c>
      <c r="AD38" t="str">
        <f>IF($Z38=AD$8,COUNTIF($Z$9:$Z38,AD$8)+T$22,"")</f>
        <v/>
      </c>
      <c r="AE38">
        <f>IF($Z38=AE$8,COUNTIF($Z$9:$Z38,AE$8)+U$22,"")</f>
        <v>6</v>
      </c>
      <c r="AF38" t="str">
        <f t="shared" si="7"/>
        <v/>
      </c>
      <c r="AG38" t="str">
        <f t="shared" si="8"/>
        <v/>
      </c>
      <c r="AH38" t="str">
        <f t="shared" si="9"/>
        <v/>
      </c>
      <c r="AI38" t="str">
        <f t="shared" si="10"/>
        <v/>
      </c>
      <c r="AJ38" t="str">
        <f t="shared" si="11"/>
        <v>単元6</v>
      </c>
      <c r="AK38" t="str">
        <f t="shared" si="12"/>
        <v>単元7</v>
      </c>
      <c r="AL38" t="str">
        <f t="shared" si="12"/>
        <v/>
      </c>
      <c r="AM38" t="str">
        <f t="shared" si="12"/>
        <v/>
      </c>
      <c r="AN38" t="str">
        <f t="shared" si="12"/>
        <v/>
      </c>
      <c r="AO38" t="str">
        <f t="shared" si="12"/>
        <v>単元6</v>
      </c>
      <c r="AT38" s="24">
        <v>30</v>
      </c>
      <c r="AU38" s="42" t="s">
        <v>241</v>
      </c>
      <c r="AV38" s="27" t="s">
        <v>343</v>
      </c>
      <c r="AW38" s="27" t="s">
        <v>343</v>
      </c>
      <c r="AX38" s="25" t="s">
        <v>343</v>
      </c>
      <c r="AY38" s="27" t="s">
        <v>343</v>
      </c>
      <c r="AZ38" s="43" t="s">
        <v>343</v>
      </c>
    </row>
    <row r="39" spans="1:52" ht="24.95" customHeight="1" x14ac:dyDescent="0.15">
      <c r="A39" s="207"/>
      <c r="M39" s="207"/>
      <c r="W39" s="3">
        <v>31</v>
      </c>
      <c r="X39" s="7" t="str">
        <f>R9</f>
        <v>国語</v>
      </c>
      <c r="Y39" s="9"/>
      <c r="Z39" s="23" t="str">
        <f t="shared" si="6"/>
        <v>国語</v>
      </c>
      <c r="AA39">
        <f>IF($Z39=AA$8,COUNTIF($Z$9:$Z39,AA$8)+Q$22,"")</f>
        <v>7</v>
      </c>
      <c r="AB39" t="str">
        <f>IF($Z39=AB$8,COUNTIF($Z$9:$Z39,AB$8)+R$22,"")</f>
        <v/>
      </c>
      <c r="AC39" t="str">
        <f>IF($Z39=AC$8,COUNTIF($Z$9:$Z39,AC$8)+S$22,"")</f>
        <v/>
      </c>
      <c r="AD39" t="str">
        <f>IF($Z39=AD$8,COUNTIF($Z$9:$Z39,AD$8)+T$22,"")</f>
        <v/>
      </c>
      <c r="AE39" t="str">
        <f>IF($Z39=AE$8,COUNTIF($Z$9:$Z39,AE$8)+U$22,"")</f>
        <v/>
      </c>
      <c r="AF39" t="str">
        <f t="shared" si="7"/>
        <v>単元7</v>
      </c>
      <c r="AG39" t="str">
        <f t="shared" si="8"/>
        <v/>
      </c>
      <c r="AH39" t="str">
        <f t="shared" si="9"/>
        <v/>
      </c>
      <c r="AI39" t="str">
        <f t="shared" si="10"/>
        <v/>
      </c>
      <c r="AJ39" t="str">
        <f t="shared" si="11"/>
        <v/>
      </c>
      <c r="AK39" t="str">
        <f t="shared" si="12"/>
        <v>単元7</v>
      </c>
      <c r="AL39" t="str">
        <f t="shared" si="12"/>
        <v>単元7</v>
      </c>
      <c r="AM39" t="str">
        <f t="shared" si="12"/>
        <v/>
      </c>
      <c r="AN39" t="str">
        <f t="shared" si="12"/>
        <v/>
      </c>
      <c r="AO39" t="str">
        <f t="shared" si="12"/>
        <v/>
      </c>
      <c r="AT39" s="24">
        <v>31</v>
      </c>
      <c r="AU39" s="105" t="s">
        <v>344</v>
      </c>
      <c r="AV39" s="27" t="s">
        <v>242</v>
      </c>
      <c r="AW39" s="27" t="s">
        <v>242</v>
      </c>
      <c r="AX39" s="27" t="s">
        <v>242</v>
      </c>
      <c r="AY39" s="26" t="s">
        <v>242</v>
      </c>
      <c r="AZ39" s="43" t="s">
        <v>242</v>
      </c>
    </row>
    <row r="40" spans="1:52" ht="17.25" customHeight="1" x14ac:dyDescent="0.15">
      <c r="A40" s="207"/>
      <c r="B40" s="207"/>
      <c r="C40" s="207"/>
      <c r="D40" s="207"/>
      <c r="E40" s="207"/>
      <c r="F40" s="208"/>
      <c r="G40" s="208"/>
      <c r="H40" s="208"/>
      <c r="I40" s="208"/>
      <c r="J40" s="208"/>
      <c r="K40" s="207"/>
      <c r="L40" s="207"/>
      <c r="M40" s="207"/>
      <c r="W40" s="3">
        <v>32</v>
      </c>
      <c r="X40" s="7" t="str">
        <f>R10</f>
        <v>社会</v>
      </c>
      <c r="Y40" s="9"/>
      <c r="Z40" s="23" t="str">
        <f t="shared" si="6"/>
        <v>社会</v>
      </c>
      <c r="AA40" t="str">
        <f>IF($Z40=AA$8,COUNTIF($Z$9:$Z40,AA$8)+Q$22,"")</f>
        <v/>
      </c>
      <c r="AB40">
        <f>IF($Z40=AB$8,COUNTIF($Z$9:$Z40,AB$8)+R$22,"")</f>
        <v>7</v>
      </c>
      <c r="AC40" t="str">
        <f>IF($Z40=AC$8,COUNTIF($Z$9:$Z40,AC$8)+S$22,"")</f>
        <v/>
      </c>
      <c r="AD40" t="str">
        <f>IF($Z40=AD$8,COUNTIF($Z$9:$Z40,AD$8)+T$22,"")</f>
        <v/>
      </c>
      <c r="AE40" t="str">
        <f>IF($Z40=AE$8,COUNTIF($Z$9:$Z40,AE$8)+U$22,"")</f>
        <v/>
      </c>
      <c r="AF40" t="str">
        <f t="shared" si="7"/>
        <v/>
      </c>
      <c r="AG40" t="str">
        <f t="shared" si="8"/>
        <v>単元7</v>
      </c>
      <c r="AH40" t="str">
        <f t="shared" si="9"/>
        <v/>
      </c>
      <c r="AI40" t="str">
        <f t="shared" si="10"/>
        <v/>
      </c>
      <c r="AJ40" t="str">
        <f t="shared" si="11"/>
        <v/>
      </c>
      <c r="AK40" t="str">
        <f t="shared" si="12"/>
        <v/>
      </c>
      <c r="AL40" t="str">
        <f t="shared" si="12"/>
        <v>単元7</v>
      </c>
      <c r="AM40" t="str">
        <f t="shared" si="12"/>
        <v>単元7</v>
      </c>
      <c r="AN40" t="str">
        <f t="shared" si="12"/>
        <v/>
      </c>
      <c r="AO40" t="str">
        <f t="shared" si="12"/>
        <v/>
      </c>
      <c r="AT40" s="24">
        <v>32</v>
      </c>
      <c r="AU40" s="105" t="s">
        <v>345</v>
      </c>
      <c r="AV40" s="27" t="s">
        <v>243</v>
      </c>
      <c r="AW40" s="27" t="s">
        <v>243</v>
      </c>
      <c r="AX40" s="27" t="s">
        <v>243</v>
      </c>
      <c r="AY40" s="26" t="s">
        <v>243</v>
      </c>
      <c r="AZ40" s="45" t="s">
        <v>243</v>
      </c>
    </row>
    <row r="41" spans="1:52" ht="18.95" customHeight="1" x14ac:dyDescent="0.15">
      <c r="W41" s="3">
        <v>33</v>
      </c>
      <c r="X41" s="7" t="str">
        <f>R11</f>
        <v>数学</v>
      </c>
      <c r="Y41" s="9"/>
      <c r="Z41" s="23" t="str">
        <f t="shared" si="6"/>
        <v>数学</v>
      </c>
      <c r="AA41" t="str">
        <f>IF($Z41=AA$8,COUNTIF($Z$9:$Z41,AA$8)+Q$22,"")</f>
        <v/>
      </c>
      <c r="AB41" t="str">
        <f>IF($Z41=AB$8,COUNTIF($Z$9:$Z41,AB$8)+R$22,"")</f>
        <v/>
      </c>
      <c r="AC41">
        <f>IF($Z41=AC$8,COUNTIF($Z$9:$Z41,AC$8)+S$22,"")</f>
        <v>7</v>
      </c>
      <c r="AD41" t="str">
        <f>IF($Z41=AD$8,COUNTIF($Z$9:$Z41,AD$8)+T$22,"")</f>
        <v/>
      </c>
      <c r="AE41" t="str">
        <f>IF($Z41=AE$8,COUNTIF($Z$9:$Z41,AE$8)+U$22,"")</f>
        <v/>
      </c>
      <c r="AF41" t="str">
        <f t="shared" si="7"/>
        <v/>
      </c>
      <c r="AG41" t="str">
        <f t="shared" si="8"/>
        <v/>
      </c>
      <c r="AH41" t="str">
        <f t="shared" si="9"/>
        <v>単元7</v>
      </c>
      <c r="AI41" t="str">
        <f t="shared" si="10"/>
        <v/>
      </c>
      <c r="AJ41" t="str">
        <f t="shared" si="11"/>
        <v/>
      </c>
      <c r="AK41" t="str">
        <f t="shared" ref="AK41:AO69" si="13">IF(AF41=AF42,"",IF($Z41=$Z42,AF41&amp;","&amp;AF42,AF41&amp;AF42))</f>
        <v/>
      </c>
      <c r="AL41" t="str">
        <f t="shared" si="13"/>
        <v/>
      </c>
      <c r="AM41" t="str">
        <f t="shared" si="13"/>
        <v>単元7</v>
      </c>
      <c r="AN41" t="str">
        <f t="shared" si="13"/>
        <v>単元7</v>
      </c>
      <c r="AO41" t="str">
        <f t="shared" si="13"/>
        <v/>
      </c>
      <c r="AT41" s="24">
        <v>33</v>
      </c>
      <c r="AU41" s="105" t="s">
        <v>346</v>
      </c>
      <c r="AV41" s="27" t="s">
        <v>244</v>
      </c>
      <c r="AW41" s="27" t="s">
        <v>244</v>
      </c>
      <c r="AX41" s="27" t="s">
        <v>244</v>
      </c>
      <c r="AY41" s="26" t="s">
        <v>244</v>
      </c>
      <c r="AZ41" s="45" t="s">
        <v>244</v>
      </c>
    </row>
    <row r="42" spans="1:52" ht="18.95" customHeight="1" x14ac:dyDescent="0.15">
      <c r="W42" s="3">
        <v>34</v>
      </c>
      <c r="X42" s="7" t="str">
        <f>R12</f>
        <v>理科</v>
      </c>
      <c r="Y42" s="9"/>
      <c r="Z42" s="23" t="str">
        <f t="shared" si="6"/>
        <v>理科</v>
      </c>
      <c r="AA42" t="str">
        <f>IF($Z42=AA$8,COUNTIF($Z$9:$Z42,AA$8)+Q$22,"")</f>
        <v/>
      </c>
      <c r="AB42" t="str">
        <f>IF($Z42=AB$8,COUNTIF($Z$9:$Z42,AB$8)+R$22,"")</f>
        <v/>
      </c>
      <c r="AC42" t="str">
        <f>IF($Z42=AC$8,COUNTIF($Z$9:$Z42,AC$8)+S$22,"")</f>
        <v/>
      </c>
      <c r="AD42">
        <f>IF($Z42=AD$8,COUNTIF($Z$9:$Z42,AD$8)+T$22,"")</f>
        <v>7</v>
      </c>
      <c r="AE42" t="str">
        <f>IF($Z42=AE$8,COUNTIF($Z$9:$Z42,AE$8)+U$22,"")</f>
        <v/>
      </c>
      <c r="AF42" t="str">
        <f t="shared" si="7"/>
        <v/>
      </c>
      <c r="AG42" t="str">
        <f t="shared" si="8"/>
        <v/>
      </c>
      <c r="AH42" t="str">
        <f t="shared" si="9"/>
        <v/>
      </c>
      <c r="AI42" t="str">
        <f t="shared" si="10"/>
        <v>単元7</v>
      </c>
      <c r="AJ42" t="str">
        <f t="shared" si="11"/>
        <v/>
      </c>
      <c r="AK42" t="str">
        <f t="shared" si="13"/>
        <v/>
      </c>
      <c r="AL42" t="str">
        <f t="shared" si="13"/>
        <v/>
      </c>
      <c r="AM42" t="str">
        <f t="shared" si="13"/>
        <v/>
      </c>
      <c r="AN42" t="str">
        <f t="shared" si="13"/>
        <v>単元7</v>
      </c>
      <c r="AO42" t="str">
        <f t="shared" si="13"/>
        <v>単元7</v>
      </c>
      <c r="AT42" s="24">
        <v>34</v>
      </c>
      <c r="AU42" s="105" t="s">
        <v>347</v>
      </c>
      <c r="AV42" s="26" t="s">
        <v>245</v>
      </c>
      <c r="AW42" s="26" t="s">
        <v>245</v>
      </c>
      <c r="AX42" s="26" t="s">
        <v>245</v>
      </c>
      <c r="AY42" s="26" t="s">
        <v>245</v>
      </c>
      <c r="AZ42" s="44" t="s">
        <v>245</v>
      </c>
    </row>
    <row r="43" spans="1:52" ht="18.95" customHeight="1" x14ac:dyDescent="0.15">
      <c r="W43" s="3">
        <v>35</v>
      </c>
      <c r="X43" s="7" t="str">
        <f>R13</f>
        <v>英語</v>
      </c>
      <c r="Y43" s="9"/>
      <c r="Z43" s="23" t="str">
        <f t="shared" si="6"/>
        <v>英語</v>
      </c>
      <c r="AA43" t="str">
        <f>IF($Z43=AA$8,COUNTIF($Z$9:$Z43,AA$8)+Q$22,"")</f>
        <v/>
      </c>
      <c r="AB43" t="str">
        <f>IF($Z43=AB$8,COUNTIF($Z$9:$Z43,AB$8)+R$22,"")</f>
        <v/>
      </c>
      <c r="AC43" t="str">
        <f>IF($Z43=AC$8,COUNTIF($Z$9:$Z43,AC$8)+S$22,"")</f>
        <v/>
      </c>
      <c r="AD43" t="str">
        <f>IF($Z43=AD$8,COUNTIF($Z$9:$Z43,AD$8)+T$22,"")</f>
        <v/>
      </c>
      <c r="AE43">
        <f>IF($Z43=AE$8,COUNTIF($Z$9:$Z43,AE$8)+U$22,"")</f>
        <v>7</v>
      </c>
      <c r="AF43" t="str">
        <f t="shared" si="7"/>
        <v/>
      </c>
      <c r="AG43" t="str">
        <f t="shared" si="8"/>
        <v/>
      </c>
      <c r="AH43" t="str">
        <f t="shared" si="9"/>
        <v/>
      </c>
      <c r="AI43" t="str">
        <f t="shared" si="10"/>
        <v/>
      </c>
      <c r="AJ43" t="str">
        <f t="shared" si="11"/>
        <v>単元7</v>
      </c>
      <c r="AK43" t="str">
        <f t="shared" si="13"/>
        <v>単元8</v>
      </c>
      <c r="AL43" t="str">
        <f t="shared" si="13"/>
        <v/>
      </c>
      <c r="AM43" t="str">
        <f t="shared" si="13"/>
        <v/>
      </c>
      <c r="AN43" t="str">
        <f t="shared" si="13"/>
        <v/>
      </c>
      <c r="AO43" t="str">
        <f t="shared" si="13"/>
        <v>単元7</v>
      </c>
      <c r="AT43" s="24">
        <v>35</v>
      </c>
      <c r="AU43" s="105" t="s">
        <v>348</v>
      </c>
      <c r="AV43" s="26" t="s">
        <v>246</v>
      </c>
      <c r="AW43" s="26" t="s">
        <v>246</v>
      </c>
      <c r="AX43" s="26" t="s">
        <v>246</v>
      </c>
      <c r="AY43" s="26" t="s">
        <v>246</v>
      </c>
      <c r="AZ43" s="44" t="s">
        <v>246</v>
      </c>
    </row>
    <row r="44" spans="1:52" ht="18.95" customHeight="1" x14ac:dyDescent="0.15">
      <c r="W44" s="3">
        <v>36</v>
      </c>
      <c r="X44" s="7" t="str">
        <f>R9</f>
        <v>国語</v>
      </c>
      <c r="Y44" s="9"/>
      <c r="Z44" s="23" t="str">
        <f t="shared" si="6"/>
        <v>国語</v>
      </c>
      <c r="AA44">
        <f>IF($Z44=AA$8,COUNTIF($Z$9:$Z44,AA$8)+Q$22,"")</f>
        <v>8</v>
      </c>
      <c r="AB44" t="str">
        <f>IF($Z44=AB$8,COUNTIF($Z$9:$Z44,AB$8)+R$22,"")</f>
        <v/>
      </c>
      <c r="AC44" t="str">
        <f>IF($Z44=AC$8,COUNTIF($Z$9:$Z44,AC$8)+S$22,"")</f>
        <v/>
      </c>
      <c r="AD44" t="str">
        <f>IF($Z44=AD$8,COUNTIF($Z$9:$Z44,AD$8)+T$22,"")</f>
        <v/>
      </c>
      <c r="AE44" t="str">
        <f>IF($Z44=AE$8,COUNTIF($Z$9:$Z44,AE$8)+U$22,"")</f>
        <v/>
      </c>
      <c r="AF44" t="str">
        <f t="shared" si="7"/>
        <v>単元8</v>
      </c>
      <c r="AG44" t="str">
        <f t="shared" si="8"/>
        <v/>
      </c>
      <c r="AH44" t="str">
        <f t="shared" si="9"/>
        <v/>
      </c>
      <c r="AI44" t="str">
        <f t="shared" si="10"/>
        <v/>
      </c>
      <c r="AJ44" t="str">
        <f t="shared" si="11"/>
        <v/>
      </c>
      <c r="AK44" t="str">
        <f t="shared" si="13"/>
        <v>単元8</v>
      </c>
      <c r="AL44" t="str">
        <f t="shared" si="13"/>
        <v>単元8</v>
      </c>
      <c r="AM44" t="str">
        <f t="shared" si="13"/>
        <v/>
      </c>
      <c r="AN44" t="str">
        <f t="shared" si="13"/>
        <v/>
      </c>
      <c r="AO44" t="str">
        <f t="shared" si="13"/>
        <v/>
      </c>
      <c r="AT44" s="24">
        <v>36</v>
      </c>
      <c r="AU44" s="105" t="s">
        <v>349</v>
      </c>
      <c r="AV44" s="26" t="s">
        <v>247</v>
      </c>
      <c r="AW44" s="26" t="s">
        <v>247</v>
      </c>
      <c r="AX44" s="26" t="s">
        <v>247</v>
      </c>
      <c r="AY44" s="26" t="s">
        <v>247</v>
      </c>
      <c r="AZ44" s="44" t="s">
        <v>247</v>
      </c>
    </row>
    <row r="45" spans="1:52" ht="18.95" customHeight="1" x14ac:dyDescent="0.15">
      <c r="W45" s="3">
        <v>37</v>
      </c>
      <c r="X45" s="7" t="str">
        <f>R10</f>
        <v>社会</v>
      </c>
      <c r="Y45" s="9"/>
      <c r="Z45" s="23" t="str">
        <f t="shared" si="6"/>
        <v>社会</v>
      </c>
      <c r="AA45" t="str">
        <f>IF($Z45=AA$8,COUNTIF($Z$9:$Z45,AA$8)+Q$22,"")</f>
        <v/>
      </c>
      <c r="AB45">
        <f>IF($Z45=AB$8,COUNTIF($Z$9:$Z45,AB$8)+R$22,"")</f>
        <v>8</v>
      </c>
      <c r="AC45" t="str">
        <f>IF($Z45=AC$8,COUNTIF($Z$9:$Z45,AC$8)+S$22,"")</f>
        <v/>
      </c>
      <c r="AD45" t="str">
        <f>IF($Z45=AD$8,COUNTIF($Z$9:$Z45,AD$8)+T$22,"")</f>
        <v/>
      </c>
      <c r="AE45" t="str">
        <f>IF($Z45=AE$8,COUNTIF($Z$9:$Z45,AE$8)+U$22,"")</f>
        <v/>
      </c>
      <c r="AF45" t="str">
        <f t="shared" si="7"/>
        <v/>
      </c>
      <c r="AG45" t="str">
        <f t="shared" si="8"/>
        <v>単元8</v>
      </c>
      <c r="AH45" t="str">
        <f t="shared" si="9"/>
        <v/>
      </c>
      <c r="AI45" t="str">
        <f t="shared" si="10"/>
        <v/>
      </c>
      <c r="AJ45" t="str">
        <f t="shared" si="11"/>
        <v/>
      </c>
      <c r="AK45" t="str">
        <f t="shared" si="13"/>
        <v/>
      </c>
      <c r="AL45" t="str">
        <f t="shared" si="13"/>
        <v>単元8</v>
      </c>
      <c r="AM45" t="str">
        <f t="shared" si="13"/>
        <v>単元8</v>
      </c>
      <c r="AN45" t="str">
        <f t="shared" si="13"/>
        <v/>
      </c>
      <c r="AO45" t="str">
        <f t="shared" si="13"/>
        <v/>
      </c>
      <c r="AT45" s="24">
        <v>37</v>
      </c>
      <c r="AU45" s="105" t="s">
        <v>350</v>
      </c>
      <c r="AV45" s="26" t="s">
        <v>248</v>
      </c>
      <c r="AW45" s="26" t="s">
        <v>248</v>
      </c>
      <c r="AX45" s="26" t="s">
        <v>248</v>
      </c>
      <c r="AY45" s="26" t="s">
        <v>248</v>
      </c>
      <c r="AZ45" s="44" t="s">
        <v>248</v>
      </c>
    </row>
    <row r="46" spans="1:52" ht="18.95" customHeight="1" x14ac:dyDescent="0.15">
      <c r="W46" s="3">
        <v>38</v>
      </c>
      <c r="X46" s="7" t="str">
        <f>R11</f>
        <v>数学</v>
      </c>
      <c r="Y46" s="9"/>
      <c r="Z46" s="23" t="str">
        <f t="shared" si="6"/>
        <v>数学</v>
      </c>
      <c r="AA46" t="str">
        <f>IF($Z46=AA$8,COUNTIF($Z$9:$Z46,AA$8)+Q$22,"")</f>
        <v/>
      </c>
      <c r="AB46" t="str">
        <f>IF($Z46=AB$8,COUNTIF($Z$9:$Z46,AB$8)+R$22,"")</f>
        <v/>
      </c>
      <c r="AC46">
        <f>IF($Z46=AC$8,COUNTIF($Z$9:$Z46,AC$8)+S$22,"")</f>
        <v>8</v>
      </c>
      <c r="AD46" t="str">
        <f>IF($Z46=AD$8,COUNTIF($Z$9:$Z46,AD$8)+T$22,"")</f>
        <v/>
      </c>
      <c r="AE46" t="str">
        <f>IF($Z46=AE$8,COUNTIF($Z$9:$Z46,AE$8)+U$22,"")</f>
        <v/>
      </c>
      <c r="AF46" t="str">
        <f t="shared" si="7"/>
        <v/>
      </c>
      <c r="AG46" t="str">
        <f t="shared" si="8"/>
        <v/>
      </c>
      <c r="AH46" t="str">
        <f t="shared" si="9"/>
        <v>単元8</v>
      </c>
      <c r="AI46" t="str">
        <f t="shared" si="10"/>
        <v/>
      </c>
      <c r="AJ46" t="str">
        <f t="shared" si="11"/>
        <v/>
      </c>
      <c r="AK46" t="str">
        <f t="shared" si="13"/>
        <v/>
      </c>
      <c r="AL46" t="str">
        <f t="shared" si="13"/>
        <v/>
      </c>
      <c r="AM46" t="str">
        <f t="shared" si="13"/>
        <v>単元8</v>
      </c>
      <c r="AN46" t="str">
        <f t="shared" si="13"/>
        <v>単元8</v>
      </c>
      <c r="AO46" t="str">
        <f t="shared" si="13"/>
        <v/>
      </c>
      <c r="AT46" s="24">
        <v>38</v>
      </c>
      <c r="AU46" s="105" t="s">
        <v>351</v>
      </c>
      <c r="AV46" s="26" t="s">
        <v>249</v>
      </c>
      <c r="AW46" s="26" t="s">
        <v>249</v>
      </c>
      <c r="AX46" s="26" t="s">
        <v>249</v>
      </c>
      <c r="AY46" s="26" t="s">
        <v>249</v>
      </c>
      <c r="AZ46" s="44" t="s">
        <v>249</v>
      </c>
    </row>
    <row r="47" spans="1:52" ht="18.95" customHeight="1" x14ac:dyDescent="0.15">
      <c r="W47" s="3">
        <v>39</v>
      </c>
      <c r="X47" s="7" t="str">
        <f>R12</f>
        <v>理科</v>
      </c>
      <c r="Y47" s="9"/>
      <c r="Z47" s="23" t="str">
        <f t="shared" si="6"/>
        <v>理科</v>
      </c>
      <c r="AA47" t="str">
        <f>IF($Z47=AA$8,COUNTIF($Z$9:$Z47,AA$8)+Q$22,"")</f>
        <v/>
      </c>
      <c r="AB47" t="str">
        <f>IF($Z47=AB$8,COUNTIF($Z$9:$Z47,AB$8)+R$22,"")</f>
        <v/>
      </c>
      <c r="AC47" t="str">
        <f>IF($Z47=AC$8,COUNTIF($Z$9:$Z47,AC$8)+S$22,"")</f>
        <v/>
      </c>
      <c r="AD47">
        <f>IF($Z47=AD$8,COUNTIF($Z$9:$Z47,AD$8)+T$22,"")</f>
        <v>8</v>
      </c>
      <c r="AE47" t="str">
        <f>IF($Z47=AE$8,COUNTIF($Z$9:$Z47,AE$8)+U$22,"")</f>
        <v/>
      </c>
      <c r="AF47" t="str">
        <f t="shared" si="7"/>
        <v/>
      </c>
      <c r="AG47" t="str">
        <f t="shared" si="8"/>
        <v/>
      </c>
      <c r="AH47" t="str">
        <f t="shared" si="9"/>
        <v/>
      </c>
      <c r="AI47" t="str">
        <f t="shared" si="10"/>
        <v>単元8</v>
      </c>
      <c r="AJ47" t="str">
        <f t="shared" si="11"/>
        <v/>
      </c>
      <c r="AK47" t="str">
        <f t="shared" si="13"/>
        <v/>
      </c>
      <c r="AL47" t="str">
        <f t="shared" si="13"/>
        <v/>
      </c>
      <c r="AM47" t="str">
        <f t="shared" si="13"/>
        <v/>
      </c>
      <c r="AN47" t="str">
        <f t="shared" si="13"/>
        <v>単元8</v>
      </c>
      <c r="AO47" t="str">
        <f t="shared" si="13"/>
        <v>単元8</v>
      </c>
      <c r="AT47" s="24">
        <v>39</v>
      </c>
      <c r="AU47" s="105" t="s">
        <v>352</v>
      </c>
      <c r="AV47" s="26" t="s">
        <v>250</v>
      </c>
      <c r="AW47" s="26" t="s">
        <v>250</v>
      </c>
      <c r="AX47" s="26" t="s">
        <v>250</v>
      </c>
      <c r="AY47" s="26" t="s">
        <v>250</v>
      </c>
      <c r="AZ47" s="44" t="s">
        <v>250</v>
      </c>
    </row>
    <row r="48" spans="1:52" ht="18.95" customHeight="1" x14ac:dyDescent="0.15">
      <c r="W48" s="3">
        <v>40</v>
      </c>
      <c r="X48" s="7" t="str">
        <f>R13</f>
        <v>英語</v>
      </c>
      <c r="Y48" s="9"/>
      <c r="Z48" s="23" t="str">
        <f t="shared" si="6"/>
        <v>英語</v>
      </c>
      <c r="AA48" t="str">
        <f>IF($Z48=AA$8,COUNTIF($Z$9:$Z48,AA$8)+Q$22,"")</f>
        <v/>
      </c>
      <c r="AB48" t="str">
        <f>IF($Z48=AB$8,COUNTIF($Z$9:$Z48,AB$8)+R$22,"")</f>
        <v/>
      </c>
      <c r="AC48" t="str">
        <f>IF($Z48=AC$8,COUNTIF($Z$9:$Z48,AC$8)+S$22,"")</f>
        <v/>
      </c>
      <c r="AD48" t="str">
        <f>IF($Z48=AD$8,COUNTIF($Z$9:$Z48,AD$8)+T$22,"")</f>
        <v/>
      </c>
      <c r="AE48">
        <f>IF($Z48=AE$8,COUNTIF($Z$9:$Z48,AE$8)+U$22,"")</f>
        <v>8</v>
      </c>
      <c r="AF48" t="str">
        <f t="shared" si="7"/>
        <v/>
      </c>
      <c r="AG48" t="str">
        <f t="shared" si="8"/>
        <v/>
      </c>
      <c r="AH48" t="str">
        <f t="shared" si="9"/>
        <v/>
      </c>
      <c r="AI48" t="str">
        <f t="shared" si="10"/>
        <v/>
      </c>
      <c r="AJ48" t="str">
        <f t="shared" si="11"/>
        <v>単元8</v>
      </c>
      <c r="AK48" t="str">
        <f t="shared" si="13"/>
        <v>単元9</v>
      </c>
      <c r="AL48" t="str">
        <f t="shared" si="13"/>
        <v/>
      </c>
      <c r="AM48" t="str">
        <f t="shared" si="13"/>
        <v/>
      </c>
      <c r="AN48" t="str">
        <f t="shared" si="13"/>
        <v/>
      </c>
      <c r="AO48" t="str">
        <f t="shared" si="13"/>
        <v>単元8</v>
      </c>
      <c r="AT48" s="24">
        <v>40</v>
      </c>
      <c r="AU48" s="105" t="s">
        <v>354</v>
      </c>
      <c r="AV48" s="3" t="s">
        <v>252</v>
      </c>
      <c r="AW48" s="3" t="s">
        <v>252</v>
      </c>
      <c r="AX48" s="3" t="s">
        <v>252</v>
      </c>
      <c r="AY48" s="3" t="s">
        <v>252</v>
      </c>
      <c r="AZ48" s="46" t="s">
        <v>252</v>
      </c>
    </row>
    <row r="49" spans="23:52" ht="18.95" customHeight="1" x14ac:dyDescent="0.15">
      <c r="W49" s="3">
        <v>41</v>
      </c>
      <c r="X49" s="7" t="str">
        <f>R9</f>
        <v>国語</v>
      </c>
      <c r="Y49" s="9"/>
      <c r="Z49" s="23" t="str">
        <f t="shared" si="6"/>
        <v>国語</v>
      </c>
      <c r="AA49">
        <f>IF($Z49=AA$8,COUNTIF($Z$9:$Z49,AA$8)+Q$22,"")</f>
        <v>9</v>
      </c>
      <c r="AB49" t="str">
        <f>IF($Z49=AB$8,COUNTIF($Z$9:$Z49,AB$8)+R$22,"")</f>
        <v/>
      </c>
      <c r="AC49" t="str">
        <f>IF($Z49=AC$8,COUNTIF($Z$9:$Z49,AC$8)+S$22,"")</f>
        <v/>
      </c>
      <c r="AD49" t="str">
        <f>IF($Z49=AD$8,COUNTIF($Z$9:$Z49,AD$8)+T$22,"")</f>
        <v/>
      </c>
      <c r="AE49" t="str">
        <f>IF($Z49=AE$8,COUNTIF($Z$9:$Z49,AE$8)+U$22,"")</f>
        <v/>
      </c>
      <c r="AF49" t="str">
        <f t="shared" si="7"/>
        <v>単元9</v>
      </c>
      <c r="AG49" t="str">
        <f t="shared" si="8"/>
        <v/>
      </c>
      <c r="AH49" t="str">
        <f t="shared" si="9"/>
        <v/>
      </c>
      <c r="AI49" t="str">
        <f t="shared" si="10"/>
        <v/>
      </c>
      <c r="AJ49" t="str">
        <f t="shared" si="11"/>
        <v/>
      </c>
      <c r="AK49" t="str">
        <f t="shared" si="13"/>
        <v>単元9</v>
      </c>
      <c r="AL49" t="str">
        <f t="shared" si="13"/>
        <v>単元9</v>
      </c>
      <c r="AM49" t="str">
        <f t="shared" si="13"/>
        <v/>
      </c>
      <c r="AN49" t="str">
        <f t="shared" si="13"/>
        <v/>
      </c>
      <c r="AO49" t="str">
        <f t="shared" si="13"/>
        <v/>
      </c>
      <c r="AT49" s="24">
        <v>41</v>
      </c>
      <c r="AU49" s="105"/>
      <c r="AV49" s="3"/>
      <c r="AW49" s="3"/>
      <c r="AX49" s="3"/>
      <c r="AY49" s="3"/>
      <c r="AZ49" s="46"/>
    </row>
    <row r="50" spans="23:52" ht="18.95" customHeight="1" x14ac:dyDescent="0.15">
      <c r="W50" s="3">
        <v>42</v>
      </c>
      <c r="X50" s="7" t="str">
        <f>R10</f>
        <v>社会</v>
      </c>
      <c r="Y50" s="9"/>
      <c r="Z50" s="23" t="str">
        <f t="shared" si="6"/>
        <v>社会</v>
      </c>
      <c r="AA50" t="str">
        <f>IF($Z50=AA$8,COUNTIF($Z$9:$Z50,AA$8)+Q$22,"")</f>
        <v/>
      </c>
      <c r="AB50">
        <f>IF($Z50=AB$8,COUNTIF($Z$9:$Z50,AB$8)+R$22,"")</f>
        <v>9</v>
      </c>
      <c r="AC50" t="str">
        <f>IF($Z50=AC$8,COUNTIF($Z$9:$Z50,AC$8)+S$22,"")</f>
        <v/>
      </c>
      <c r="AD50" t="str">
        <f>IF($Z50=AD$8,COUNTIF($Z$9:$Z50,AD$8)+T$22,"")</f>
        <v/>
      </c>
      <c r="AE50" t="str">
        <f>IF($Z50=AE$8,COUNTIF($Z$9:$Z50,AE$8)+U$22,"")</f>
        <v/>
      </c>
      <c r="AF50" t="str">
        <f t="shared" si="7"/>
        <v/>
      </c>
      <c r="AG50" t="str">
        <f t="shared" si="8"/>
        <v>単元9</v>
      </c>
      <c r="AH50" t="str">
        <f t="shared" si="9"/>
        <v/>
      </c>
      <c r="AI50" t="str">
        <f t="shared" si="10"/>
        <v/>
      </c>
      <c r="AJ50" t="str">
        <f t="shared" si="11"/>
        <v/>
      </c>
      <c r="AK50" t="str">
        <f t="shared" si="13"/>
        <v/>
      </c>
      <c r="AL50" t="str">
        <f t="shared" si="13"/>
        <v>単元9</v>
      </c>
      <c r="AM50" t="str">
        <f t="shared" si="13"/>
        <v>単元9</v>
      </c>
      <c r="AN50" t="str">
        <f t="shared" si="13"/>
        <v/>
      </c>
      <c r="AO50" t="str">
        <f t="shared" si="13"/>
        <v/>
      </c>
      <c r="AT50" s="24">
        <v>42</v>
      </c>
      <c r="AU50" s="42"/>
      <c r="AV50" s="3"/>
      <c r="AW50" s="3"/>
      <c r="AX50" s="3"/>
      <c r="AY50" s="3"/>
      <c r="AZ50" s="46"/>
    </row>
    <row r="51" spans="23:52" ht="18.95" customHeight="1" x14ac:dyDescent="0.15">
      <c r="W51" s="3">
        <v>43</v>
      </c>
      <c r="X51" s="7" t="str">
        <f>R11</f>
        <v>数学</v>
      </c>
      <c r="Y51" s="9"/>
      <c r="Z51" s="23" t="str">
        <f t="shared" si="6"/>
        <v>数学</v>
      </c>
      <c r="AA51" t="str">
        <f>IF($Z51=AA$8,COUNTIF($Z$9:$Z51,AA$8)+Q$22,"")</f>
        <v/>
      </c>
      <c r="AB51" t="str">
        <f>IF($Z51=AB$8,COUNTIF($Z$9:$Z51,AB$8)+R$22,"")</f>
        <v/>
      </c>
      <c r="AC51">
        <f>IF($Z51=AC$8,COUNTIF($Z$9:$Z51,AC$8)+S$22,"")</f>
        <v>9</v>
      </c>
      <c r="AD51" t="str">
        <f>IF($Z51=AD$8,COUNTIF($Z$9:$Z51,AD$8)+T$22,"")</f>
        <v/>
      </c>
      <c r="AE51" t="str">
        <f>IF($Z51=AE$8,COUNTIF($Z$9:$Z51,AE$8)+U$22,"")</f>
        <v/>
      </c>
      <c r="AF51" t="str">
        <f t="shared" si="7"/>
        <v/>
      </c>
      <c r="AG51" t="str">
        <f t="shared" si="8"/>
        <v/>
      </c>
      <c r="AH51" t="str">
        <f t="shared" si="9"/>
        <v>単元9</v>
      </c>
      <c r="AI51" t="str">
        <f t="shared" si="10"/>
        <v/>
      </c>
      <c r="AJ51" t="str">
        <f t="shared" si="11"/>
        <v/>
      </c>
      <c r="AK51" t="str">
        <f t="shared" si="13"/>
        <v/>
      </c>
      <c r="AL51" t="str">
        <f t="shared" si="13"/>
        <v/>
      </c>
      <c r="AM51" t="str">
        <f t="shared" si="13"/>
        <v>単元9</v>
      </c>
      <c r="AN51" t="str">
        <f t="shared" si="13"/>
        <v>単元9</v>
      </c>
      <c r="AO51" t="str">
        <f t="shared" si="13"/>
        <v/>
      </c>
      <c r="AT51" s="24">
        <v>43</v>
      </c>
      <c r="AU51" s="42"/>
      <c r="AV51" s="3"/>
      <c r="AW51" s="3"/>
      <c r="AX51" s="3"/>
      <c r="AY51" s="3"/>
      <c r="AZ51" s="46"/>
    </row>
    <row r="52" spans="23:52" ht="18.95" customHeight="1" x14ac:dyDescent="0.15">
      <c r="W52" s="3">
        <v>44</v>
      </c>
      <c r="X52" s="7" t="str">
        <f>R12</f>
        <v>理科</v>
      </c>
      <c r="Y52" s="9"/>
      <c r="Z52" s="23" t="str">
        <f t="shared" si="6"/>
        <v>理科</v>
      </c>
      <c r="AA52" t="str">
        <f>IF($Z52=AA$8,COUNTIF($Z$9:$Z52,AA$8)+Q$22,"")</f>
        <v/>
      </c>
      <c r="AB52" t="str">
        <f>IF($Z52=AB$8,COUNTIF($Z$9:$Z52,AB$8)+R$22,"")</f>
        <v/>
      </c>
      <c r="AC52" t="str">
        <f>IF($Z52=AC$8,COUNTIF($Z$9:$Z52,AC$8)+S$22,"")</f>
        <v/>
      </c>
      <c r="AD52">
        <f>IF($Z52=AD$8,COUNTIF($Z$9:$Z52,AD$8)+T$22,"")</f>
        <v>9</v>
      </c>
      <c r="AE52" t="str">
        <f>IF($Z52=AE$8,COUNTIF($Z$9:$Z52,AE$8)+U$22,"")</f>
        <v/>
      </c>
      <c r="AF52" t="str">
        <f t="shared" si="7"/>
        <v/>
      </c>
      <c r="AG52" t="str">
        <f t="shared" si="8"/>
        <v/>
      </c>
      <c r="AH52" t="str">
        <f t="shared" si="9"/>
        <v/>
      </c>
      <c r="AI52" t="str">
        <f t="shared" si="10"/>
        <v>単元9</v>
      </c>
      <c r="AJ52" t="str">
        <f t="shared" si="11"/>
        <v/>
      </c>
      <c r="AK52" t="str">
        <f t="shared" si="13"/>
        <v/>
      </c>
      <c r="AL52" t="str">
        <f t="shared" si="13"/>
        <v/>
      </c>
      <c r="AM52" t="str">
        <f t="shared" si="13"/>
        <v/>
      </c>
      <c r="AN52" t="str">
        <f t="shared" si="13"/>
        <v>単元9</v>
      </c>
      <c r="AO52" t="str">
        <f t="shared" si="13"/>
        <v>単元9</v>
      </c>
      <c r="AT52" s="24">
        <v>44</v>
      </c>
      <c r="AU52" s="42"/>
      <c r="AV52" s="3"/>
      <c r="AW52" s="3"/>
      <c r="AX52" s="3"/>
      <c r="AY52" s="3"/>
      <c r="AZ52" s="46"/>
    </row>
    <row r="53" spans="23:52" ht="18.95" customHeight="1" x14ac:dyDescent="0.15">
      <c r="W53" s="3">
        <v>45</v>
      </c>
      <c r="X53" s="7" t="str">
        <f>R13</f>
        <v>英語</v>
      </c>
      <c r="Y53" s="9"/>
      <c r="Z53" s="23" t="str">
        <f t="shared" si="6"/>
        <v>英語</v>
      </c>
      <c r="AA53" t="str">
        <f>IF($Z53=AA$8,COUNTIF($Z$9:$Z53,AA$8)+Q$22,"")</f>
        <v/>
      </c>
      <c r="AB53" t="str">
        <f>IF($Z53=AB$8,COUNTIF($Z$9:$Z53,AB$8)+R$22,"")</f>
        <v/>
      </c>
      <c r="AC53" t="str">
        <f>IF($Z53=AC$8,COUNTIF($Z$9:$Z53,AC$8)+S$22,"")</f>
        <v/>
      </c>
      <c r="AD53" t="str">
        <f>IF($Z53=AD$8,COUNTIF($Z$9:$Z53,AD$8)+T$22,"")</f>
        <v/>
      </c>
      <c r="AE53">
        <f>IF($Z53=AE$8,COUNTIF($Z$9:$Z53,AE$8)+U$22,"")</f>
        <v>9</v>
      </c>
      <c r="AF53" t="str">
        <f t="shared" si="7"/>
        <v/>
      </c>
      <c r="AG53" t="str">
        <f t="shared" si="8"/>
        <v/>
      </c>
      <c r="AH53" t="str">
        <f t="shared" si="9"/>
        <v/>
      </c>
      <c r="AI53" t="str">
        <f t="shared" si="10"/>
        <v/>
      </c>
      <c r="AJ53" t="str">
        <f t="shared" si="11"/>
        <v>単元9</v>
      </c>
      <c r="AK53" t="str">
        <f t="shared" si="13"/>
        <v>単元10</v>
      </c>
      <c r="AL53" t="str">
        <f t="shared" si="13"/>
        <v/>
      </c>
      <c r="AM53" t="str">
        <f t="shared" si="13"/>
        <v/>
      </c>
      <c r="AN53" t="str">
        <f t="shared" si="13"/>
        <v/>
      </c>
      <c r="AO53" t="str">
        <f t="shared" si="13"/>
        <v>単元9</v>
      </c>
      <c r="AT53" s="24">
        <v>45</v>
      </c>
      <c r="AU53" s="42"/>
      <c r="AV53" s="3"/>
      <c r="AW53" s="3"/>
      <c r="AX53" s="3"/>
      <c r="AY53" s="3"/>
      <c r="AZ53" s="46"/>
    </row>
    <row r="54" spans="23:52" ht="18.95" customHeight="1" x14ac:dyDescent="0.15">
      <c r="W54" s="3">
        <v>46</v>
      </c>
      <c r="X54" s="7" t="str">
        <f>R9</f>
        <v>国語</v>
      </c>
      <c r="Y54" s="9"/>
      <c r="Z54" s="23" t="str">
        <f t="shared" si="6"/>
        <v>国語</v>
      </c>
      <c r="AA54">
        <f>IF($Z54=AA$8,COUNTIF($Z$9:$Z54,AA$8)+Q$22,"")</f>
        <v>10</v>
      </c>
      <c r="AB54" t="str">
        <f>IF($Z54=AB$8,COUNTIF($Z$9:$Z54,AB$8)+R$22,"")</f>
        <v/>
      </c>
      <c r="AC54" t="str">
        <f>IF($Z54=AC$8,COUNTIF($Z$9:$Z54,AC$8)+S$22,"")</f>
        <v/>
      </c>
      <c r="AD54" t="str">
        <f>IF($Z54=AD$8,COUNTIF($Z$9:$Z54,AD$8)+T$22,"")</f>
        <v/>
      </c>
      <c r="AE54" t="str">
        <f>IF($Z54=AE$8,COUNTIF($Z$9:$Z54,AE$8)+U$22,"")</f>
        <v/>
      </c>
      <c r="AF54" t="str">
        <f t="shared" si="7"/>
        <v>単元10</v>
      </c>
      <c r="AG54" t="str">
        <f t="shared" si="8"/>
        <v/>
      </c>
      <c r="AH54" t="str">
        <f t="shared" si="9"/>
        <v/>
      </c>
      <c r="AI54" t="str">
        <f t="shared" si="10"/>
        <v/>
      </c>
      <c r="AJ54" t="str">
        <f t="shared" si="11"/>
        <v/>
      </c>
      <c r="AK54" t="str">
        <f t="shared" si="13"/>
        <v>単元10</v>
      </c>
      <c r="AL54" t="str">
        <f t="shared" si="13"/>
        <v>単元10</v>
      </c>
      <c r="AM54" t="str">
        <f t="shared" si="13"/>
        <v/>
      </c>
      <c r="AN54" t="str">
        <f t="shared" si="13"/>
        <v/>
      </c>
      <c r="AO54" t="str">
        <f t="shared" si="13"/>
        <v/>
      </c>
      <c r="AT54" s="24">
        <v>46</v>
      </c>
      <c r="AU54" s="42"/>
      <c r="AV54" s="3"/>
      <c r="AW54" s="3"/>
      <c r="AX54" s="3"/>
      <c r="AY54" s="3"/>
      <c r="AZ54" s="46"/>
    </row>
    <row r="55" spans="23:52" ht="18.95" customHeight="1" x14ac:dyDescent="0.15">
      <c r="W55" s="3">
        <v>47</v>
      </c>
      <c r="X55" s="7" t="str">
        <f>R10</f>
        <v>社会</v>
      </c>
      <c r="Y55" s="9"/>
      <c r="Z55" s="23" t="str">
        <f t="shared" si="6"/>
        <v>社会</v>
      </c>
      <c r="AA55" t="str">
        <f>IF($Z55=AA$8,COUNTIF($Z$9:$Z55,AA$8)+Q$22,"")</f>
        <v/>
      </c>
      <c r="AB55">
        <f>IF($Z55=AB$8,COUNTIF($Z$9:$Z55,AB$8)+R$22,"")</f>
        <v>10</v>
      </c>
      <c r="AC55" t="str">
        <f>IF($Z55=AC$8,COUNTIF($Z$9:$Z55,AC$8)+S$22,"")</f>
        <v/>
      </c>
      <c r="AD55" t="str">
        <f>IF($Z55=AD$8,COUNTIF($Z$9:$Z55,AD$8)+T$22,"")</f>
        <v/>
      </c>
      <c r="AE55" t="str">
        <f>IF($Z55=AE$8,COUNTIF($Z$9:$Z55,AE$8)+U$22,"")</f>
        <v/>
      </c>
      <c r="AF55" t="str">
        <f t="shared" si="7"/>
        <v/>
      </c>
      <c r="AG55" t="str">
        <f t="shared" si="8"/>
        <v>単元10</v>
      </c>
      <c r="AH55" t="str">
        <f t="shared" si="9"/>
        <v/>
      </c>
      <c r="AI55" t="str">
        <f t="shared" si="10"/>
        <v/>
      </c>
      <c r="AJ55" t="str">
        <f t="shared" si="11"/>
        <v/>
      </c>
      <c r="AK55" t="str">
        <f t="shared" si="13"/>
        <v/>
      </c>
      <c r="AL55" t="str">
        <f t="shared" si="13"/>
        <v>単元10</v>
      </c>
      <c r="AM55" t="str">
        <f t="shared" si="13"/>
        <v>単元10</v>
      </c>
      <c r="AN55" t="str">
        <f t="shared" si="13"/>
        <v/>
      </c>
      <c r="AO55" t="str">
        <f t="shared" si="13"/>
        <v/>
      </c>
      <c r="AT55" s="24">
        <v>47</v>
      </c>
      <c r="AU55" s="42"/>
      <c r="AV55" s="3"/>
      <c r="AW55" s="3"/>
      <c r="AX55" s="3"/>
      <c r="AY55" s="3"/>
      <c r="AZ55" s="46"/>
    </row>
    <row r="56" spans="23:52" ht="18.95" customHeight="1" x14ac:dyDescent="0.15">
      <c r="W56" s="3">
        <v>48</v>
      </c>
      <c r="X56" s="7" t="str">
        <f>R11</f>
        <v>数学</v>
      </c>
      <c r="Y56" s="9"/>
      <c r="Z56" s="23" t="str">
        <f t="shared" si="6"/>
        <v>数学</v>
      </c>
      <c r="AA56" t="str">
        <f>IF($Z56=AA$8,COUNTIF($Z$9:$Z56,AA$8)+Q$22,"")</f>
        <v/>
      </c>
      <c r="AB56" t="str">
        <f>IF($Z56=AB$8,COUNTIF($Z$9:$Z56,AB$8)+R$22,"")</f>
        <v/>
      </c>
      <c r="AC56">
        <f>IF($Z56=AC$8,COUNTIF($Z$9:$Z56,AC$8)+S$22,"")</f>
        <v>10</v>
      </c>
      <c r="AD56" t="str">
        <f>IF($Z56=AD$8,COUNTIF($Z$9:$Z56,AD$8)+T$22,"")</f>
        <v/>
      </c>
      <c r="AE56" t="str">
        <f>IF($Z56=AE$8,COUNTIF($Z$9:$Z56,AE$8)+U$22,"")</f>
        <v/>
      </c>
      <c r="AF56" t="str">
        <f t="shared" si="7"/>
        <v/>
      </c>
      <c r="AG56" t="str">
        <f t="shared" si="8"/>
        <v/>
      </c>
      <c r="AH56" t="str">
        <f t="shared" si="9"/>
        <v>単元10</v>
      </c>
      <c r="AI56" t="str">
        <f t="shared" si="10"/>
        <v/>
      </c>
      <c r="AJ56" t="str">
        <f t="shared" si="11"/>
        <v/>
      </c>
      <c r="AK56" t="str">
        <f t="shared" si="13"/>
        <v/>
      </c>
      <c r="AL56" t="str">
        <f t="shared" si="13"/>
        <v/>
      </c>
      <c r="AM56" t="str">
        <f t="shared" si="13"/>
        <v>単元10</v>
      </c>
      <c r="AN56" t="str">
        <f t="shared" si="13"/>
        <v>単元10</v>
      </c>
      <c r="AO56" t="str">
        <f t="shared" si="13"/>
        <v/>
      </c>
      <c r="AT56" s="24">
        <v>48</v>
      </c>
      <c r="AU56" s="42"/>
      <c r="AV56" s="3"/>
      <c r="AW56" s="3"/>
      <c r="AX56" s="3"/>
      <c r="AY56" s="3"/>
      <c r="AZ56" s="46"/>
    </row>
    <row r="57" spans="23:52" ht="18.95" customHeight="1" x14ac:dyDescent="0.15">
      <c r="W57" s="3">
        <v>49</v>
      </c>
      <c r="X57" s="7" t="str">
        <f>R12</f>
        <v>理科</v>
      </c>
      <c r="Y57" s="9"/>
      <c r="Z57" s="23" t="str">
        <f t="shared" si="6"/>
        <v>理科</v>
      </c>
      <c r="AA57" t="str">
        <f>IF($Z57=AA$8,COUNTIF($Z$9:$Z57,AA$8)+Q$22,"")</f>
        <v/>
      </c>
      <c r="AB57" t="str">
        <f>IF($Z57=AB$8,COUNTIF($Z$9:$Z57,AB$8)+R$22,"")</f>
        <v/>
      </c>
      <c r="AC57" t="str">
        <f>IF($Z57=AC$8,COUNTIF($Z$9:$Z57,AC$8)+S$22,"")</f>
        <v/>
      </c>
      <c r="AD57">
        <f>IF($Z57=AD$8,COUNTIF($Z$9:$Z57,AD$8)+T$22,"")</f>
        <v>10</v>
      </c>
      <c r="AE57" t="str">
        <f>IF($Z57=AE$8,COUNTIF($Z$9:$Z57,AE$8)+U$22,"")</f>
        <v/>
      </c>
      <c r="AF57" t="str">
        <f t="shared" si="7"/>
        <v/>
      </c>
      <c r="AG57" t="str">
        <f t="shared" si="8"/>
        <v/>
      </c>
      <c r="AH57" t="str">
        <f t="shared" si="9"/>
        <v/>
      </c>
      <c r="AI57" t="str">
        <f t="shared" si="10"/>
        <v>単元10</v>
      </c>
      <c r="AJ57" t="str">
        <f t="shared" si="11"/>
        <v/>
      </c>
      <c r="AK57" t="str">
        <f t="shared" si="13"/>
        <v/>
      </c>
      <c r="AL57" t="str">
        <f t="shared" si="13"/>
        <v/>
      </c>
      <c r="AM57" t="str">
        <f t="shared" si="13"/>
        <v/>
      </c>
      <c r="AN57" t="str">
        <f t="shared" si="13"/>
        <v>単元10</v>
      </c>
      <c r="AO57" t="str">
        <f t="shared" si="13"/>
        <v>単元10</v>
      </c>
      <c r="AT57" s="24">
        <v>49</v>
      </c>
      <c r="AU57" s="42"/>
      <c r="AV57" s="3"/>
      <c r="AW57" s="3"/>
      <c r="AX57" s="3"/>
      <c r="AY57" s="3"/>
      <c r="AZ57" s="46"/>
    </row>
    <row r="58" spans="23:52" ht="18.95" customHeight="1" x14ac:dyDescent="0.15">
      <c r="W58" s="3">
        <v>50</v>
      </c>
      <c r="X58" s="7" t="str">
        <f>R13</f>
        <v>英語</v>
      </c>
      <c r="Y58" s="9"/>
      <c r="Z58" s="23" t="str">
        <f t="shared" si="6"/>
        <v>英語</v>
      </c>
      <c r="AA58" t="str">
        <f>IF($Z58=AA$8,COUNTIF($Z$9:$Z58,AA$8)+Q$22,"")</f>
        <v/>
      </c>
      <c r="AB58" t="str">
        <f>IF($Z58=AB$8,COUNTIF($Z$9:$Z58,AB$8)+R$22,"")</f>
        <v/>
      </c>
      <c r="AC58" t="str">
        <f>IF($Z58=AC$8,COUNTIF($Z$9:$Z58,AC$8)+S$22,"")</f>
        <v/>
      </c>
      <c r="AD58" t="str">
        <f>IF($Z58=AD$8,COUNTIF($Z$9:$Z58,AD$8)+T$22,"")</f>
        <v/>
      </c>
      <c r="AE58">
        <f>IF($Z58=AE$8,COUNTIF($Z$9:$Z58,AE$8)+U$22,"")</f>
        <v>10</v>
      </c>
      <c r="AF58" t="str">
        <f t="shared" si="7"/>
        <v/>
      </c>
      <c r="AG58" t="str">
        <f t="shared" si="8"/>
        <v/>
      </c>
      <c r="AH58" t="str">
        <f t="shared" si="9"/>
        <v/>
      </c>
      <c r="AI58" t="str">
        <f t="shared" si="10"/>
        <v/>
      </c>
      <c r="AJ58" t="str">
        <f t="shared" si="11"/>
        <v>単元10</v>
      </c>
      <c r="AK58" t="str">
        <f t="shared" si="13"/>
        <v>単元11</v>
      </c>
      <c r="AL58" t="str">
        <f t="shared" si="13"/>
        <v/>
      </c>
      <c r="AM58" t="str">
        <f t="shared" si="13"/>
        <v/>
      </c>
      <c r="AN58" t="str">
        <f t="shared" si="13"/>
        <v/>
      </c>
      <c r="AO58" t="str">
        <f t="shared" si="13"/>
        <v>単元10</v>
      </c>
      <c r="AT58" s="24">
        <v>50</v>
      </c>
      <c r="AU58" s="42"/>
      <c r="AV58" s="3"/>
      <c r="AW58" s="3"/>
      <c r="AX58" s="3"/>
      <c r="AY58" s="3"/>
      <c r="AZ58" s="46"/>
    </row>
    <row r="59" spans="23:52" ht="18.95" customHeight="1" x14ac:dyDescent="0.15">
      <c r="W59" s="3">
        <v>51</v>
      </c>
      <c r="X59" s="7" t="str">
        <f>R9</f>
        <v>国語</v>
      </c>
      <c r="Y59" s="9"/>
      <c r="Z59" s="23" t="str">
        <f t="shared" ref="Z59:Z68" si="14">IF(Y59="",IF(X59=0,"",X59),Y59)</f>
        <v>国語</v>
      </c>
      <c r="AA59">
        <f>IF($Z59=AA$8,COUNTIF($Z$9:$Z59,AA$8)+Q$22,"")</f>
        <v>11</v>
      </c>
      <c r="AB59" t="str">
        <f>IF($Z59=AB$8,COUNTIF($Z$9:$Z59,AB$8)+R$22,"")</f>
        <v/>
      </c>
      <c r="AC59" t="str">
        <f>IF($Z59=AC$8,COUNTIF($Z$9:$Z59,AC$8)+S$22,"")</f>
        <v/>
      </c>
      <c r="AD59" t="str">
        <f>IF($Z59=AD$8,COUNTIF($Z$9:$Z59,AD$8)+T$22,"")</f>
        <v/>
      </c>
      <c r="AE59" t="str">
        <f>IF($Z59=AE$8,COUNTIF($Z$9:$Z59,AE$8)+U$22,"")</f>
        <v/>
      </c>
      <c r="AF59" t="str">
        <f t="shared" ref="AF59:AF68" si="15">IF(AA59="","",VLOOKUP(AA59,$AT$9:$AZ$58,3))</f>
        <v>単元11</v>
      </c>
      <c r="AG59" t="str">
        <f t="shared" ref="AG59:AG68" si="16">IF(AB59="","",VLOOKUP(AB59,$AT$9:$AZ$58,4))</f>
        <v/>
      </c>
      <c r="AH59" t="str">
        <f t="shared" ref="AH59:AH68" si="17">IF(AC59="","",VLOOKUP(AC59,$AT$9:$AZ$58,5))</f>
        <v/>
      </c>
      <c r="AI59" t="str">
        <f t="shared" ref="AI59:AI68" si="18">IF(AD59="","",VLOOKUP(AD59,$AT$9:$AZ$58,6))</f>
        <v/>
      </c>
      <c r="AJ59" t="str">
        <f t="shared" ref="AJ59:AJ68" si="19">IF(AE59="","",VLOOKUP(AE59,$AT$9:$AZ$58,7))</f>
        <v/>
      </c>
      <c r="AK59" t="str">
        <f t="shared" ref="AK59:AK68" si="20">IF(AF59=AF60,"",IF($Z59=$Z60,AF59&amp;","&amp;AF60,AF59&amp;AF60))</f>
        <v>単元11</v>
      </c>
      <c r="AL59" t="str">
        <f t="shared" ref="AL59:AL68" si="21">IF(AG59=AG60,"",IF($Z59=$Z60,AG59&amp;","&amp;AG60,AG59&amp;AG60))</f>
        <v>単元11</v>
      </c>
      <c r="AM59" t="str">
        <f t="shared" ref="AM59:AM68" si="22">IF(AH59=AH60,"",IF($Z59=$Z60,AH59&amp;","&amp;AH60,AH59&amp;AH60))</f>
        <v/>
      </c>
      <c r="AN59" t="str">
        <f t="shared" ref="AN59:AN68" si="23">IF(AI59=AI60,"",IF($Z59=$Z60,AI59&amp;","&amp;AI60,AI59&amp;AI60))</f>
        <v/>
      </c>
      <c r="AO59" t="str">
        <f t="shared" ref="AO59:AO68" si="24">IF(AJ59=AJ60,"",IF($Z59=$Z60,AJ59&amp;","&amp;AJ60,AJ59&amp;AJ60))</f>
        <v/>
      </c>
      <c r="AT59" s="24">
        <v>51</v>
      </c>
      <c r="AU59" s="42"/>
      <c r="AV59" s="3"/>
      <c r="AW59" s="3"/>
      <c r="AX59" s="3"/>
      <c r="AY59" s="3"/>
      <c r="AZ59" s="46"/>
    </row>
    <row r="60" spans="23:52" ht="18.95" customHeight="1" x14ac:dyDescent="0.15">
      <c r="W60" s="3">
        <v>52</v>
      </c>
      <c r="X60" s="7" t="str">
        <f>R10</f>
        <v>社会</v>
      </c>
      <c r="Y60" s="9"/>
      <c r="Z60" s="23" t="str">
        <f t="shared" si="14"/>
        <v>社会</v>
      </c>
      <c r="AA60" t="str">
        <f>IF($Z60=AA$8,COUNTIF($Z$9:$Z60,AA$8)+Q$22,"")</f>
        <v/>
      </c>
      <c r="AB60">
        <f>IF($Z60=AB$8,COUNTIF($Z$9:$Z60,AB$8)+R$22,"")</f>
        <v>11</v>
      </c>
      <c r="AC60" t="str">
        <f>IF($Z60=AC$8,COUNTIF($Z$9:$Z60,AC$8)+S$22,"")</f>
        <v/>
      </c>
      <c r="AD60" t="str">
        <f>IF($Z60=AD$8,COUNTIF($Z$9:$Z60,AD$8)+T$22,"")</f>
        <v/>
      </c>
      <c r="AE60" t="str">
        <f>IF($Z60=AE$8,COUNTIF($Z$9:$Z60,AE$8)+U$22,"")</f>
        <v/>
      </c>
      <c r="AF60" t="str">
        <f t="shared" si="15"/>
        <v/>
      </c>
      <c r="AG60" t="str">
        <f t="shared" si="16"/>
        <v>単元11</v>
      </c>
      <c r="AH60" t="str">
        <f t="shared" si="17"/>
        <v/>
      </c>
      <c r="AI60" t="str">
        <f t="shared" si="18"/>
        <v/>
      </c>
      <c r="AJ60" t="str">
        <f t="shared" si="19"/>
        <v/>
      </c>
      <c r="AK60" t="str">
        <f t="shared" si="20"/>
        <v/>
      </c>
      <c r="AL60" t="str">
        <f t="shared" si="21"/>
        <v>単元11</v>
      </c>
      <c r="AM60" t="str">
        <f t="shared" si="22"/>
        <v>単元11</v>
      </c>
      <c r="AN60" t="str">
        <f t="shared" si="23"/>
        <v/>
      </c>
      <c r="AO60" t="str">
        <f t="shared" si="24"/>
        <v/>
      </c>
      <c r="AT60" s="24">
        <v>52</v>
      </c>
      <c r="AU60" s="42"/>
      <c r="AV60" s="3"/>
      <c r="AW60" s="3"/>
      <c r="AX60" s="3"/>
      <c r="AY60" s="3"/>
      <c r="AZ60" s="46"/>
    </row>
    <row r="61" spans="23:52" ht="18.95" customHeight="1" x14ac:dyDescent="0.15">
      <c r="W61" s="3">
        <v>53</v>
      </c>
      <c r="X61" s="7" t="str">
        <f>R11</f>
        <v>数学</v>
      </c>
      <c r="Y61" s="9"/>
      <c r="Z61" s="23" t="str">
        <f t="shared" si="14"/>
        <v>数学</v>
      </c>
      <c r="AA61" t="str">
        <f>IF($Z61=AA$8,COUNTIF($Z$9:$Z61,AA$8)+Q$22,"")</f>
        <v/>
      </c>
      <c r="AB61" t="str">
        <f>IF($Z61=AB$8,COUNTIF($Z$9:$Z61,AB$8)+R$22,"")</f>
        <v/>
      </c>
      <c r="AC61">
        <f>IF($Z61=AC$8,COUNTIF($Z$9:$Z61,AC$8)+S$22,"")</f>
        <v>11</v>
      </c>
      <c r="AD61" t="str">
        <f>IF($Z61=AD$8,COUNTIF($Z$9:$Z61,AD$8)+T$22,"")</f>
        <v/>
      </c>
      <c r="AE61" t="str">
        <f>IF($Z61=AE$8,COUNTIF($Z$9:$Z61,AE$8)+U$22,"")</f>
        <v/>
      </c>
      <c r="AF61" t="str">
        <f t="shared" si="15"/>
        <v/>
      </c>
      <c r="AG61" t="str">
        <f t="shared" si="16"/>
        <v/>
      </c>
      <c r="AH61" t="str">
        <f t="shared" si="17"/>
        <v>単元11</v>
      </c>
      <c r="AI61" t="str">
        <f t="shared" si="18"/>
        <v/>
      </c>
      <c r="AJ61" t="str">
        <f t="shared" si="19"/>
        <v/>
      </c>
      <c r="AK61" t="str">
        <f t="shared" si="20"/>
        <v/>
      </c>
      <c r="AL61" t="str">
        <f t="shared" si="21"/>
        <v/>
      </c>
      <c r="AM61" t="str">
        <f t="shared" si="22"/>
        <v>単元11</v>
      </c>
      <c r="AN61" t="str">
        <f t="shared" si="23"/>
        <v>単元11</v>
      </c>
      <c r="AO61" t="str">
        <f t="shared" si="24"/>
        <v/>
      </c>
      <c r="AT61" s="24">
        <v>53</v>
      </c>
      <c r="AU61" s="42"/>
      <c r="AV61" s="3"/>
      <c r="AW61" s="3"/>
      <c r="AX61" s="3"/>
      <c r="AY61" s="3"/>
      <c r="AZ61" s="46"/>
    </row>
    <row r="62" spans="23:52" ht="18.95" customHeight="1" x14ac:dyDescent="0.15">
      <c r="W62" s="3">
        <v>54</v>
      </c>
      <c r="X62" s="7" t="str">
        <f>R12</f>
        <v>理科</v>
      </c>
      <c r="Y62" s="9"/>
      <c r="Z62" s="23" t="str">
        <f t="shared" si="14"/>
        <v>理科</v>
      </c>
      <c r="AA62" t="str">
        <f>IF($Z62=AA$8,COUNTIF($Z$9:$Z62,AA$8)+Q$22,"")</f>
        <v/>
      </c>
      <c r="AB62" t="str">
        <f>IF($Z62=AB$8,COUNTIF($Z$9:$Z62,AB$8)+R$22,"")</f>
        <v/>
      </c>
      <c r="AC62" t="str">
        <f>IF($Z62=AC$8,COUNTIF($Z$9:$Z62,AC$8)+S$22,"")</f>
        <v/>
      </c>
      <c r="AD62">
        <f>IF($Z62=AD$8,COUNTIF($Z$9:$Z62,AD$8)+T$22,"")</f>
        <v>11</v>
      </c>
      <c r="AE62" t="str">
        <f>IF($Z62=AE$8,COUNTIF($Z$9:$Z62,AE$8)+U$22,"")</f>
        <v/>
      </c>
      <c r="AF62" t="str">
        <f t="shared" si="15"/>
        <v/>
      </c>
      <c r="AG62" t="str">
        <f t="shared" si="16"/>
        <v/>
      </c>
      <c r="AH62" t="str">
        <f t="shared" si="17"/>
        <v/>
      </c>
      <c r="AI62" t="str">
        <f t="shared" si="18"/>
        <v>単元11</v>
      </c>
      <c r="AJ62" t="str">
        <f t="shared" si="19"/>
        <v/>
      </c>
      <c r="AK62" t="str">
        <f t="shared" si="20"/>
        <v/>
      </c>
      <c r="AL62" t="str">
        <f t="shared" si="21"/>
        <v/>
      </c>
      <c r="AM62" t="str">
        <f t="shared" si="22"/>
        <v/>
      </c>
      <c r="AN62" t="str">
        <f t="shared" si="23"/>
        <v>単元11</v>
      </c>
      <c r="AO62" t="str">
        <f t="shared" si="24"/>
        <v>単元11</v>
      </c>
      <c r="AT62" s="24">
        <v>54</v>
      </c>
      <c r="AU62" s="42"/>
      <c r="AV62" s="3"/>
      <c r="AW62" s="3"/>
      <c r="AX62" s="3"/>
      <c r="AY62" s="3"/>
      <c r="AZ62" s="46"/>
    </row>
    <row r="63" spans="23:52" ht="18.95" customHeight="1" x14ac:dyDescent="0.15">
      <c r="W63" s="3">
        <v>55</v>
      </c>
      <c r="X63" s="7" t="str">
        <f>R13</f>
        <v>英語</v>
      </c>
      <c r="Y63" s="9"/>
      <c r="Z63" s="23" t="str">
        <f t="shared" si="14"/>
        <v>英語</v>
      </c>
      <c r="AA63" t="str">
        <f>IF($Z63=AA$8,COUNTIF($Z$9:$Z63,AA$8)+Q$22,"")</f>
        <v/>
      </c>
      <c r="AB63" t="str">
        <f>IF($Z63=AB$8,COUNTIF($Z$9:$Z63,AB$8)+R$22,"")</f>
        <v/>
      </c>
      <c r="AC63" t="str">
        <f>IF($Z63=AC$8,COUNTIF($Z$9:$Z63,AC$8)+S$22,"")</f>
        <v/>
      </c>
      <c r="AD63" t="str">
        <f>IF($Z63=AD$8,COUNTIF($Z$9:$Z63,AD$8)+T$22,"")</f>
        <v/>
      </c>
      <c r="AE63">
        <f>IF($Z63=AE$8,COUNTIF($Z$9:$Z63,AE$8)+U$22,"")</f>
        <v>11</v>
      </c>
      <c r="AF63" t="str">
        <f t="shared" si="15"/>
        <v/>
      </c>
      <c r="AG63" t="str">
        <f t="shared" si="16"/>
        <v/>
      </c>
      <c r="AH63" t="str">
        <f t="shared" si="17"/>
        <v/>
      </c>
      <c r="AI63" t="str">
        <f t="shared" si="18"/>
        <v/>
      </c>
      <c r="AJ63" t="str">
        <f t="shared" si="19"/>
        <v>単元11</v>
      </c>
      <c r="AK63" t="str">
        <f t="shared" si="20"/>
        <v>単元12</v>
      </c>
      <c r="AL63" t="str">
        <f t="shared" si="21"/>
        <v/>
      </c>
      <c r="AM63" t="str">
        <f t="shared" si="22"/>
        <v/>
      </c>
      <c r="AN63" t="str">
        <f t="shared" si="23"/>
        <v/>
      </c>
      <c r="AO63" t="str">
        <f t="shared" si="24"/>
        <v>単元11</v>
      </c>
      <c r="AT63" s="24">
        <v>55</v>
      </c>
      <c r="AU63" s="42"/>
      <c r="AV63" s="3"/>
      <c r="AW63" s="3"/>
      <c r="AX63" s="3"/>
      <c r="AY63" s="3"/>
      <c r="AZ63" s="46"/>
    </row>
    <row r="64" spans="23:52" ht="18.95" customHeight="1" x14ac:dyDescent="0.15">
      <c r="W64" s="3">
        <v>56</v>
      </c>
      <c r="X64" s="7" t="str">
        <f>R9</f>
        <v>国語</v>
      </c>
      <c r="Y64" s="9"/>
      <c r="Z64" s="23" t="str">
        <f t="shared" si="14"/>
        <v>国語</v>
      </c>
      <c r="AA64">
        <f>IF($Z64=AA$8,COUNTIF($Z$9:$Z64,AA$8)+Q$22,"")</f>
        <v>12</v>
      </c>
      <c r="AB64" t="str">
        <f>IF($Z64=AB$8,COUNTIF($Z$9:$Z64,AB$8)+R$22,"")</f>
        <v/>
      </c>
      <c r="AC64" t="str">
        <f>IF($Z64=AC$8,COUNTIF($Z$9:$Z64,AC$8)+S$22,"")</f>
        <v/>
      </c>
      <c r="AD64" t="str">
        <f>IF($Z64=AD$8,COUNTIF($Z$9:$Z64,AD$8)+T$22,"")</f>
        <v/>
      </c>
      <c r="AE64" t="str">
        <f>IF($Z64=AE$8,COUNTIF($Z$9:$Z64,AE$8)+U$22,"")</f>
        <v/>
      </c>
      <c r="AF64" t="str">
        <f t="shared" si="15"/>
        <v>単元12</v>
      </c>
      <c r="AG64" t="str">
        <f t="shared" si="16"/>
        <v/>
      </c>
      <c r="AH64" t="str">
        <f t="shared" si="17"/>
        <v/>
      </c>
      <c r="AI64" t="str">
        <f t="shared" si="18"/>
        <v/>
      </c>
      <c r="AJ64" t="str">
        <f t="shared" si="19"/>
        <v/>
      </c>
      <c r="AK64" t="str">
        <f t="shared" si="20"/>
        <v>単元12</v>
      </c>
      <c r="AL64" t="str">
        <f t="shared" si="21"/>
        <v>単元12</v>
      </c>
      <c r="AM64" t="str">
        <f t="shared" si="22"/>
        <v/>
      </c>
      <c r="AN64" t="str">
        <f t="shared" si="23"/>
        <v/>
      </c>
      <c r="AO64" t="str">
        <f t="shared" si="24"/>
        <v/>
      </c>
      <c r="AT64" s="24">
        <v>56</v>
      </c>
      <c r="AU64" s="42"/>
      <c r="AV64" s="3"/>
      <c r="AW64" s="3"/>
      <c r="AX64" s="3"/>
      <c r="AY64" s="3"/>
      <c r="AZ64" s="46"/>
    </row>
    <row r="65" spans="23:52" ht="18.95" customHeight="1" x14ac:dyDescent="0.15">
      <c r="W65" s="3">
        <v>57</v>
      </c>
      <c r="X65" s="7" t="str">
        <f>R10</f>
        <v>社会</v>
      </c>
      <c r="Y65" s="9"/>
      <c r="Z65" s="23" t="str">
        <f t="shared" si="14"/>
        <v>社会</v>
      </c>
      <c r="AA65" t="str">
        <f>IF($Z65=AA$8,COUNTIF($Z$9:$Z65,AA$8)+Q$22,"")</f>
        <v/>
      </c>
      <c r="AB65">
        <f>IF($Z65=AB$8,COUNTIF($Z$9:$Z65,AB$8)+R$22,"")</f>
        <v>12</v>
      </c>
      <c r="AC65" t="str">
        <f>IF($Z65=AC$8,COUNTIF($Z$9:$Z65,AC$8)+S$22,"")</f>
        <v/>
      </c>
      <c r="AD65" t="str">
        <f>IF($Z65=AD$8,COUNTIF($Z$9:$Z65,AD$8)+T$22,"")</f>
        <v/>
      </c>
      <c r="AE65" t="str">
        <f>IF($Z65=AE$8,COUNTIF($Z$9:$Z65,AE$8)+U$22,"")</f>
        <v/>
      </c>
      <c r="AF65" t="str">
        <f t="shared" si="15"/>
        <v/>
      </c>
      <c r="AG65" t="str">
        <f t="shared" si="16"/>
        <v>単元12</v>
      </c>
      <c r="AH65" t="str">
        <f t="shared" si="17"/>
        <v/>
      </c>
      <c r="AI65" t="str">
        <f t="shared" si="18"/>
        <v/>
      </c>
      <c r="AJ65" t="str">
        <f t="shared" si="19"/>
        <v/>
      </c>
      <c r="AK65" t="str">
        <f t="shared" si="20"/>
        <v/>
      </c>
      <c r="AL65" t="str">
        <f t="shared" si="21"/>
        <v>単元12</v>
      </c>
      <c r="AM65" t="str">
        <f t="shared" si="22"/>
        <v>単元12</v>
      </c>
      <c r="AN65" t="str">
        <f t="shared" si="23"/>
        <v/>
      </c>
      <c r="AO65" t="str">
        <f t="shared" si="24"/>
        <v/>
      </c>
      <c r="AT65" s="24">
        <v>57</v>
      </c>
      <c r="AU65" s="42"/>
      <c r="AV65" s="3"/>
      <c r="AW65" s="3"/>
      <c r="AX65" s="3"/>
      <c r="AY65" s="3"/>
      <c r="AZ65" s="46"/>
    </row>
    <row r="66" spans="23:52" ht="18.95" customHeight="1" x14ac:dyDescent="0.15">
      <c r="W66" s="3">
        <v>58</v>
      </c>
      <c r="X66" s="7" t="str">
        <f>R11</f>
        <v>数学</v>
      </c>
      <c r="Y66" s="9"/>
      <c r="Z66" s="23" t="str">
        <f t="shared" si="14"/>
        <v>数学</v>
      </c>
      <c r="AA66" t="str">
        <f>IF($Z66=AA$8,COUNTIF($Z$9:$Z66,AA$8)+Q$22,"")</f>
        <v/>
      </c>
      <c r="AB66" t="str">
        <f>IF($Z66=AB$8,COUNTIF($Z$9:$Z66,AB$8)+R$22,"")</f>
        <v/>
      </c>
      <c r="AC66">
        <f>IF($Z66=AC$8,COUNTIF($Z$9:$Z66,AC$8)+S$22,"")</f>
        <v>12</v>
      </c>
      <c r="AD66" t="str">
        <f>IF($Z66=AD$8,COUNTIF($Z$9:$Z66,AD$8)+T$22,"")</f>
        <v/>
      </c>
      <c r="AE66" t="str">
        <f>IF($Z66=AE$8,COUNTIF($Z$9:$Z66,AE$8)+U$22,"")</f>
        <v/>
      </c>
      <c r="AF66" t="str">
        <f t="shared" si="15"/>
        <v/>
      </c>
      <c r="AG66" t="str">
        <f t="shared" si="16"/>
        <v/>
      </c>
      <c r="AH66" t="str">
        <f t="shared" si="17"/>
        <v>単元12</v>
      </c>
      <c r="AI66" t="str">
        <f t="shared" si="18"/>
        <v/>
      </c>
      <c r="AJ66" t="str">
        <f t="shared" si="19"/>
        <v/>
      </c>
      <c r="AK66" t="str">
        <f t="shared" si="20"/>
        <v/>
      </c>
      <c r="AL66" t="str">
        <f t="shared" si="21"/>
        <v/>
      </c>
      <c r="AM66" t="str">
        <f t="shared" si="22"/>
        <v>単元12</v>
      </c>
      <c r="AN66" t="str">
        <f t="shared" si="23"/>
        <v>単元12</v>
      </c>
      <c r="AO66" t="str">
        <f t="shared" si="24"/>
        <v/>
      </c>
      <c r="AT66" s="24">
        <v>58</v>
      </c>
      <c r="AU66" s="42"/>
      <c r="AV66" s="3"/>
      <c r="AW66" s="3"/>
      <c r="AX66" s="3"/>
      <c r="AY66" s="3"/>
      <c r="AZ66" s="46"/>
    </row>
    <row r="67" spans="23:52" ht="18.95" customHeight="1" x14ac:dyDescent="0.15">
      <c r="W67" s="3">
        <v>59</v>
      </c>
      <c r="X67" s="7" t="str">
        <f>R12</f>
        <v>理科</v>
      </c>
      <c r="Y67" s="9"/>
      <c r="Z67" s="23" t="str">
        <f t="shared" si="14"/>
        <v>理科</v>
      </c>
      <c r="AA67" t="str">
        <f>IF($Z67=AA$8,COUNTIF($Z$9:$Z67,AA$8)+Q$22,"")</f>
        <v/>
      </c>
      <c r="AB67" t="str">
        <f>IF($Z67=AB$8,COUNTIF($Z$9:$Z67,AB$8)+R$22,"")</f>
        <v/>
      </c>
      <c r="AC67" t="str">
        <f>IF($Z67=AC$8,COUNTIF($Z$9:$Z67,AC$8)+S$22,"")</f>
        <v/>
      </c>
      <c r="AD67">
        <f>IF($Z67=AD$8,COUNTIF($Z$9:$Z67,AD$8)+T$22,"")</f>
        <v>12</v>
      </c>
      <c r="AE67" t="str">
        <f>IF($Z67=AE$8,COUNTIF($Z$9:$Z67,AE$8)+U$22,"")</f>
        <v/>
      </c>
      <c r="AF67" t="str">
        <f t="shared" si="15"/>
        <v/>
      </c>
      <c r="AG67" t="str">
        <f t="shared" si="16"/>
        <v/>
      </c>
      <c r="AH67" t="str">
        <f t="shared" si="17"/>
        <v/>
      </c>
      <c r="AI67" t="str">
        <f t="shared" si="18"/>
        <v>単元12</v>
      </c>
      <c r="AJ67" t="str">
        <f t="shared" si="19"/>
        <v/>
      </c>
      <c r="AK67" t="str">
        <f t="shared" si="20"/>
        <v/>
      </c>
      <c r="AL67" t="str">
        <f t="shared" si="21"/>
        <v/>
      </c>
      <c r="AM67" t="str">
        <f t="shared" si="22"/>
        <v/>
      </c>
      <c r="AN67" t="str">
        <f t="shared" si="23"/>
        <v>単元12</v>
      </c>
      <c r="AO67" t="str">
        <f t="shared" si="24"/>
        <v>単元12</v>
      </c>
      <c r="AT67" s="24">
        <v>59</v>
      </c>
      <c r="AU67" s="42"/>
      <c r="AV67" s="3"/>
      <c r="AW67" s="3"/>
      <c r="AX67" s="3"/>
      <c r="AY67" s="3"/>
      <c r="AZ67" s="46"/>
    </row>
    <row r="68" spans="23:52" ht="18.95" customHeight="1" thickBot="1" x14ac:dyDescent="0.2">
      <c r="W68" s="3">
        <v>60</v>
      </c>
      <c r="X68" s="7" t="str">
        <f>R13</f>
        <v>英語</v>
      </c>
      <c r="Y68" s="10"/>
      <c r="Z68" s="23" t="str">
        <f t="shared" si="14"/>
        <v>英語</v>
      </c>
      <c r="AA68" t="str">
        <f>IF($Z68=AA$8,COUNTIF($Z$9:$Z68,AA$8)+Q$22,"")</f>
        <v/>
      </c>
      <c r="AB68" t="str">
        <f>IF($Z68=AB$8,COUNTIF($Z$9:$Z68,AB$8)+R$22,"")</f>
        <v/>
      </c>
      <c r="AC68" t="str">
        <f>IF($Z68=AC$8,COUNTIF($Z$9:$Z68,AC$8)+S$22,"")</f>
        <v/>
      </c>
      <c r="AD68" t="str">
        <f>IF($Z68=AD$8,COUNTIF($Z$9:$Z68,AD$8)+T$22,"")</f>
        <v/>
      </c>
      <c r="AE68">
        <f>IF($Z68=AE$8,COUNTIF($Z$9:$Z68,AE$8)+U$22,"")</f>
        <v>12</v>
      </c>
      <c r="AF68" t="str">
        <f t="shared" si="15"/>
        <v/>
      </c>
      <c r="AG68" t="str">
        <f t="shared" si="16"/>
        <v/>
      </c>
      <c r="AH68" t="str">
        <f t="shared" si="17"/>
        <v/>
      </c>
      <c r="AI68" t="str">
        <f t="shared" si="18"/>
        <v/>
      </c>
      <c r="AJ68" t="str">
        <f t="shared" si="19"/>
        <v>単元12</v>
      </c>
      <c r="AK68" t="str">
        <f t="shared" si="20"/>
        <v/>
      </c>
      <c r="AL68" t="str">
        <f t="shared" si="21"/>
        <v/>
      </c>
      <c r="AM68" t="str">
        <f t="shared" si="22"/>
        <v/>
      </c>
      <c r="AN68" t="str">
        <f t="shared" si="23"/>
        <v/>
      </c>
      <c r="AO68" t="str">
        <f t="shared" si="24"/>
        <v>単元12</v>
      </c>
      <c r="AT68" s="24">
        <v>60</v>
      </c>
      <c r="AU68" s="42"/>
      <c r="AV68" s="3"/>
      <c r="AW68" s="3"/>
      <c r="AX68" s="3"/>
      <c r="AY68" s="3"/>
      <c r="AZ68" s="46"/>
    </row>
    <row r="69" spans="23:52" ht="18.95" customHeight="1" x14ac:dyDescent="0.15">
      <c r="AK69" t="str">
        <f t="shared" si="13"/>
        <v/>
      </c>
      <c r="AL69" t="str">
        <f t="shared" si="13"/>
        <v/>
      </c>
      <c r="AM69" t="str">
        <f t="shared" si="13"/>
        <v/>
      </c>
      <c r="AN69" t="str">
        <f t="shared" si="13"/>
        <v/>
      </c>
      <c r="AO69" t="str">
        <f t="shared" si="13"/>
        <v/>
      </c>
      <c r="AT69" s="24">
        <v>61</v>
      </c>
      <c r="AU69" s="42"/>
      <c r="AV69" s="3"/>
      <c r="AW69" s="3"/>
      <c r="AX69" s="3"/>
      <c r="AY69" s="3"/>
      <c r="AZ69" s="46"/>
    </row>
    <row r="70" spans="23:52" ht="18.95" customHeight="1" x14ac:dyDescent="0.15">
      <c r="AT70" s="24">
        <v>62</v>
      </c>
      <c r="AU70" s="42"/>
      <c r="AV70" s="3"/>
      <c r="AW70" s="3"/>
      <c r="AX70" s="3"/>
      <c r="AY70" s="3"/>
      <c r="AZ70" s="46"/>
    </row>
    <row r="71" spans="23:52" ht="18.95" customHeight="1" x14ac:dyDescent="0.15">
      <c r="AT71" s="24">
        <v>63</v>
      </c>
      <c r="AU71" s="42"/>
      <c r="AV71" s="3"/>
      <c r="AW71" s="3"/>
      <c r="AX71" s="3"/>
      <c r="AY71" s="3"/>
      <c r="AZ71" s="46"/>
    </row>
    <row r="72" spans="23:52" ht="18.95" customHeight="1" x14ac:dyDescent="0.15">
      <c r="AT72" s="24">
        <v>64</v>
      </c>
      <c r="AU72" s="42"/>
      <c r="AV72" s="3"/>
      <c r="AW72" s="3"/>
      <c r="AX72" s="3"/>
      <c r="AY72" s="3"/>
      <c r="AZ72" s="46"/>
    </row>
    <row r="73" spans="23:52" ht="18.95" customHeight="1" x14ac:dyDescent="0.15">
      <c r="AT73" s="24">
        <v>65</v>
      </c>
      <c r="AU73" s="42"/>
      <c r="AV73" s="3"/>
      <c r="AW73" s="3"/>
      <c r="AX73" s="3"/>
      <c r="AY73" s="3"/>
      <c r="AZ73" s="46"/>
    </row>
    <row r="74" spans="23:52" ht="18.95" customHeight="1" x14ac:dyDescent="0.15">
      <c r="AT74" s="24">
        <v>66</v>
      </c>
      <c r="AU74" s="42"/>
      <c r="AV74" s="3"/>
      <c r="AW74" s="3"/>
      <c r="AX74" s="3"/>
      <c r="AY74" s="3"/>
      <c r="AZ74" s="46"/>
    </row>
    <row r="75" spans="23:52" ht="18.95" customHeight="1" x14ac:dyDescent="0.15">
      <c r="AT75" s="24">
        <v>67</v>
      </c>
      <c r="AU75" s="42"/>
      <c r="AV75" s="3"/>
      <c r="AW75" s="3"/>
      <c r="AX75" s="3"/>
      <c r="AY75" s="3"/>
      <c r="AZ75" s="46"/>
    </row>
    <row r="76" spans="23:52" ht="18.95" customHeight="1" x14ac:dyDescent="0.15">
      <c r="AT76" s="24">
        <v>68</v>
      </c>
      <c r="AU76" s="42"/>
      <c r="AV76" s="3"/>
      <c r="AW76" s="3"/>
      <c r="AX76" s="3"/>
      <c r="AY76" s="3"/>
      <c r="AZ76" s="46"/>
    </row>
    <row r="77" spans="23:52" ht="18.95" customHeight="1" x14ac:dyDescent="0.15">
      <c r="AT77" s="24">
        <v>69</v>
      </c>
      <c r="AU77" s="42"/>
      <c r="AV77" s="3"/>
      <c r="AW77" s="3"/>
      <c r="AX77" s="3"/>
      <c r="AY77" s="3"/>
      <c r="AZ77" s="46"/>
    </row>
    <row r="78" spans="23:52" ht="18.95" customHeight="1" x14ac:dyDescent="0.15">
      <c r="AT78" s="24">
        <v>70</v>
      </c>
      <c r="AU78" s="42"/>
      <c r="AV78" s="3"/>
      <c r="AW78" s="3"/>
      <c r="AX78" s="3"/>
      <c r="AY78" s="3"/>
      <c r="AZ78" s="46"/>
    </row>
    <row r="79" spans="23:52" ht="18.95" customHeight="1" x14ac:dyDescent="0.15">
      <c r="AT79" s="24">
        <v>71</v>
      </c>
      <c r="AU79" s="42"/>
      <c r="AV79" s="3"/>
      <c r="AW79" s="3"/>
      <c r="AX79" s="3"/>
      <c r="AY79" s="3"/>
      <c r="AZ79" s="46"/>
    </row>
    <row r="80" spans="23:52" ht="18.95" customHeight="1" x14ac:dyDescent="0.15">
      <c r="AT80" s="24">
        <v>72</v>
      </c>
      <c r="AU80" s="42"/>
      <c r="AV80" s="3"/>
      <c r="AW80" s="3"/>
      <c r="AX80" s="3"/>
      <c r="AY80" s="3"/>
      <c r="AZ80" s="46"/>
    </row>
    <row r="81" spans="46:52" ht="18.95" customHeight="1" x14ac:dyDescent="0.15">
      <c r="AT81" s="24">
        <v>73</v>
      </c>
      <c r="AU81" s="42"/>
      <c r="AV81" s="3"/>
      <c r="AW81" s="3"/>
      <c r="AX81" s="3"/>
      <c r="AY81" s="3"/>
      <c r="AZ81" s="46"/>
    </row>
    <row r="82" spans="46:52" ht="18.95" customHeight="1" x14ac:dyDescent="0.15">
      <c r="AT82" s="24">
        <v>74</v>
      </c>
      <c r="AU82" s="42"/>
      <c r="AV82" s="3"/>
      <c r="AW82" s="3"/>
      <c r="AX82" s="3"/>
      <c r="AY82" s="3"/>
      <c r="AZ82" s="46"/>
    </row>
    <row r="83" spans="46:52" ht="18.95" customHeight="1" x14ac:dyDescent="0.15">
      <c r="AT83" s="24">
        <v>75</v>
      </c>
      <c r="AU83" s="42"/>
      <c r="AV83" s="3"/>
      <c r="AW83" s="3"/>
      <c r="AX83" s="3"/>
      <c r="AY83" s="3"/>
      <c r="AZ83" s="46"/>
    </row>
    <row r="84" spans="46:52" ht="18.95" customHeight="1" x14ac:dyDescent="0.15">
      <c r="AT84" s="24">
        <v>76</v>
      </c>
      <c r="AU84" s="42"/>
      <c r="AV84" s="3"/>
      <c r="AW84" s="3"/>
      <c r="AX84" s="3"/>
      <c r="AY84" s="3"/>
      <c r="AZ84" s="46"/>
    </row>
    <row r="85" spans="46:52" ht="18.95" customHeight="1" x14ac:dyDescent="0.15">
      <c r="AT85" s="24">
        <v>77</v>
      </c>
      <c r="AU85" s="42"/>
      <c r="AV85" s="3"/>
      <c r="AW85" s="3"/>
      <c r="AX85" s="3"/>
      <c r="AY85" s="3"/>
      <c r="AZ85" s="46"/>
    </row>
    <row r="86" spans="46:52" ht="18.95" customHeight="1" x14ac:dyDescent="0.15">
      <c r="AT86" s="24">
        <v>78</v>
      </c>
      <c r="AU86" s="42"/>
      <c r="AV86" s="3"/>
      <c r="AW86" s="3"/>
      <c r="AX86" s="3"/>
      <c r="AY86" s="3"/>
      <c r="AZ86" s="46"/>
    </row>
    <row r="87" spans="46:52" ht="18.95" customHeight="1" x14ac:dyDescent="0.15">
      <c r="AT87" s="24">
        <v>79</v>
      </c>
      <c r="AU87" s="42"/>
      <c r="AV87" s="3"/>
      <c r="AW87" s="3"/>
      <c r="AX87" s="3"/>
      <c r="AY87" s="3"/>
      <c r="AZ87" s="46"/>
    </row>
    <row r="88" spans="46:52" ht="18.95" customHeight="1" x14ac:dyDescent="0.15">
      <c r="AT88" s="24">
        <v>80</v>
      </c>
      <c r="AU88" s="42"/>
      <c r="AV88" s="3"/>
      <c r="AW88" s="3"/>
      <c r="AX88" s="3"/>
      <c r="AY88" s="3"/>
      <c r="AZ88" s="46"/>
    </row>
    <row r="89" spans="46:52" ht="18.95" customHeight="1" x14ac:dyDescent="0.15">
      <c r="AT89" s="24">
        <v>81</v>
      </c>
      <c r="AU89" s="42"/>
      <c r="AV89" s="3"/>
      <c r="AW89" s="3"/>
      <c r="AX89" s="3"/>
      <c r="AY89" s="3"/>
      <c r="AZ89" s="46"/>
    </row>
    <row r="90" spans="46:52" ht="18.95" customHeight="1" x14ac:dyDescent="0.15">
      <c r="AT90" s="24">
        <v>82</v>
      </c>
      <c r="AU90" s="42"/>
      <c r="AV90" s="3"/>
      <c r="AW90" s="3"/>
      <c r="AX90" s="3"/>
      <c r="AY90" s="3"/>
      <c r="AZ90" s="46"/>
    </row>
    <row r="91" spans="46:52" ht="18.95" customHeight="1" x14ac:dyDescent="0.15">
      <c r="AT91" s="24">
        <v>83</v>
      </c>
      <c r="AU91" s="42"/>
      <c r="AV91" s="3"/>
      <c r="AW91" s="3"/>
      <c r="AX91" s="3"/>
      <c r="AY91" s="3"/>
      <c r="AZ91" s="46"/>
    </row>
    <row r="92" spans="46:52" ht="18.95" customHeight="1" x14ac:dyDescent="0.15">
      <c r="AT92" s="24">
        <v>84</v>
      </c>
      <c r="AU92" s="42"/>
      <c r="AV92" s="3"/>
      <c r="AW92" s="3"/>
      <c r="AX92" s="3"/>
      <c r="AY92" s="3"/>
      <c r="AZ92" s="46"/>
    </row>
    <row r="93" spans="46:52" ht="18.95" customHeight="1" x14ac:dyDescent="0.15">
      <c r="AT93" s="24">
        <v>85</v>
      </c>
      <c r="AU93" s="42"/>
      <c r="AV93" s="3"/>
      <c r="AW93" s="3"/>
      <c r="AX93" s="3"/>
      <c r="AY93" s="3"/>
      <c r="AZ93" s="46"/>
    </row>
    <row r="94" spans="46:52" ht="18.95" customHeight="1" x14ac:dyDescent="0.15">
      <c r="AT94" s="24">
        <v>86</v>
      </c>
      <c r="AU94" s="42"/>
      <c r="AV94" s="3"/>
      <c r="AW94" s="3"/>
      <c r="AX94" s="3"/>
      <c r="AY94" s="3"/>
      <c r="AZ94" s="46"/>
    </row>
    <row r="95" spans="46:52" ht="18.95" customHeight="1" x14ac:dyDescent="0.15">
      <c r="AT95" s="24">
        <v>87</v>
      </c>
      <c r="AU95" s="42"/>
      <c r="AV95" s="3"/>
      <c r="AW95" s="3"/>
      <c r="AX95" s="3"/>
      <c r="AY95" s="3"/>
      <c r="AZ95" s="46"/>
    </row>
    <row r="96" spans="46:52" ht="18.95" customHeight="1" x14ac:dyDescent="0.15">
      <c r="AT96" s="24">
        <v>88</v>
      </c>
      <c r="AU96" s="42"/>
      <c r="AV96" s="3"/>
      <c r="AW96" s="3"/>
      <c r="AX96" s="3"/>
      <c r="AY96" s="3"/>
      <c r="AZ96" s="46"/>
    </row>
    <row r="97" spans="46:52" ht="18.95" customHeight="1" x14ac:dyDescent="0.15">
      <c r="AT97" s="24">
        <v>89</v>
      </c>
      <c r="AU97" s="42"/>
      <c r="AV97" s="3"/>
      <c r="AW97" s="3"/>
      <c r="AX97" s="3"/>
      <c r="AY97" s="3"/>
      <c r="AZ97" s="46"/>
    </row>
    <row r="98" spans="46:52" ht="18.95" customHeight="1" x14ac:dyDescent="0.15">
      <c r="AT98" s="24">
        <v>90</v>
      </c>
      <c r="AU98" s="42"/>
      <c r="AV98" s="3"/>
      <c r="AW98" s="3"/>
      <c r="AX98" s="3"/>
      <c r="AY98" s="3"/>
      <c r="AZ98" s="46"/>
    </row>
    <row r="99" spans="46:52" ht="18.95" customHeight="1" x14ac:dyDescent="0.15">
      <c r="AT99" s="24">
        <v>91</v>
      </c>
      <c r="AU99" s="42"/>
      <c r="AV99" s="3"/>
      <c r="AW99" s="3"/>
      <c r="AX99" s="3"/>
      <c r="AY99" s="3"/>
      <c r="AZ99" s="46"/>
    </row>
    <row r="100" spans="46:52" ht="18.95" customHeight="1" x14ac:dyDescent="0.15">
      <c r="AT100" s="24">
        <v>92</v>
      </c>
      <c r="AU100" s="42"/>
      <c r="AV100" s="3"/>
      <c r="AW100" s="3"/>
      <c r="AX100" s="3"/>
      <c r="AY100" s="3"/>
      <c r="AZ100" s="46"/>
    </row>
    <row r="101" spans="46:52" ht="18.95" customHeight="1" x14ac:dyDescent="0.15">
      <c r="AT101" s="24">
        <v>93</v>
      </c>
      <c r="AU101" s="42"/>
      <c r="AV101" s="3"/>
      <c r="AW101" s="3"/>
      <c r="AX101" s="3"/>
      <c r="AY101" s="3"/>
      <c r="AZ101" s="46"/>
    </row>
    <row r="102" spans="46:52" ht="18.95" customHeight="1" x14ac:dyDescent="0.15">
      <c r="AT102" s="24">
        <v>94</v>
      </c>
      <c r="AU102" s="42"/>
      <c r="AV102" s="3"/>
      <c r="AW102" s="3"/>
      <c r="AX102" s="3"/>
      <c r="AY102" s="3"/>
      <c r="AZ102" s="46"/>
    </row>
    <row r="103" spans="46:52" ht="18.95" customHeight="1" x14ac:dyDescent="0.15">
      <c r="AT103" s="24">
        <v>95</v>
      </c>
      <c r="AU103" s="42"/>
      <c r="AV103" s="3"/>
      <c r="AW103" s="3"/>
      <c r="AX103" s="3"/>
      <c r="AY103" s="3"/>
      <c r="AZ103" s="46"/>
    </row>
    <row r="104" spans="46:52" ht="18.95" customHeight="1" x14ac:dyDescent="0.15">
      <c r="AT104" s="24">
        <v>96</v>
      </c>
      <c r="AU104" s="42"/>
      <c r="AV104" s="3"/>
      <c r="AW104" s="3"/>
      <c r="AX104" s="3"/>
      <c r="AY104" s="3"/>
      <c r="AZ104" s="46"/>
    </row>
    <row r="105" spans="46:52" ht="18.95" customHeight="1" x14ac:dyDescent="0.15">
      <c r="AT105" s="24">
        <v>97</v>
      </c>
      <c r="AU105" s="42"/>
      <c r="AV105" s="3"/>
      <c r="AW105" s="3"/>
      <c r="AX105" s="3"/>
      <c r="AY105" s="3"/>
      <c r="AZ105" s="46"/>
    </row>
    <row r="106" spans="46:52" ht="18.95" customHeight="1" x14ac:dyDescent="0.15">
      <c r="AT106" s="24">
        <v>98</v>
      </c>
      <c r="AU106" s="42"/>
      <c r="AV106" s="3"/>
      <c r="AW106" s="3"/>
      <c r="AX106" s="3"/>
      <c r="AY106" s="3"/>
      <c r="AZ106" s="46"/>
    </row>
    <row r="107" spans="46:52" ht="18.95" customHeight="1" x14ac:dyDescent="0.15">
      <c r="AT107" s="24">
        <v>99</v>
      </c>
      <c r="AU107" s="42"/>
      <c r="AV107" s="3"/>
      <c r="AW107" s="3"/>
      <c r="AX107" s="3"/>
      <c r="AY107" s="3"/>
      <c r="AZ107" s="46"/>
    </row>
    <row r="108" spans="46:52" ht="18.95" customHeight="1" thickBot="1" x14ac:dyDescent="0.2">
      <c r="AT108" s="24">
        <v>100</v>
      </c>
      <c r="AU108" s="47"/>
      <c r="AV108" s="48"/>
      <c r="AW108" s="48"/>
      <c r="AX108" s="48"/>
      <c r="AY108" s="48"/>
      <c r="AZ108" s="49"/>
    </row>
  </sheetData>
  <mergeCells count="5">
    <mergeCell ref="Q1:V1"/>
    <mergeCell ref="B2:C2"/>
    <mergeCell ref="B5:C5"/>
    <mergeCell ref="B4:C4"/>
    <mergeCell ref="E4:K4"/>
  </mergeCells>
  <phoneticPr fontId="3"/>
  <conditionalFormatting sqref="B6:C33">
    <cfRule type="expression" dxfId="6" priority="2" stopIfTrue="1">
      <formula>OR(WEEKDAY(B6)=1,WEEKDAY(B6)=7)</formula>
    </cfRule>
  </conditionalFormatting>
  <conditionalFormatting sqref="C4:C5">
    <cfRule type="cellIs" dxfId="5" priority="5" stopIfTrue="1" operator="equal">
      <formula>"土"</formula>
    </cfRule>
    <cfRule type="cellIs" dxfId="4" priority="6" stopIfTrue="1" operator="equal">
      <formula>"日"</formula>
    </cfRule>
  </conditionalFormatting>
  <dataValidations count="1">
    <dataValidation type="list" allowBlank="1" showInputMessage="1" showErrorMessage="1" sqref="R9:R13 Y9:Y68" xr:uid="{00000000-0002-0000-1600-000000000000}">
      <formula1>"国語,社会,数学,理科,英語"</formula1>
    </dataValidation>
  </dataValidations>
  <pageMargins left="0.55118110236220474" right="0.55118110236220474" top="0.27559055118110237" bottom="0.31496062992125984" header="0.51181102362204722" footer="0.51181102362204722"/>
  <pageSetup paperSize="13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stopIfTrue="1" id="{F17E15FA-0240-4467-B2D6-D6BE3328A0A7}">
            <xm:f>VLOOKUP(B6,祝日一覧!$A:$A,1,FALSE)</xm:f>
            <x14:dxf>
              <fill>
                <patternFill>
                  <bgColor theme="0" tint="-0.24994659260841701"/>
                </patternFill>
              </fill>
            </x14:dxf>
          </x14:cfRule>
          <xm:sqref>B6:C33</xm:sqref>
        </x14:conditionalFormatting>
      </x14:conditionalFormattings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AZ108"/>
  <sheetViews>
    <sheetView showGridLines="0" showRowColHeaders="0" zoomScale="70" zoomScaleNormal="70" workbookViewId="0">
      <selection activeCell="B4" sqref="B4:K39"/>
    </sheetView>
  </sheetViews>
  <sheetFormatPr defaultRowHeight="13.5" x14ac:dyDescent="0.15"/>
  <cols>
    <col min="1" max="1" width="2.125" customWidth="1"/>
    <col min="2" max="3" width="3" customWidth="1"/>
    <col min="4" max="4" width="3.375" hidden="1" customWidth="1"/>
    <col min="5" max="5" width="24.375" customWidth="1"/>
    <col min="6" max="10" width="7.625" style="18" customWidth="1"/>
    <col min="12" max="12" width="2" hidden="1" customWidth="1"/>
    <col min="13" max="13" width="2.125" customWidth="1"/>
    <col min="14" max="14" width="6.875" style="20" customWidth="1"/>
    <col min="15" max="15" width="3.25" hidden="1" customWidth="1"/>
    <col min="16" max="16" width="5.375" customWidth="1"/>
    <col min="17" max="17" width="6" customWidth="1"/>
    <col min="18" max="18" width="6.625" customWidth="1"/>
    <col min="19" max="19" width="5.375" customWidth="1"/>
    <col min="20" max="21" width="6.375" customWidth="1"/>
    <col min="22" max="23" width="5.375" customWidth="1"/>
    <col min="24" max="24" width="5.375" hidden="1" customWidth="1"/>
    <col min="25" max="25" width="5.375" customWidth="1"/>
    <col min="26" max="41" width="5.375" hidden="1" customWidth="1"/>
    <col min="42" max="42" width="9.375" hidden="1" customWidth="1"/>
    <col min="43" max="44" width="5.375" hidden="1" customWidth="1"/>
    <col min="45" max="45" width="9.25" customWidth="1"/>
    <col min="46" max="46" width="7.5" style="21" customWidth="1"/>
    <col min="47" max="47" width="12.75" style="21" customWidth="1"/>
    <col min="48" max="52" width="9.375" style="6" bestFit="1" customWidth="1"/>
  </cols>
  <sheetData>
    <row r="1" spans="1:52" s="35" customFormat="1" ht="35.25" customHeight="1" x14ac:dyDescent="0.15">
      <c r="B1" s="38" t="s">
        <v>373</v>
      </c>
      <c r="C1" s="38"/>
      <c r="D1" s="38"/>
      <c r="E1" s="38"/>
      <c r="F1" s="38"/>
      <c r="G1" s="38"/>
      <c r="H1" s="38"/>
      <c r="I1" s="38"/>
      <c r="J1" s="38"/>
      <c r="K1" s="38"/>
      <c r="Q1" s="231"/>
      <c r="R1" s="228"/>
      <c r="S1" s="228"/>
      <c r="T1" s="228"/>
      <c r="U1" s="228"/>
      <c r="V1" s="228"/>
    </row>
    <row r="2" spans="1:52" s="1" customFormat="1" ht="37.5" customHeight="1" x14ac:dyDescent="0.15">
      <c r="B2" s="225"/>
      <c r="C2" s="225"/>
      <c r="D2" s="2"/>
      <c r="F2" s="96"/>
      <c r="G2" s="54"/>
      <c r="H2" s="96" t="s">
        <v>796</v>
      </c>
      <c r="I2" s="54"/>
      <c r="J2" s="54"/>
      <c r="K2" s="29"/>
      <c r="L2" s="29"/>
      <c r="M2" s="29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 s="37"/>
      <c r="AU2" s="21"/>
      <c r="AV2" s="19"/>
      <c r="AW2" s="19"/>
      <c r="AX2" s="19"/>
      <c r="AY2" s="19"/>
      <c r="AZ2" s="19"/>
    </row>
    <row r="3" spans="1:52" s="1" customFormat="1" ht="17.100000000000001" customHeight="1" x14ac:dyDescent="0.15">
      <c r="A3" s="202"/>
      <c r="B3" s="203"/>
      <c r="C3" s="203"/>
      <c r="D3" s="203"/>
      <c r="E3" s="202"/>
      <c r="F3" s="204"/>
      <c r="G3" s="205"/>
      <c r="H3" s="204"/>
      <c r="I3" s="205"/>
      <c r="J3" s="205"/>
      <c r="K3" s="206"/>
      <c r="L3" s="206"/>
      <c r="M3" s="206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 s="37"/>
      <c r="AU3" s="21"/>
      <c r="AV3" s="19"/>
      <c r="AW3" s="19"/>
      <c r="AX3" s="19"/>
      <c r="AY3" s="19"/>
      <c r="AZ3" s="19"/>
    </row>
    <row r="4" spans="1:52" s="1" customFormat="1" ht="33" customHeight="1" thickBot="1" x14ac:dyDescent="0.2">
      <c r="A4" s="202"/>
      <c r="B4" s="230">
        <f>見本①!$A$3+2</f>
        <v>2027</v>
      </c>
      <c r="C4" s="230"/>
      <c r="D4" s="109"/>
      <c r="E4" s="229" t="s">
        <v>85</v>
      </c>
      <c r="F4" s="229"/>
      <c r="G4" s="229"/>
      <c r="H4" s="229"/>
      <c r="I4" s="229"/>
      <c r="J4" s="229"/>
      <c r="K4" s="229"/>
      <c r="L4" s="31"/>
      <c r="M4" s="209"/>
      <c r="N4" s="38" t="s">
        <v>75</v>
      </c>
      <c r="P4" s="50"/>
      <c r="Q4" s="51"/>
      <c r="R4" s="51"/>
      <c r="S4" s="51"/>
      <c r="T4" s="51"/>
      <c r="U4" s="51"/>
      <c r="V4" s="51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 s="22"/>
      <c r="AU4" s="21"/>
      <c r="AV4" s="19"/>
      <c r="AW4" s="19"/>
      <c r="AX4" s="19"/>
      <c r="AY4" s="19"/>
      <c r="AZ4" s="19"/>
    </row>
    <row r="5" spans="1:52" ht="30.75" customHeight="1" x14ac:dyDescent="0.15">
      <c r="A5" s="207"/>
      <c r="B5" s="226">
        <v>3</v>
      </c>
      <c r="C5" s="226"/>
      <c r="D5" s="2"/>
      <c r="E5" s="28" t="s">
        <v>40</v>
      </c>
      <c r="F5" s="30" t="s">
        <v>65</v>
      </c>
      <c r="G5" s="30" t="s">
        <v>50</v>
      </c>
      <c r="H5" s="30" t="s">
        <v>47</v>
      </c>
      <c r="I5" s="30" t="s">
        <v>48</v>
      </c>
      <c r="J5" s="30" t="s">
        <v>49</v>
      </c>
      <c r="K5" s="28" t="s">
        <v>10</v>
      </c>
      <c r="M5" s="207"/>
      <c r="N5" s="32" t="s">
        <v>66</v>
      </c>
      <c r="AT5" s="22"/>
    </row>
    <row r="6" spans="1:52" ht="18.95" customHeight="1" x14ac:dyDescent="0.15">
      <c r="A6" s="207"/>
      <c r="B6" s="99">
        <f>DATE($B$4,$B$5,1)</f>
        <v>46447</v>
      </c>
      <c r="C6" s="98">
        <f>DATE($B$4,$B$5,1)</f>
        <v>46447</v>
      </c>
      <c r="D6" s="3" t="s">
        <v>51</v>
      </c>
      <c r="E6" s="3"/>
      <c r="F6" s="17" t="str">
        <f t="shared" ref="F6:F36" si="0">IF($N6=1,VLOOKUP($O6,$W$9:$AO$68,10),IF($N6=2,VLOOKUP($O5+1,$W$9:$AO$68,15),IF($N6="予備","予備","")))</f>
        <v>単元1</v>
      </c>
      <c r="G6" s="17" t="str">
        <f t="shared" ref="G6:G36" si="1">IF($N6=1,VLOOKUP($O6,$W$9:$AO$68,11),IF($N6=2,VLOOKUP($O5+1,$W$9:$AO$68,16),IF($N6="予備","予備","")))</f>
        <v/>
      </c>
      <c r="H6" s="17" t="str">
        <f t="shared" ref="H6:H36" si="2">IF($N6=1,VLOOKUP($O6,$W$9:$AO$68,12),IF($N6=2,VLOOKUP($O5+1,$W$9:$AO$68,17),IF($N6="予備","予備","")))</f>
        <v/>
      </c>
      <c r="I6" s="17" t="str">
        <f t="shared" ref="I6:I36" si="3">IF($N6=1,VLOOKUP($O6,$W$9:$AO$68,13),IF($N6=2,VLOOKUP($O5+1,$W$9:$AO$68,18),IF($N6="予備","予備","")))</f>
        <v/>
      </c>
      <c r="J6" s="17" t="str">
        <f t="shared" ref="J6:J36" si="4">IF($N6=1,VLOOKUP($O6,$W$9:$AO$68,14),IF($N6=2,VLOOKUP($O5+1,$W$9:$AO$68,19),IF($N6="予備","予備","")))</f>
        <v/>
      </c>
      <c r="K6" s="3"/>
      <c r="M6" s="207"/>
      <c r="N6" s="33">
        <v>1</v>
      </c>
      <c r="O6">
        <f>SUM($N$6:N6)</f>
        <v>1</v>
      </c>
      <c r="AT6" s="6"/>
    </row>
    <row r="7" spans="1:52" ht="18.95" customHeight="1" thickBot="1" x14ac:dyDescent="0.2">
      <c r="A7" s="207"/>
      <c r="B7" s="99">
        <f>B6+1</f>
        <v>46448</v>
      </c>
      <c r="C7" s="98">
        <f>C6+1</f>
        <v>46448</v>
      </c>
      <c r="D7" s="3" t="s">
        <v>52</v>
      </c>
      <c r="E7" s="3"/>
      <c r="F7" s="17" t="str">
        <f t="shared" si="0"/>
        <v/>
      </c>
      <c r="G7" s="17" t="str">
        <f t="shared" si="1"/>
        <v>単元1</v>
      </c>
      <c r="H7" s="17" t="str">
        <f t="shared" si="2"/>
        <v/>
      </c>
      <c r="I7" s="17" t="str">
        <f t="shared" si="3"/>
        <v/>
      </c>
      <c r="J7" s="17" t="str">
        <f t="shared" si="4"/>
        <v/>
      </c>
      <c r="K7" s="3"/>
      <c r="M7" s="207"/>
      <c r="N7" s="33">
        <v>1</v>
      </c>
      <c r="O7">
        <f>SUM($N$6:N7)</f>
        <v>2</v>
      </c>
      <c r="Q7" s="38" t="s">
        <v>73</v>
      </c>
      <c r="R7" s="51"/>
      <c r="S7" s="51"/>
      <c r="W7" s="52" t="s">
        <v>72</v>
      </c>
      <c r="X7" s="51" t="s">
        <v>69</v>
      </c>
      <c r="Y7" s="51"/>
      <c r="Z7" s="51"/>
      <c r="AA7" s="51" t="s">
        <v>77</v>
      </c>
      <c r="AB7" s="51"/>
      <c r="AC7" s="51"/>
      <c r="AD7" s="51"/>
      <c r="AE7" s="51"/>
      <c r="AF7" s="51" t="s">
        <v>70</v>
      </c>
      <c r="AG7" s="51"/>
      <c r="AH7" s="51"/>
      <c r="AI7" s="51"/>
      <c r="AJ7" s="51"/>
      <c r="AK7" s="51" t="s">
        <v>71</v>
      </c>
      <c r="AL7" s="51"/>
      <c r="AM7" s="51"/>
      <c r="AN7" s="51"/>
      <c r="AO7" s="51"/>
      <c r="AP7" s="51"/>
      <c r="AQ7" s="51"/>
      <c r="AR7" s="51"/>
      <c r="AS7" s="51"/>
      <c r="AT7" s="36" t="s">
        <v>111</v>
      </c>
    </row>
    <row r="8" spans="1:52" ht="18.95" customHeight="1" thickBot="1" x14ac:dyDescent="0.2">
      <c r="A8" s="207"/>
      <c r="B8" s="99">
        <f t="shared" ref="B8:C36" si="5">B7+1</f>
        <v>46449</v>
      </c>
      <c r="C8" s="98">
        <f t="shared" si="5"/>
        <v>46449</v>
      </c>
      <c r="D8" s="3" t="s">
        <v>53</v>
      </c>
      <c r="E8" s="3"/>
      <c r="F8" s="17" t="str">
        <f t="shared" si="0"/>
        <v/>
      </c>
      <c r="G8" s="17" t="str">
        <f t="shared" si="1"/>
        <v/>
      </c>
      <c r="H8" s="17" t="str">
        <f t="shared" si="2"/>
        <v>単元1</v>
      </c>
      <c r="I8" s="17" t="str">
        <f t="shared" si="3"/>
        <v/>
      </c>
      <c r="J8" s="17" t="str">
        <f t="shared" si="4"/>
        <v/>
      </c>
      <c r="K8" s="3"/>
      <c r="M8" s="207"/>
      <c r="N8" s="33">
        <v>1</v>
      </c>
      <c r="O8">
        <f>SUM($N$6:N8)</f>
        <v>3</v>
      </c>
      <c r="Q8" s="4" t="s">
        <v>67</v>
      </c>
      <c r="R8" s="5" t="s">
        <v>46</v>
      </c>
      <c r="W8" s="5" t="s">
        <v>67</v>
      </c>
      <c r="X8" s="5" t="s">
        <v>46</v>
      </c>
      <c r="Y8" s="5" t="s">
        <v>46</v>
      </c>
      <c r="Z8" s="5" t="s">
        <v>46</v>
      </c>
      <c r="AA8" s="15" t="s">
        <v>41</v>
      </c>
      <c r="AB8" s="15" t="s">
        <v>42</v>
      </c>
      <c r="AC8" s="15" t="s">
        <v>43</v>
      </c>
      <c r="AD8" s="15" t="s">
        <v>44</v>
      </c>
      <c r="AE8" s="15" t="s">
        <v>45</v>
      </c>
      <c r="AF8" s="14" t="s">
        <v>41</v>
      </c>
      <c r="AG8" s="15" t="s">
        <v>42</v>
      </c>
      <c r="AH8" s="15" t="s">
        <v>43</v>
      </c>
      <c r="AI8" s="15" t="s">
        <v>44</v>
      </c>
      <c r="AJ8" s="16" t="s">
        <v>45</v>
      </c>
      <c r="AK8" s="14" t="s">
        <v>41</v>
      </c>
      <c r="AL8" s="15" t="s">
        <v>42</v>
      </c>
      <c r="AM8" s="15" t="s">
        <v>43</v>
      </c>
      <c r="AN8" s="15" t="s">
        <v>44</v>
      </c>
      <c r="AO8" s="16" t="s">
        <v>45</v>
      </c>
      <c r="AT8" s="5" t="s">
        <v>77</v>
      </c>
      <c r="AU8" s="5" t="s">
        <v>81</v>
      </c>
      <c r="AV8" s="5" t="s">
        <v>41</v>
      </c>
      <c r="AW8" s="5" t="s">
        <v>50</v>
      </c>
      <c r="AX8" s="5" t="s">
        <v>47</v>
      </c>
      <c r="AY8" s="5" t="s">
        <v>48</v>
      </c>
      <c r="AZ8" s="5" t="s">
        <v>49</v>
      </c>
    </row>
    <row r="9" spans="1:52" ht="18.95" customHeight="1" x14ac:dyDescent="0.15">
      <c r="A9" s="207"/>
      <c r="B9" s="99">
        <f t="shared" si="5"/>
        <v>46450</v>
      </c>
      <c r="C9" s="98">
        <f t="shared" si="5"/>
        <v>46450</v>
      </c>
      <c r="D9" s="3" t="s">
        <v>54</v>
      </c>
      <c r="E9" s="3"/>
      <c r="F9" s="17" t="str">
        <f t="shared" si="0"/>
        <v/>
      </c>
      <c r="G9" s="17" t="str">
        <f t="shared" si="1"/>
        <v/>
      </c>
      <c r="H9" s="17" t="str">
        <f t="shared" si="2"/>
        <v/>
      </c>
      <c r="I9" s="17" t="str">
        <f t="shared" si="3"/>
        <v>単元1</v>
      </c>
      <c r="J9" s="17" t="str">
        <f t="shared" si="4"/>
        <v/>
      </c>
      <c r="K9" s="3"/>
      <c r="M9" s="207"/>
      <c r="N9" s="33">
        <v>1</v>
      </c>
      <c r="O9">
        <f>SUM($N$6:N9)</f>
        <v>4</v>
      </c>
      <c r="Q9" s="7">
        <v>1</v>
      </c>
      <c r="R9" s="8" t="s">
        <v>41</v>
      </c>
      <c r="W9" s="3">
        <v>1</v>
      </c>
      <c r="X9" s="7" t="str">
        <f>R9</f>
        <v>国語</v>
      </c>
      <c r="Y9" s="8"/>
      <c r="Z9" s="23" t="str">
        <f t="shared" ref="Z9:Z58" si="6">IF(Y9="",IF(X9=0,"",X9),Y9)</f>
        <v>国語</v>
      </c>
      <c r="AA9">
        <f>IF($Z9=AA$8,COUNTIF($Z$9:$Z9,AA$8)+Q$22,"")</f>
        <v>1</v>
      </c>
      <c r="AB9" t="str">
        <f>IF($Z9=AB$8,COUNTIF($Z$9:$Z9,AB$8)+R$22,"")</f>
        <v/>
      </c>
      <c r="AC9" t="str">
        <f>IF($Z9=AC$8,COUNTIF($Z$9:$Z9,AC$8)+S$22,"")</f>
        <v/>
      </c>
      <c r="AD9" t="str">
        <f>IF($Z9=AD$8,COUNTIF($Z$9:$Z9,AD$8)+T$22,"")</f>
        <v/>
      </c>
      <c r="AE9" t="str">
        <f>IF($Z9=AE$8,COUNTIF($Z$9:$Z9,AE$8)+U$22,"")</f>
        <v/>
      </c>
      <c r="AF9" t="str">
        <f t="shared" ref="AF9:AF58" si="7">IF(AA9="","",VLOOKUP(AA9,$AT$9:$AZ$58,3))</f>
        <v>単元1</v>
      </c>
      <c r="AG9" t="str">
        <f t="shared" ref="AG9:AG58" si="8">IF(AB9="","",VLOOKUP(AB9,$AT$9:$AZ$58,4))</f>
        <v/>
      </c>
      <c r="AH9" t="str">
        <f t="shared" ref="AH9:AH58" si="9">IF(AC9="","",VLOOKUP(AC9,$AT$9:$AZ$58,5))</f>
        <v/>
      </c>
      <c r="AI9" t="str">
        <f t="shared" ref="AI9:AI58" si="10">IF(AD9="","",VLOOKUP(AD9,$AT$9:$AZ$58,6))</f>
        <v/>
      </c>
      <c r="AJ9" t="str">
        <f t="shared" ref="AJ9:AJ58" si="11">IF(AE9="","",VLOOKUP(AE9,$AT$9:$AZ$58,7))</f>
        <v/>
      </c>
      <c r="AK9" t="str">
        <f t="shared" ref="AK9:AO40" si="12">IF(AF9=AF10,"",IF($Z9=$Z10,AF9&amp;","&amp;AF10,AF9&amp;AF10))</f>
        <v>単元1</v>
      </c>
      <c r="AL9" t="str">
        <f t="shared" si="12"/>
        <v>単元1</v>
      </c>
      <c r="AM9" t="str">
        <f t="shared" si="12"/>
        <v/>
      </c>
      <c r="AN9" t="str">
        <f t="shared" si="12"/>
        <v/>
      </c>
      <c r="AO9" t="str">
        <f t="shared" si="12"/>
        <v/>
      </c>
      <c r="AT9" s="24">
        <v>1</v>
      </c>
      <c r="AU9" s="39" t="s">
        <v>212</v>
      </c>
      <c r="AV9" s="104" t="s">
        <v>314</v>
      </c>
      <c r="AW9" s="40" t="s">
        <v>314</v>
      </c>
      <c r="AX9" s="40" t="s">
        <v>314</v>
      </c>
      <c r="AY9" s="40" t="s">
        <v>314</v>
      </c>
      <c r="AZ9" s="41" t="s">
        <v>314</v>
      </c>
    </row>
    <row r="10" spans="1:52" ht="18.95" customHeight="1" x14ac:dyDescent="0.15">
      <c r="A10" s="207"/>
      <c r="B10" s="99">
        <f t="shared" si="5"/>
        <v>46451</v>
      </c>
      <c r="C10" s="98">
        <f t="shared" si="5"/>
        <v>46451</v>
      </c>
      <c r="D10" s="3" t="s">
        <v>55</v>
      </c>
      <c r="E10" s="3"/>
      <c r="F10" s="17" t="str">
        <f t="shared" si="0"/>
        <v/>
      </c>
      <c r="G10" s="17" t="str">
        <f t="shared" si="1"/>
        <v/>
      </c>
      <c r="H10" s="17" t="str">
        <f t="shared" si="2"/>
        <v/>
      </c>
      <c r="I10" s="17" t="str">
        <f t="shared" si="3"/>
        <v/>
      </c>
      <c r="J10" s="17" t="str">
        <f t="shared" si="4"/>
        <v>単元1</v>
      </c>
      <c r="K10" s="3"/>
      <c r="M10" s="207"/>
      <c r="N10" s="33">
        <v>1</v>
      </c>
      <c r="O10">
        <f>SUM($N$6:N10)</f>
        <v>5</v>
      </c>
      <c r="Q10" s="7">
        <v>2</v>
      </c>
      <c r="R10" s="9" t="s">
        <v>50</v>
      </c>
      <c r="W10" s="3">
        <v>2</v>
      </c>
      <c r="X10" s="7" t="str">
        <f>R10</f>
        <v>社会</v>
      </c>
      <c r="Y10" s="9"/>
      <c r="Z10" s="23" t="str">
        <f t="shared" si="6"/>
        <v>社会</v>
      </c>
      <c r="AA10" t="str">
        <f>IF($Z10=AA$8,COUNTIF($Z$9:$Z10,AA$8)+Q$22,"")</f>
        <v/>
      </c>
      <c r="AB10">
        <f>IF($Z10=AB$8,COUNTIF($Z$9:$Z10,AB$8)+R$22,"")</f>
        <v>1</v>
      </c>
      <c r="AC10" t="str">
        <f>IF($Z10=AC$8,COUNTIF($Z$9:$Z10,AC$8)+S$22,"")</f>
        <v/>
      </c>
      <c r="AD10" t="str">
        <f>IF($Z10=AD$8,COUNTIF($Z$9:$Z10,AD$8)+T$22,"")</f>
        <v/>
      </c>
      <c r="AE10" t="str">
        <f>IF($Z10=AE$8,COUNTIF($Z$9:$Z10,AE$8)+U$22,"")</f>
        <v/>
      </c>
      <c r="AF10" t="str">
        <f t="shared" si="7"/>
        <v/>
      </c>
      <c r="AG10" t="str">
        <f t="shared" si="8"/>
        <v>単元1</v>
      </c>
      <c r="AH10" t="str">
        <f t="shared" si="9"/>
        <v/>
      </c>
      <c r="AI10" t="str">
        <f t="shared" si="10"/>
        <v/>
      </c>
      <c r="AJ10" t="str">
        <f t="shared" si="11"/>
        <v/>
      </c>
      <c r="AK10" t="str">
        <f t="shared" si="12"/>
        <v/>
      </c>
      <c r="AL10" t="str">
        <f t="shared" si="12"/>
        <v>単元1</v>
      </c>
      <c r="AM10" t="str">
        <f t="shared" si="12"/>
        <v>単元1</v>
      </c>
      <c r="AN10" t="str">
        <f t="shared" si="12"/>
        <v/>
      </c>
      <c r="AO10" t="str">
        <f t="shared" si="12"/>
        <v/>
      </c>
      <c r="AT10" s="24">
        <v>2</v>
      </c>
      <c r="AU10" s="42" t="s">
        <v>213</v>
      </c>
      <c r="AV10" s="25" t="s">
        <v>315</v>
      </c>
      <c r="AW10" s="25" t="s">
        <v>315</v>
      </c>
      <c r="AX10" s="25" t="s">
        <v>315</v>
      </c>
      <c r="AY10" s="25" t="s">
        <v>315</v>
      </c>
      <c r="AZ10" s="43" t="s">
        <v>315</v>
      </c>
    </row>
    <row r="11" spans="1:52" ht="18.95" customHeight="1" x14ac:dyDescent="0.15">
      <c r="A11" s="207"/>
      <c r="B11" s="99">
        <f t="shared" si="5"/>
        <v>46452</v>
      </c>
      <c r="C11" s="98">
        <f t="shared" si="5"/>
        <v>46452</v>
      </c>
      <c r="D11" s="3" t="s">
        <v>56</v>
      </c>
      <c r="E11" s="3"/>
      <c r="F11" s="17" t="str">
        <f t="shared" si="0"/>
        <v>単元2</v>
      </c>
      <c r="G11" s="17" t="str">
        <f t="shared" si="1"/>
        <v/>
      </c>
      <c r="H11" s="17" t="str">
        <f t="shared" si="2"/>
        <v/>
      </c>
      <c r="I11" s="17" t="str">
        <f t="shared" si="3"/>
        <v/>
      </c>
      <c r="J11" s="17" t="str">
        <f t="shared" si="4"/>
        <v/>
      </c>
      <c r="K11" s="3"/>
      <c r="M11" s="207"/>
      <c r="N11" s="33">
        <v>1</v>
      </c>
      <c r="O11">
        <f>SUM($N$6:N11)</f>
        <v>6</v>
      </c>
      <c r="Q11" s="7">
        <v>3</v>
      </c>
      <c r="R11" s="9" t="s">
        <v>47</v>
      </c>
      <c r="W11" s="3">
        <v>3</v>
      </c>
      <c r="X11" s="7" t="str">
        <f>R11</f>
        <v>数学</v>
      </c>
      <c r="Y11" s="9"/>
      <c r="Z11" s="23" t="str">
        <f t="shared" si="6"/>
        <v>数学</v>
      </c>
      <c r="AA11" t="str">
        <f>IF($Z11=AA$8,COUNTIF($Z$9:$Z11,AA$8)+Q$22,"")</f>
        <v/>
      </c>
      <c r="AB11" t="str">
        <f>IF($Z11=AB$8,COUNTIF($Z$9:$Z11,AB$8)+R$22,"")</f>
        <v/>
      </c>
      <c r="AC11">
        <f>IF($Z11=AC$8,COUNTIF($Z$9:$Z11,AC$8)+S$22,"")</f>
        <v>1</v>
      </c>
      <c r="AD11" t="str">
        <f>IF($Z11=AD$8,COUNTIF($Z$9:$Z11,AD$8)+T$22,"")</f>
        <v/>
      </c>
      <c r="AE11" t="str">
        <f>IF($Z11=AE$8,COUNTIF($Z$9:$Z11,AE$8)+U$22,"")</f>
        <v/>
      </c>
      <c r="AF11" t="str">
        <f t="shared" si="7"/>
        <v/>
      </c>
      <c r="AG11" t="str">
        <f t="shared" si="8"/>
        <v/>
      </c>
      <c r="AH11" t="str">
        <f t="shared" si="9"/>
        <v>単元1</v>
      </c>
      <c r="AI11" t="str">
        <f t="shared" si="10"/>
        <v/>
      </c>
      <c r="AJ11" t="str">
        <f t="shared" si="11"/>
        <v/>
      </c>
      <c r="AK11" t="str">
        <f t="shared" si="12"/>
        <v/>
      </c>
      <c r="AL11" t="str">
        <f t="shared" si="12"/>
        <v/>
      </c>
      <c r="AM11" t="str">
        <f t="shared" si="12"/>
        <v>単元1</v>
      </c>
      <c r="AN11" t="str">
        <f t="shared" si="12"/>
        <v>単元1</v>
      </c>
      <c r="AO11" t="str">
        <f t="shared" si="12"/>
        <v/>
      </c>
      <c r="AT11" s="24">
        <v>3</v>
      </c>
      <c r="AU11" s="42" t="s">
        <v>214</v>
      </c>
      <c r="AV11" s="25" t="s">
        <v>316</v>
      </c>
      <c r="AW11" s="25" t="s">
        <v>316</v>
      </c>
      <c r="AX11" s="25" t="s">
        <v>316</v>
      </c>
      <c r="AY11" s="25" t="s">
        <v>316</v>
      </c>
      <c r="AZ11" s="43" t="s">
        <v>316</v>
      </c>
    </row>
    <row r="12" spans="1:52" ht="18.95" customHeight="1" x14ac:dyDescent="0.15">
      <c r="A12" s="207"/>
      <c r="B12" s="99">
        <f t="shared" si="5"/>
        <v>46453</v>
      </c>
      <c r="C12" s="98">
        <f t="shared" si="5"/>
        <v>46453</v>
      </c>
      <c r="D12" s="3" t="s">
        <v>57</v>
      </c>
      <c r="E12" s="3"/>
      <c r="F12" s="17" t="str">
        <f t="shared" si="0"/>
        <v/>
      </c>
      <c r="G12" s="17" t="str">
        <f t="shared" si="1"/>
        <v>単元2</v>
      </c>
      <c r="H12" s="17" t="str">
        <f t="shared" si="2"/>
        <v/>
      </c>
      <c r="I12" s="17" t="str">
        <f t="shared" si="3"/>
        <v/>
      </c>
      <c r="J12" s="17" t="str">
        <f t="shared" si="4"/>
        <v/>
      </c>
      <c r="K12" s="3"/>
      <c r="M12" s="207"/>
      <c r="N12" s="33">
        <v>1</v>
      </c>
      <c r="O12">
        <f>SUM($N$6:N12)</f>
        <v>7</v>
      </c>
      <c r="Q12" s="7">
        <v>4</v>
      </c>
      <c r="R12" s="9" t="s">
        <v>48</v>
      </c>
      <c r="W12" s="3">
        <v>4</v>
      </c>
      <c r="X12" s="7" t="str">
        <f>R12</f>
        <v>理科</v>
      </c>
      <c r="Y12" s="9"/>
      <c r="Z12" s="23" t="str">
        <f t="shared" si="6"/>
        <v>理科</v>
      </c>
      <c r="AA12" t="str">
        <f>IF($Z12=AA$8,COUNTIF($Z$9:$Z12,AA$8)+Q$22,"")</f>
        <v/>
      </c>
      <c r="AB12" t="str">
        <f>IF($Z12=AB$8,COUNTIF($Z$9:$Z12,AB$8)+R$22,"")</f>
        <v/>
      </c>
      <c r="AC12" t="str">
        <f>IF($Z12=AC$8,COUNTIF($Z$9:$Z12,AC$8)+S$22,"")</f>
        <v/>
      </c>
      <c r="AD12">
        <f>IF($Z12=AD$8,COUNTIF($Z$9:$Z12,AD$8)+T$22,"")</f>
        <v>1</v>
      </c>
      <c r="AE12" t="str">
        <f>IF($Z12=AE$8,COUNTIF($Z$9:$Z12,AE$8)+U$22,"")</f>
        <v/>
      </c>
      <c r="AF12" t="str">
        <f t="shared" si="7"/>
        <v/>
      </c>
      <c r="AG12" t="str">
        <f t="shared" si="8"/>
        <v/>
      </c>
      <c r="AH12" t="str">
        <f t="shared" si="9"/>
        <v/>
      </c>
      <c r="AI12" t="str">
        <f t="shared" si="10"/>
        <v>単元1</v>
      </c>
      <c r="AJ12" t="str">
        <f t="shared" si="11"/>
        <v/>
      </c>
      <c r="AK12" t="str">
        <f t="shared" si="12"/>
        <v/>
      </c>
      <c r="AL12" t="str">
        <f t="shared" si="12"/>
        <v/>
      </c>
      <c r="AM12" t="str">
        <f t="shared" si="12"/>
        <v/>
      </c>
      <c r="AN12" t="str">
        <f t="shared" si="12"/>
        <v>単元1</v>
      </c>
      <c r="AO12" t="str">
        <f t="shared" si="12"/>
        <v>単元1</v>
      </c>
      <c r="AT12" s="24">
        <v>4</v>
      </c>
      <c r="AU12" s="42" t="s">
        <v>215</v>
      </c>
      <c r="AV12" s="25" t="s">
        <v>317</v>
      </c>
      <c r="AW12" s="25" t="s">
        <v>317</v>
      </c>
      <c r="AX12" s="25" t="s">
        <v>317</v>
      </c>
      <c r="AY12" s="25" t="s">
        <v>317</v>
      </c>
      <c r="AZ12" s="43" t="s">
        <v>317</v>
      </c>
    </row>
    <row r="13" spans="1:52" ht="18.95" customHeight="1" thickBot="1" x14ac:dyDescent="0.2">
      <c r="A13" s="207"/>
      <c r="B13" s="99">
        <f t="shared" si="5"/>
        <v>46454</v>
      </c>
      <c r="C13" s="98">
        <f t="shared" si="5"/>
        <v>46454</v>
      </c>
      <c r="D13" s="3" t="s">
        <v>58</v>
      </c>
      <c r="E13" s="3"/>
      <c r="F13" s="17" t="str">
        <f t="shared" si="0"/>
        <v/>
      </c>
      <c r="G13" s="17" t="str">
        <f t="shared" si="1"/>
        <v/>
      </c>
      <c r="H13" s="17" t="str">
        <f t="shared" si="2"/>
        <v>単元2</v>
      </c>
      <c r="I13" s="17" t="str">
        <f t="shared" si="3"/>
        <v/>
      </c>
      <c r="J13" s="17" t="str">
        <f t="shared" si="4"/>
        <v/>
      </c>
      <c r="K13" s="3"/>
      <c r="M13" s="207"/>
      <c r="N13" s="33">
        <v>1</v>
      </c>
      <c r="O13">
        <f>SUM($N$6:N13)</f>
        <v>8</v>
      </c>
      <c r="Q13" s="7">
        <v>5</v>
      </c>
      <c r="R13" s="10" t="s">
        <v>49</v>
      </c>
      <c r="W13" s="3">
        <v>5</v>
      </c>
      <c r="X13" s="7" t="str">
        <f>R13</f>
        <v>英語</v>
      </c>
      <c r="Y13" s="9"/>
      <c r="Z13" s="23" t="str">
        <f t="shared" si="6"/>
        <v>英語</v>
      </c>
      <c r="AA13" t="str">
        <f>IF($Z13=AA$8,COUNTIF($Z$9:$Z13,AA$8)+Q$22,"")</f>
        <v/>
      </c>
      <c r="AB13" t="str">
        <f>IF($Z13=AB$8,COUNTIF($Z$9:$Z13,AB$8)+R$22,"")</f>
        <v/>
      </c>
      <c r="AC13" t="str">
        <f>IF($Z13=AC$8,COUNTIF($Z$9:$Z13,AC$8)+S$22,"")</f>
        <v/>
      </c>
      <c r="AD13" t="str">
        <f>IF($Z13=AD$8,COUNTIF($Z$9:$Z13,AD$8)+T$22,"")</f>
        <v/>
      </c>
      <c r="AE13">
        <f>IF($Z13=AE$8,COUNTIF($Z$9:$Z13,AE$8)+U$22,"")</f>
        <v>1</v>
      </c>
      <c r="AF13" t="str">
        <f t="shared" si="7"/>
        <v/>
      </c>
      <c r="AG13" t="str">
        <f t="shared" si="8"/>
        <v/>
      </c>
      <c r="AH13" t="str">
        <f t="shared" si="9"/>
        <v/>
      </c>
      <c r="AI13" t="str">
        <f t="shared" si="10"/>
        <v/>
      </c>
      <c r="AJ13" t="str">
        <f t="shared" si="11"/>
        <v>単元1</v>
      </c>
      <c r="AK13" t="str">
        <f t="shared" si="12"/>
        <v>単元2</v>
      </c>
      <c r="AL13" t="str">
        <f t="shared" si="12"/>
        <v/>
      </c>
      <c r="AM13" t="str">
        <f t="shared" si="12"/>
        <v/>
      </c>
      <c r="AN13" t="str">
        <f t="shared" si="12"/>
        <v/>
      </c>
      <c r="AO13" t="str">
        <f t="shared" si="12"/>
        <v>単元1</v>
      </c>
      <c r="AT13" s="24">
        <v>5</v>
      </c>
      <c r="AU13" s="42" t="s">
        <v>216</v>
      </c>
      <c r="AV13" s="25" t="s">
        <v>318</v>
      </c>
      <c r="AW13" s="25" t="s">
        <v>318</v>
      </c>
      <c r="AX13" s="25" t="s">
        <v>318</v>
      </c>
      <c r="AY13" s="25" t="s">
        <v>318</v>
      </c>
      <c r="AZ13" s="43" t="s">
        <v>318</v>
      </c>
    </row>
    <row r="14" spans="1:52" ht="18.95" customHeight="1" x14ac:dyDescent="0.15">
      <c r="A14" s="207"/>
      <c r="B14" s="99">
        <f t="shared" si="5"/>
        <v>46455</v>
      </c>
      <c r="C14" s="98">
        <f t="shared" si="5"/>
        <v>46455</v>
      </c>
      <c r="D14" s="3" t="s">
        <v>59</v>
      </c>
      <c r="E14" s="3"/>
      <c r="F14" s="17" t="str">
        <f t="shared" si="0"/>
        <v/>
      </c>
      <c r="G14" s="17" t="str">
        <f t="shared" si="1"/>
        <v/>
      </c>
      <c r="H14" s="17" t="str">
        <f t="shared" si="2"/>
        <v/>
      </c>
      <c r="I14" s="17" t="str">
        <f t="shared" si="3"/>
        <v>単元2</v>
      </c>
      <c r="J14" s="17" t="str">
        <f t="shared" si="4"/>
        <v/>
      </c>
      <c r="K14" s="3"/>
      <c r="M14" s="207"/>
      <c r="N14" s="33">
        <v>1</v>
      </c>
      <c r="O14">
        <f>SUM($N$6:N14)</f>
        <v>9</v>
      </c>
      <c r="W14" s="3">
        <v>6</v>
      </c>
      <c r="X14" s="7" t="str">
        <f>R9</f>
        <v>国語</v>
      </c>
      <c r="Y14" s="9"/>
      <c r="Z14" s="23" t="str">
        <f t="shared" si="6"/>
        <v>国語</v>
      </c>
      <c r="AA14">
        <f>IF($Z14=AA$8,COUNTIF($Z$9:$Z14,AA$8)+Q$22,"")</f>
        <v>2</v>
      </c>
      <c r="AB14" t="str">
        <f>IF($Z14=AB$8,COUNTIF($Z$9:$Z14,AB$8)+R$22,"")</f>
        <v/>
      </c>
      <c r="AC14" t="str">
        <f>IF($Z14=AC$8,COUNTIF($Z$9:$Z14,AC$8)+S$22,"")</f>
        <v/>
      </c>
      <c r="AD14" t="str">
        <f>IF($Z14=AD$8,COUNTIF($Z$9:$Z14,AD$8)+T$22,"")</f>
        <v/>
      </c>
      <c r="AE14" t="str">
        <f>IF($Z14=AE$8,COUNTIF($Z$9:$Z14,AE$8)+U$22,"")</f>
        <v/>
      </c>
      <c r="AF14" t="str">
        <f t="shared" si="7"/>
        <v>単元2</v>
      </c>
      <c r="AG14" t="str">
        <f t="shared" si="8"/>
        <v/>
      </c>
      <c r="AH14" t="str">
        <f t="shared" si="9"/>
        <v/>
      </c>
      <c r="AI14" t="str">
        <f t="shared" si="10"/>
        <v/>
      </c>
      <c r="AJ14" t="str">
        <f t="shared" si="11"/>
        <v/>
      </c>
      <c r="AK14" t="str">
        <f t="shared" si="12"/>
        <v>単元2</v>
      </c>
      <c r="AL14" t="str">
        <f t="shared" si="12"/>
        <v>単元2</v>
      </c>
      <c r="AM14" t="str">
        <f t="shared" si="12"/>
        <v/>
      </c>
      <c r="AN14" t="str">
        <f t="shared" si="12"/>
        <v/>
      </c>
      <c r="AO14" t="str">
        <f t="shared" si="12"/>
        <v/>
      </c>
      <c r="AT14" s="24">
        <v>6</v>
      </c>
      <c r="AU14" s="42" t="s">
        <v>217</v>
      </c>
      <c r="AV14" s="25" t="s">
        <v>319</v>
      </c>
      <c r="AW14" s="25" t="s">
        <v>319</v>
      </c>
      <c r="AX14" s="25" t="s">
        <v>319</v>
      </c>
      <c r="AY14" s="25" t="s">
        <v>319</v>
      </c>
      <c r="AZ14" s="43" t="s">
        <v>319</v>
      </c>
    </row>
    <row r="15" spans="1:52" ht="18.95" customHeight="1" x14ac:dyDescent="0.15">
      <c r="A15" s="207"/>
      <c r="B15" s="99">
        <f t="shared" si="5"/>
        <v>46456</v>
      </c>
      <c r="C15" s="98">
        <f t="shared" si="5"/>
        <v>46456</v>
      </c>
      <c r="D15" s="3" t="s">
        <v>60</v>
      </c>
      <c r="E15" s="3"/>
      <c r="F15" s="17" t="str">
        <f t="shared" si="0"/>
        <v/>
      </c>
      <c r="G15" s="17" t="str">
        <f t="shared" si="1"/>
        <v/>
      </c>
      <c r="H15" s="17" t="str">
        <f t="shared" si="2"/>
        <v/>
      </c>
      <c r="I15" s="17" t="str">
        <f t="shared" si="3"/>
        <v/>
      </c>
      <c r="J15" s="17" t="str">
        <f t="shared" si="4"/>
        <v>単元2</v>
      </c>
      <c r="K15" s="3"/>
      <c r="M15" s="207"/>
      <c r="N15" s="33">
        <v>1</v>
      </c>
      <c r="O15">
        <f>SUM($N$6:N15)</f>
        <v>10</v>
      </c>
      <c r="W15" s="3">
        <v>7</v>
      </c>
      <c r="X15" s="7" t="str">
        <f>R10</f>
        <v>社会</v>
      </c>
      <c r="Y15" s="9"/>
      <c r="Z15" s="23" t="str">
        <f t="shared" si="6"/>
        <v>社会</v>
      </c>
      <c r="AA15" t="str">
        <f>IF($Z15=AA$8,COUNTIF($Z$9:$Z15,AA$8)+Q$22,"")</f>
        <v/>
      </c>
      <c r="AB15">
        <f>IF($Z15=AB$8,COUNTIF($Z$9:$Z15,AB$8)+R$22,"")</f>
        <v>2</v>
      </c>
      <c r="AC15" t="str">
        <f>IF($Z15=AC$8,COUNTIF($Z$9:$Z15,AC$8)+S$22,"")</f>
        <v/>
      </c>
      <c r="AD15" t="str">
        <f>IF($Z15=AD$8,COUNTIF($Z$9:$Z15,AD$8)+T$22,"")</f>
        <v/>
      </c>
      <c r="AE15" t="str">
        <f>IF($Z15=AE$8,COUNTIF($Z$9:$Z15,AE$8)+U$22,"")</f>
        <v/>
      </c>
      <c r="AF15" t="str">
        <f t="shared" si="7"/>
        <v/>
      </c>
      <c r="AG15" t="str">
        <f t="shared" si="8"/>
        <v>単元2</v>
      </c>
      <c r="AH15" t="str">
        <f t="shared" si="9"/>
        <v/>
      </c>
      <c r="AI15" t="str">
        <f t="shared" si="10"/>
        <v/>
      </c>
      <c r="AJ15" t="str">
        <f t="shared" si="11"/>
        <v/>
      </c>
      <c r="AK15" t="str">
        <f t="shared" si="12"/>
        <v/>
      </c>
      <c r="AL15" t="str">
        <f t="shared" si="12"/>
        <v>単元2</v>
      </c>
      <c r="AM15" t="str">
        <f t="shared" si="12"/>
        <v>単元2</v>
      </c>
      <c r="AN15" t="str">
        <f t="shared" si="12"/>
        <v/>
      </c>
      <c r="AO15" t="str">
        <f t="shared" si="12"/>
        <v/>
      </c>
      <c r="AT15" s="24">
        <v>7</v>
      </c>
      <c r="AU15" s="42" t="s">
        <v>218</v>
      </c>
      <c r="AV15" s="25" t="s">
        <v>320</v>
      </c>
      <c r="AW15" s="25" t="s">
        <v>320</v>
      </c>
      <c r="AX15" s="25" t="s">
        <v>320</v>
      </c>
      <c r="AY15" s="25" t="s">
        <v>320</v>
      </c>
      <c r="AZ15" s="43" t="s">
        <v>320</v>
      </c>
    </row>
    <row r="16" spans="1:52" ht="18.95" customHeight="1" x14ac:dyDescent="0.15">
      <c r="A16" s="207"/>
      <c r="B16" s="99">
        <f t="shared" si="5"/>
        <v>46457</v>
      </c>
      <c r="C16" s="98">
        <f t="shared" si="5"/>
        <v>46457</v>
      </c>
      <c r="D16" s="3" t="s">
        <v>61</v>
      </c>
      <c r="E16" s="3"/>
      <c r="F16" s="17" t="str">
        <f t="shared" si="0"/>
        <v>単元3</v>
      </c>
      <c r="G16" s="17" t="str">
        <f t="shared" si="1"/>
        <v/>
      </c>
      <c r="H16" s="17" t="str">
        <f t="shared" si="2"/>
        <v/>
      </c>
      <c r="I16" s="17" t="str">
        <f t="shared" si="3"/>
        <v/>
      </c>
      <c r="J16" s="17" t="str">
        <f t="shared" si="4"/>
        <v/>
      </c>
      <c r="K16" s="3"/>
      <c r="M16" s="207"/>
      <c r="N16" s="33">
        <v>1</v>
      </c>
      <c r="O16">
        <f>SUM($N$6:N16)</f>
        <v>11</v>
      </c>
      <c r="W16" s="3">
        <v>8</v>
      </c>
      <c r="X16" s="7" t="str">
        <f>R11</f>
        <v>数学</v>
      </c>
      <c r="Y16" s="9"/>
      <c r="Z16" s="23" t="str">
        <f t="shared" si="6"/>
        <v>数学</v>
      </c>
      <c r="AA16" t="str">
        <f>IF($Z16=AA$8,COUNTIF($Z$9:$Z16,AA$8)+Q$22,"")</f>
        <v/>
      </c>
      <c r="AB16" t="str">
        <f>IF($Z16=AB$8,COUNTIF($Z$9:$Z16,AB$8)+R$22,"")</f>
        <v/>
      </c>
      <c r="AC16">
        <f>IF($Z16=AC$8,COUNTIF($Z$9:$Z16,AC$8)+S$22,"")</f>
        <v>2</v>
      </c>
      <c r="AD16" t="str">
        <f>IF($Z16=AD$8,COUNTIF($Z$9:$Z16,AD$8)+T$22,"")</f>
        <v/>
      </c>
      <c r="AE16" t="str">
        <f>IF($Z16=AE$8,COUNTIF($Z$9:$Z16,AE$8)+U$22,"")</f>
        <v/>
      </c>
      <c r="AF16" t="str">
        <f t="shared" si="7"/>
        <v/>
      </c>
      <c r="AG16" t="str">
        <f t="shared" si="8"/>
        <v/>
      </c>
      <c r="AH16" t="str">
        <f t="shared" si="9"/>
        <v>単元2</v>
      </c>
      <c r="AI16" t="str">
        <f t="shared" si="10"/>
        <v/>
      </c>
      <c r="AJ16" t="str">
        <f t="shared" si="11"/>
        <v/>
      </c>
      <c r="AK16" t="str">
        <f t="shared" si="12"/>
        <v/>
      </c>
      <c r="AL16" t="str">
        <f t="shared" si="12"/>
        <v/>
      </c>
      <c r="AM16" t="str">
        <f t="shared" si="12"/>
        <v>単元2</v>
      </c>
      <c r="AN16" t="str">
        <f t="shared" si="12"/>
        <v>単元2</v>
      </c>
      <c r="AO16" t="str">
        <f t="shared" si="12"/>
        <v/>
      </c>
      <c r="AT16" s="24">
        <v>8</v>
      </c>
      <c r="AU16" s="42" t="s">
        <v>219</v>
      </c>
      <c r="AV16" s="25" t="s">
        <v>321</v>
      </c>
      <c r="AW16" s="25" t="s">
        <v>321</v>
      </c>
      <c r="AX16" s="25" t="s">
        <v>321</v>
      </c>
      <c r="AY16" s="25" t="s">
        <v>321</v>
      </c>
      <c r="AZ16" s="43" t="s">
        <v>321</v>
      </c>
    </row>
    <row r="17" spans="1:52" ht="18.95" customHeight="1" x14ac:dyDescent="0.15">
      <c r="A17" s="207"/>
      <c r="B17" s="99">
        <f t="shared" si="5"/>
        <v>46458</v>
      </c>
      <c r="C17" s="98">
        <f t="shared" si="5"/>
        <v>46458</v>
      </c>
      <c r="D17" s="3" t="s">
        <v>62</v>
      </c>
      <c r="E17" s="3"/>
      <c r="F17" s="17" t="str">
        <f t="shared" si="0"/>
        <v/>
      </c>
      <c r="G17" s="17" t="str">
        <f t="shared" si="1"/>
        <v>単元3</v>
      </c>
      <c r="H17" s="17" t="str">
        <f t="shared" si="2"/>
        <v/>
      </c>
      <c r="I17" s="17" t="str">
        <f t="shared" si="3"/>
        <v/>
      </c>
      <c r="J17" s="17" t="str">
        <f t="shared" si="4"/>
        <v/>
      </c>
      <c r="K17" s="3"/>
      <c r="M17" s="207"/>
      <c r="N17" s="33">
        <v>1</v>
      </c>
      <c r="O17">
        <f>SUM($N$6:N17)</f>
        <v>12</v>
      </c>
      <c r="W17" s="3">
        <v>9</v>
      </c>
      <c r="X17" s="7" t="str">
        <f>R12</f>
        <v>理科</v>
      </c>
      <c r="Y17" s="9"/>
      <c r="Z17" s="23" t="str">
        <f t="shared" si="6"/>
        <v>理科</v>
      </c>
      <c r="AA17" t="str">
        <f>IF($Z17=AA$8,COUNTIF($Z$9:$Z17,AA$8)+Q$22,"")</f>
        <v/>
      </c>
      <c r="AB17" t="str">
        <f>IF($Z17=AB$8,COUNTIF($Z$9:$Z17,AB$8)+R$22,"")</f>
        <v/>
      </c>
      <c r="AC17" t="str">
        <f>IF($Z17=AC$8,COUNTIF($Z$9:$Z17,AC$8)+S$22,"")</f>
        <v/>
      </c>
      <c r="AD17">
        <f>IF($Z17=AD$8,COUNTIF($Z$9:$Z17,AD$8)+T$22,"")</f>
        <v>2</v>
      </c>
      <c r="AE17" t="str">
        <f>IF($Z17=AE$8,COUNTIF($Z$9:$Z17,AE$8)+U$22,"")</f>
        <v/>
      </c>
      <c r="AF17" t="str">
        <f t="shared" si="7"/>
        <v/>
      </c>
      <c r="AG17" t="str">
        <f t="shared" si="8"/>
        <v/>
      </c>
      <c r="AH17" t="str">
        <f t="shared" si="9"/>
        <v/>
      </c>
      <c r="AI17" t="str">
        <f t="shared" si="10"/>
        <v>単元2</v>
      </c>
      <c r="AJ17" t="str">
        <f t="shared" si="11"/>
        <v/>
      </c>
      <c r="AK17" t="str">
        <f t="shared" si="12"/>
        <v/>
      </c>
      <c r="AL17" t="str">
        <f t="shared" si="12"/>
        <v/>
      </c>
      <c r="AM17" t="str">
        <f t="shared" si="12"/>
        <v/>
      </c>
      <c r="AN17" t="str">
        <f t="shared" si="12"/>
        <v>単元2</v>
      </c>
      <c r="AO17" t="str">
        <f t="shared" si="12"/>
        <v>単元2</v>
      </c>
      <c r="AT17" s="24">
        <v>9</v>
      </c>
      <c r="AU17" s="42" t="s">
        <v>220</v>
      </c>
      <c r="AV17" s="25" t="s">
        <v>322</v>
      </c>
      <c r="AW17" s="25" t="s">
        <v>322</v>
      </c>
      <c r="AX17" s="25" t="s">
        <v>322</v>
      </c>
      <c r="AY17" s="25" t="s">
        <v>322</v>
      </c>
      <c r="AZ17" s="43" t="s">
        <v>322</v>
      </c>
    </row>
    <row r="18" spans="1:52" ht="18.95" customHeight="1" x14ac:dyDescent="0.15">
      <c r="A18" s="207"/>
      <c r="B18" s="99">
        <f t="shared" si="5"/>
        <v>46459</v>
      </c>
      <c r="C18" s="98">
        <f t="shared" si="5"/>
        <v>46459</v>
      </c>
      <c r="D18" s="3" t="s">
        <v>63</v>
      </c>
      <c r="E18" s="3"/>
      <c r="F18" s="17" t="str">
        <f t="shared" si="0"/>
        <v/>
      </c>
      <c r="G18" s="17" t="str">
        <f t="shared" si="1"/>
        <v/>
      </c>
      <c r="H18" s="17" t="str">
        <f t="shared" si="2"/>
        <v>単元3</v>
      </c>
      <c r="I18" s="17" t="str">
        <f t="shared" si="3"/>
        <v/>
      </c>
      <c r="J18" s="17" t="str">
        <f t="shared" si="4"/>
        <v/>
      </c>
      <c r="K18" s="3"/>
      <c r="M18" s="207"/>
      <c r="N18" s="33">
        <v>1</v>
      </c>
      <c r="O18">
        <f>SUM($N$6:N18)</f>
        <v>13</v>
      </c>
      <c r="W18" s="3">
        <v>10</v>
      </c>
      <c r="X18" s="7" t="str">
        <f>R13</f>
        <v>英語</v>
      </c>
      <c r="Y18" s="9"/>
      <c r="Z18" s="23" t="str">
        <f t="shared" si="6"/>
        <v>英語</v>
      </c>
      <c r="AA18" t="str">
        <f>IF($Z18=AA$8,COUNTIF($Z$9:$Z18,AA$8)+Q$22,"")</f>
        <v/>
      </c>
      <c r="AB18" t="str">
        <f>IF($Z18=AB$8,COUNTIF($Z$9:$Z18,AB$8)+R$22,"")</f>
        <v/>
      </c>
      <c r="AC18" t="str">
        <f>IF($Z18=AC$8,COUNTIF($Z$9:$Z18,AC$8)+S$22,"")</f>
        <v/>
      </c>
      <c r="AD18" t="str">
        <f>IF($Z18=AD$8,COUNTIF($Z$9:$Z18,AD$8)+T$22,"")</f>
        <v/>
      </c>
      <c r="AE18">
        <f>IF($Z18=AE$8,COUNTIF($Z$9:$Z18,AE$8)+U$22,"")</f>
        <v>2</v>
      </c>
      <c r="AF18" t="str">
        <f t="shared" si="7"/>
        <v/>
      </c>
      <c r="AG18" t="str">
        <f t="shared" si="8"/>
        <v/>
      </c>
      <c r="AH18" t="str">
        <f t="shared" si="9"/>
        <v/>
      </c>
      <c r="AI18" t="str">
        <f t="shared" si="10"/>
        <v/>
      </c>
      <c r="AJ18" t="str">
        <f t="shared" si="11"/>
        <v>単元2</v>
      </c>
      <c r="AK18" t="str">
        <f t="shared" si="12"/>
        <v>単元3</v>
      </c>
      <c r="AL18" t="str">
        <f t="shared" si="12"/>
        <v/>
      </c>
      <c r="AM18" t="str">
        <f t="shared" si="12"/>
        <v/>
      </c>
      <c r="AN18" t="str">
        <f t="shared" si="12"/>
        <v/>
      </c>
      <c r="AO18" t="str">
        <f t="shared" si="12"/>
        <v>単元2</v>
      </c>
      <c r="AT18" s="24">
        <v>10</v>
      </c>
      <c r="AU18" s="42" t="s">
        <v>221</v>
      </c>
      <c r="AV18" s="25" t="s">
        <v>323</v>
      </c>
      <c r="AW18" s="25" t="s">
        <v>323</v>
      </c>
      <c r="AX18" s="25" t="s">
        <v>323</v>
      </c>
      <c r="AY18" s="25" t="s">
        <v>323</v>
      </c>
      <c r="AZ18" s="43" t="s">
        <v>323</v>
      </c>
    </row>
    <row r="19" spans="1:52" ht="18.95" customHeight="1" x14ac:dyDescent="0.15">
      <c r="A19" s="207"/>
      <c r="B19" s="99">
        <f t="shared" si="5"/>
        <v>46460</v>
      </c>
      <c r="C19" s="98">
        <f t="shared" si="5"/>
        <v>46460</v>
      </c>
      <c r="D19" s="3" t="s">
        <v>64</v>
      </c>
      <c r="E19" s="3"/>
      <c r="F19" s="17" t="str">
        <f t="shared" si="0"/>
        <v/>
      </c>
      <c r="G19" s="17" t="str">
        <f t="shared" si="1"/>
        <v/>
      </c>
      <c r="H19" s="17" t="str">
        <f t="shared" si="2"/>
        <v/>
      </c>
      <c r="I19" s="17" t="str">
        <f t="shared" si="3"/>
        <v>単元3</v>
      </c>
      <c r="J19" s="17" t="str">
        <f t="shared" si="4"/>
        <v/>
      </c>
      <c r="K19" s="3"/>
      <c r="M19" s="207"/>
      <c r="N19" s="33">
        <v>1</v>
      </c>
      <c r="O19">
        <f>SUM($N$6:N19)</f>
        <v>14</v>
      </c>
      <c r="W19" s="3">
        <v>11</v>
      </c>
      <c r="X19" s="7" t="str">
        <f>R9</f>
        <v>国語</v>
      </c>
      <c r="Y19" s="9"/>
      <c r="Z19" s="23" t="str">
        <f t="shared" si="6"/>
        <v>国語</v>
      </c>
      <c r="AA19">
        <f>IF($Z19=AA$8,COUNTIF($Z$9:$Z19,AA$8)+Q$22,"")</f>
        <v>3</v>
      </c>
      <c r="AB19" t="str">
        <f>IF($Z19=AB$8,COUNTIF($Z$9:$Z19,AB$8)+R$22,"")</f>
        <v/>
      </c>
      <c r="AC19" t="str">
        <f>IF($Z19=AC$8,COUNTIF($Z$9:$Z19,AC$8)+S$22,"")</f>
        <v/>
      </c>
      <c r="AD19" t="str">
        <f>IF($Z19=AD$8,COUNTIF($Z$9:$Z19,AD$8)+T$22,"")</f>
        <v/>
      </c>
      <c r="AE19" t="str">
        <f>IF($Z19=AE$8,COUNTIF($Z$9:$Z19,AE$8)+U$22,"")</f>
        <v/>
      </c>
      <c r="AF19" t="str">
        <f t="shared" si="7"/>
        <v>単元3</v>
      </c>
      <c r="AG19" t="str">
        <f t="shared" si="8"/>
        <v/>
      </c>
      <c r="AH19" t="str">
        <f t="shared" si="9"/>
        <v/>
      </c>
      <c r="AI19" t="str">
        <f t="shared" si="10"/>
        <v/>
      </c>
      <c r="AJ19" t="str">
        <f t="shared" si="11"/>
        <v/>
      </c>
      <c r="AK19" t="str">
        <f t="shared" si="12"/>
        <v>単元3</v>
      </c>
      <c r="AL19" t="str">
        <f t="shared" si="12"/>
        <v>単元3</v>
      </c>
      <c r="AM19" t="str">
        <f t="shared" si="12"/>
        <v/>
      </c>
      <c r="AN19" t="str">
        <f t="shared" si="12"/>
        <v/>
      </c>
      <c r="AO19" t="str">
        <f t="shared" si="12"/>
        <v/>
      </c>
      <c r="AT19" s="24">
        <v>11</v>
      </c>
      <c r="AU19" s="42" t="s">
        <v>222</v>
      </c>
      <c r="AV19" s="25" t="s">
        <v>324</v>
      </c>
      <c r="AW19" s="25" t="s">
        <v>324</v>
      </c>
      <c r="AX19" s="25" t="s">
        <v>324</v>
      </c>
      <c r="AY19" s="25" t="s">
        <v>324</v>
      </c>
      <c r="AZ19" s="43" t="s">
        <v>324</v>
      </c>
    </row>
    <row r="20" spans="1:52" ht="18.95" customHeight="1" x14ac:dyDescent="0.15">
      <c r="A20" s="207"/>
      <c r="B20" s="99">
        <f t="shared" si="5"/>
        <v>46461</v>
      </c>
      <c r="C20" s="98">
        <f t="shared" si="5"/>
        <v>46461</v>
      </c>
      <c r="D20" s="3" t="s">
        <v>51</v>
      </c>
      <c r="E20" s="3"/>
      <c r="F20" s="17" t="str">
        <f t="shared" si="0"/>
        <v/>
      </c>
      <c r="G20" s="17" t="str">
        <f t="shared" si="1"/>
        <v/>
      </c>
      <c r="H20" s="17" t="str">
        <f t="shared" si="2"/>
        <v/>
      </c>
      <c r="I20" s="17" t="str">
        <f t="shared" si="3"/>
        <v/>
      </c>
      <c r="J20" s="17" t="str">
        <f t="shared" si="4"/>
        <v>単元3</v>
      </c>
      <c r="K20" s="3"/>
      <c r="M20" s="207"/>
      <c r="N20" s="33">
        <v>1</v>
      </c>
      <c r="O20">
        <f>SUM($N$6:N20)</f>
        <v>15</v>
      </c>
      <c r="Q20" s="52" t="s">
        <v>76</v>
      </c>
      <c r="R20" s="51"/>
      <c r="S20" s="51"/>
      <c r="W20" s="3">
        <v>12</v>
      </c>
      <c r="X20" s="7" t="str">
        <f>R10</f>
        <v>社会</v>
      </c>
      <c r="Y20" s="9"/>
      <c r="Z20" s="23" t="str">
        <f t="shared" si="6"/>
        <v>社会</v>
      </c>
      <c r="AA20" t="str">
        <f>IF($Z20=AA$8,COUNTIF($Z$9:$Z20,AA$8)+Q$22,"")</f>
        <v/>
      </c>
      <c r="AB20">
        <f>IF($Z20=AB$8,COUNTIF($Z$9:$Z20,AB$8)+R$22,"")</f>
        <v>3</v>
      </c>
      <c r="AC20" t="str">
        <f>IF($Z20=AC$8,COUNTIF($Z$9:$Z20,AC$8)+S$22,"")</f>
        <v/>
      </c>
      <c r="AD20" t="str">
        <f>IF($Z20=AD$8,COUNTIF($Z$9:$Z20,AD$8)+T$22,"")</f>
        <v/>
      </c>
      <c r="AE20" t="str">
        <f>IF($Z20=AE$8,COUNTIF($Z$9:$Z20,AE$8)+U$22,"")</f>
        <v/>
      </c>
      <c r="AF20" t="str">
        <f t="shared" si="7"/>
        <v/>
      </c>
      <c r="AG20" t="str">
        <f t="shared" si="8"/>
        <v>単元3</v>
      </c>
      <c r="AH20" t="str">
        <f t="shared" si="9"/>
        <v/>
      </c>
      <c r="AI20" t="str">
        <f t="shared" si="10"/>
        <v/>
      </c>
      <c r="AJ20" t="str">
        <f t="shared" si="11"/>
        <v/>
      </c>
      <c r="AK20" t="str">
        <f t="shared" si="12"/>
        <v/>
      </c>
      <c r="AL20" t="str">
        <f t="shared" si="12"/>
        <v>単元3</v>
      </c>
      <c r="AM20" t="str">
        <f t="shared" si="12"/>
        <v>単元3</v>
      </c>
      <c r="AN20" t="str">
        <f t="shared" si="12"/>
        <v/>
      </c>
      <c r="AO20" t="str">
        <f t="shared" si="12"/>
        <v/>
      </c>
      <c r="AT20" s="24">
        <v>12</v>
      </c>
      <c r="AU20" s="42" t="s">
        <v>223</v>
      </c>
      <c r="AV20" s="25" t="s">
        <v>325</v>
      </c>
      <c r="AW20" s="25" t="s">
        <v>325</v>
      </c>
      <c r="AX20" s="25" t="s">
        <v>325</v>
      </c>
      <c r="AY20" s="25" t="s">
        <v>325</v>
      </c>
      <c r="AZ20" s="43" t="s">
        <v>325</v>
      </c>
    </row>
    <row r="21" spans="1:52" ht="18.95" customHeight="1" thickBot="1" x14ac:dyDescent="0.2">
      <c r="A21" s="207"/>
      <c r="B21" s="99">
        <f t="shared" si="5"/>
        <v>46462</v>
      </c>
      <c r="C21" s="98">
        <f t="shared" si="5"/>
        <v>46462</v>
      </c>
      <c r="D21" s="3" t="s">
        <v>52</v>
      </c>
      <c r="E21" s="3"/>
      <c r="F21" s="17" t="str">
        <f t="shared" si="0"/>
        <v>単元4</v>
      </c>
      <c r="G21" s="17" t="str">
        <f t="shared" si="1"/>
        <v/>
      </c>
      <c r="H21" s="17" t="str">
        <f t="shared" si="2"/>
        <v/>
      </c>
      <c r="I21" s="17" t="str">
        <f t="shared" si="3"/>
        <v/>
      </c>
      <c r="J21" s="17" t="str">
        <f t="shared" si="4"/>
        <v/>
      </c>
      <c r="K21" s="3"/>
      <c r="M21" s="207"/>
      <c r="N21" s="33">
        <v>1</v>
      </c>
      <c r="O21">
        <f>SUM($N$6:N21)</f>
        <v>16</v>
      </c>
      <c r="Q21" t="s">
        <v>41</v>
      </c>
      <c r="R21" t="s">
        <v>104</v>
      </c>
      <c r="S21" t="s">
        <v>105</v>
      </c>
      <c r="T21" t="s">
        <v>48</v>
      </c>
      <c r="U21" t="s">
        <v>49</v>
      </c>
      <c r="W21" s="3">
        <v>13</v>
      </c>
      <c r="X21" s="7" t="str">
        <f>R11</f>
        <v>数学</v>
      </c>
      <c r="Y21" s="9"/>
      <c r="Z21" s="23" t="str">
        <f t="shared" si="6"/>
        <v>数学</v>
      </c>
      <c r="AA21" t="str">
        <f>IF($Z21=AA$8,COUNTIF($Z$9:$Z21,AA$8)+Q$22,"")</f>
        <v/>
      </c>
      <c r="AB21" t="str">
        <f>IF($Z21=AB$8,COUNTIF($Z$9:$Z21,AB$8)+R$22,"")</f>
        <v/>
      </c>
      <c r="AC21">
        <f>IF($Z21=AC$8,COUNTIF($Z$9:$Z21,AC$8)+S$22,"")</f>
        <v>3</v>
      </c>
      <c r="AD21" t="str">
        <f>IF($Z21=AD$8,COUNTIF($Z$9:$Z21,AD$8)+T$22,"")</f>
        <v/>
      </c>
      <c r="AE21" t="str">
        <f>IF($Z21=AE$8,COUNTIF($Z$9:$Z21,AE$8)+U$22,"")</f>
        <v/>
      </c>
      <c r="AF21" t="str">
        <f t="shared" si="7"/>
        <v/>
      </c>
      <c r="AG21" t="str">
        <f t="shared" si="8"/>
        <v/>
      </c>
      <c r="AH21" t="str">
        <f t="shared" si="9"/>
        <v>単元3</v>
      </c>
      <c r="AI21" t="str">
        <f t="shared" si="10"/>
        <v/>
      </c>
      <c r="AJ21" t="str">
        <f t="shared" si="11"/>
        <v/>
      </c>
      <c r="AK21" t="str">
        <f t="shared" si="12"/>
        <v/>
      </c>
      <c r="AL21" t="str">
        <f t="shared" si="12"/>
        <v/>
      </c>
      <c r="AM21" t="str">
        <f t="shared" si="12"/>
        <v>単元3</v>
      </c>
      <c r="AN21" t="str">
        <f t="shared" si="12"/>
        <v>単元3</v>
      </c>
      <c r="AO21" t="str">
        <f t="shared" si="12"/>
        <v/>
      </c>
      <c r="AT21" s="24">
        <v>13</v>
      </c>
      <c r="AU21" s="42" t="s">
        <v>224</v>
      </c>
      <c r="AV21" s="25" t="s">
        <v>326</v>
      </c>
      <c r="AW21" s="25" t="s">
        <v>326</v>
      </c>
      <c r="AX21" s="25" t="s">
        <v>326</v>
      </c>
      <c r="AY21" s="25" t="s">
        <v>326</v>
      </c>
      <c r="AZ21" s="43" t="s">
        <v>326</v>
      </c>
    </row>
    <row r="22" spans="1:52" ht="18.95" customHeight="1" thickBot="1" x14ac:dyDescent="0.2">
      <c r="A22" s="207"/>
      <c r="B22" s="99">
        <f t="shared" si="5"/>
        <v>46463</v>
      </c>
      <c r="C22" s="98">
        <f t="shared" si="5"/>
        <v>46463</v>
      </c>
      <c r="D22" s="3" t="s">
        <v>53</v>
      </c>
      <c r="E22" s="3"/>
      <c r="F22" s="17" t="str">
        <f t="shared" si="0"/>
        <v/>
      </c>
      <c r="G22" s="17" t="str">
        <f t="shared" si="1"/>
        <v>単元4</v>
      </c>
      <c r="H22" s="17" t="str">
        <f t="shared" si="2"/>
        <v/>
      </c>
      <c r="I22" s="17" t="str">
        <f t="shared" si="3"/>
        <v/>
      </c>
      <c r="J22" s="17" t="str">
        <f t="shared" si="4"/>
        <v/>
      </c>
      <c r="K22" s="3"/>
      <c r="M22" s="207"/>
      <c r="N22" s="33">
        <v>1</v>
      </c>
      <c r="O22">
        <f>SUM($N$6:N22)</f>
        <v>17</v>
      </c>
      <c r="Q22" s="11"/>
      <c r="R22" s="12"/>
      <c r="S22" s="12"/>
      <c r="T22" s="12"/>
      <c r="U22" s="13"/>
      <c r="W22" s="3">
        <v>14</v>
      </c>
      <c r="X22" s="7" t="str">
        <f>R12</f>
        <v>理科</v>
      </c>
      <c r="Y22" s="9"/>
      <c r="Z22" s="23" t="str">
        <f t="shared" si="6"/>
        <v>理科</v>
      </c>
      <c r="AA22" t="str">
        <f>IF($Z22=AA$8,COUNTIF($Z$9:$Z22,AA$8)+Q$22,"")</f>
        <v/>
      </c>
      <c r="AB22" t="str">
        <f>IF($Z22=AB$8,COUNTIF($Z$9:$Z22,AB$8)+R$22,"")</f>
        <v/>
      </c>
      <c r="AC22" t="str">
        <f>IF($Z22=AC$8,COUNTIF($Z$9:$Z22,AC$8)+S$22,"")</f>
        <v/>
      </c>
      <c r="AD22">
        <f>IF($Z22=AD$8,COUNTIF($Z$9:$Z22,AD$8)+T$22,"")</f>
        <v>3</v>
      </c>
      <c r="AE22" t="str">
        <f>IF($Z22=AE$8,COUNTIF($Z$9:$Z22,AE$8)+U$22,"")</f>
        <v/>
      </c>
      <c r="AF22" t="str">
        <f t="shared" si="7"/>
        <v/>
      </c>
      <c r="AG22" t="str">
        <f t="shared" si="8"/>
        <v/>
      </c>
      <c r="AH22" t="str">
        <f t="shared" si="9"/>
        <v/>
      </c>
      <c r="AI22" t="str">
        <f t="shared" si="10"/>
        <v>単元3</v>
      </c>
      <c r="AJ22" t="str">
        <f t="shared" si="11"/>
        <v/>
      </c>
      <c r="AK22" t="str">
        <f t="shared" si="12"/>
        <v/>
      </c>
      <c r="AL22" t="str">
        <f t="shared" si="12"/>
        <v/>
      </c>
      <c r="AM22" t="str">
        <f t="shared" si="12"/>
        <v/>
      </c>
      <c r="AN22" t="str">
        <f t="shared" si="12"/>
        <v>単元3</v>
      </c>
      <c r="AO22" t="str">
        <f t="shared" si="12"/>
        <v>単元3</v>
      </c>
      <c r="AT22" s="24">
        <v>14</v>
      </c>
      <c r="AU22" s="42" t="s">
        <v>225</v>
      </c>
      <c r="AV22" s="26" t="s">
        <v>327</v>
      </c>
      <c r="AW22" s="26" t="s">
        <v>327</v>
      </c>
      <c r="AX22" s="26" t="s">
        <v>327</v>
      </c>
      <c r="AY22" s="26" t="s">
        <v>327</v>
      </c>
      <c r="AZ22" s="44" t="s">
        <v>327</v>
      </c>
    </row>
    <row r="23" spans="1:52" ht="18.95" customHeight="1" x14ac:dyDescent="0.15">
      <c r="A23" s="207"/>
      <c r="B23" s="99">
        <f t="shared" si="5"/>
        <v>46464</v>
      </c>
      <c r="C23" s="98">
        <f t="shared" si="5"/>
        <v>46464</v>
      </c>
      <c r="D23" s="3" t="s">
        <v>54</v>
      </c>
      <c r="E23" s="3"/>
      <c r="F23" s="17" t="str">
        <f t="shared" si="0"/>
        <v/>
      </c>
      <c r="G23" s="17" t="str">
        <f t="shared" si="1"/>
        <v/>
      </c>
      <c r="H23" s="17" t="str">
        <f t="shared" si="2"/>
        <v>単元4</v>
      </c>
      <c r="I23" s="17" t="str">
        <f t="shared" si="3"/>
        <v/>
      </c>
      <c r="J23" s="17" t="str">
        <f t="shared" si="4"/>
        <v/>
      </c>
      <c r="K23" s="3"/>
      <c r="M23" s="207"/>
      <c r="N23" s="33">
        <v>1</v>
      </c>
      <c r="O23">
        <f>SUM($N$6:N23)</f>
        <v>18</v>
      </c>
      <c r="W23" s="3">
        <v>15</v>
      </c>
      <c r="X23" s="7" t="str">
        <f>R13</f>
        <v>英語</v>
      </c>
      <c r="Y23" s="9"/>
      <c r="Z23" s="23" t="str">
        <f t="shared" si="6"/>
        <v>英語</v>
      </c>
      <c r="AA23" t="str">
        <f>IF($Z23=AA$8,COUNTIF($Z$9:$Z23,AA$8)+Q$22,"")</f>
        <v/>
      </c>
      <c r="AB23" t="str">
        <f>IF($Z23=AB$8,COUNTIF($Z$9:$Z23,AB$8)+R$22,"")</f>
        <v/>
      </c>
      <c r="AC23" t="str">
        <f>IF($Z23=AC$8,COUNTIF($Z$9:$Z23,AC$8)+S$22,"")</f>
        <v/>
      </c>
      <c r="AD23" t="str">
        <f>IF($Z23=AD$8,COUNTIF($Z$9:$Z23,AD$8)+T$22,"")</f>
        <v/>
      </c>
      <c r="AE23">
        <f>IF($Z23=AE$8,COUNTIF($Z$9:$Z23,AE$8)+U$22,"")</f>
        <v>3</v>
      </c>
      <c r="AF23" t="str">
        <f t="shared" si="7"/>
        <v/>
      </c>
      <c r="AG23" t="str">
        <f t="shared" si="8"/>
        <v/>
      </c>
      <c r="AH23" t="str">
        <f t="shared" si="9"/>
        <v/>
      </c>
      <c r="AI23" t="str">
        <f t="shared" si="10"/>
        <v/>
      </c>
      <c r="AJ23" t="str">
        <f t="shared" si="11"/>
        <v>単元3</v>
      </c>
      <c r="AK23" t="str">
        <f t="shared" si="12"/>
        <v>単元4</v>
      </c>
      <c r="AL23" t="str">
        <f t="shared" si="12"/>
        <v/>
      </c>
      <c r="AM23" t="str">
        <f t="shared" si="12"/>
        <v/>
      </c>
      <c r="AN23" t="str">
        <f t="shared" si="12"/>
        <v/>
      </c>
      <c r="AO23" t="str">
        <f t="shared" si="12"/>
        <v>単元3</v>
      </c>
      <c r="AT23" s="24">
        <v>15</v>
      </c>
      <c r="AU23" s="42" t="s">
        <v>226</v>
      </c>
      <c r="AV23" s="25" t="s">
        <v>328</v>
      </c>
      <c r="AW23" s="25" t="s">
        <v>328</v>
      </c>
      <c r="AX23" s="25" t="s">
        <v>328</v>
      </c>
      <c r="AY23" s="25" t="s">
        <v>328</v>
      </c>
      <c r="AZ23" s="43" t="s">
        <v>328</v>
      </c>
    </row>
    <row r="24" spans="1:52" ht="18.95" customHeight="1" x14ac:dyDescent="0.15">
      <c r="A24" s="207"/>
      <c r="B24" s="99">
        <f t="shared" si="5"/>
        <v>46465</v>
      </c>
      <c r="C24" s="98">
        <f t="shared" si="5"/>
        <v>46465</v>
      </c>
      <c r="D24" s="3" t="s">
        <v>55</v>
      </c>
      <c r="E24" s="3"/>
      <c r="F24" s="17" t="str">
        <f t="shared" si="0"/>
        <v/>
      </c>
      <c r="G24" s="17" t="str">
        <f t="shared" si="1"/>
        <v/>
      </c>
      <c r="H24" s="17" t="str">
        <f t="shared" si="2"/>
        <v/>
      </c>
      <c r="I24" s="17" t="str">
        <f t="shared" si="3"/>
        <v>単元4</v>
      </c>
      <c r="J24" s="17" t="str">
        <f t="shared" si="4"/>
        <v/>
      </c>
      <c r="K24" s="3"/>
      <c r="M24" s="207"/>
      <c r="N24" s="33">
        <v>1</v>
      </c>
      <c r="O24">
        <f>SUM($N$6:N24)</f>
        <v>19</v>
      </c>
      <c r="W24" s="3">
        <v>16</v>
      </c>
      <c r="X24" s="7" t="str">
        <f>R9</f>
        <v>国語</v>
      </c>
      <c r="Y24" s="9"/>
      <c r="Z24" s="23" t="str">
        <f t="shared" si="6"/>
        <v>国語</v>
      </c>
      <c r="AA24">
        <f>IF($Z24=AA$8,COUNTIF($Z$9:$Z24,AA$8)+Q$22,"")</f>
        <v>4</v>
      </c>
      <c r="AB24" t="str">
        <f>IF($Z24=AB$8,COUNTIF($Z$9:$Z24,AB$8)+R$22,"")</f>
        <v/>
      </c>
      <c r="AC24" t="str">
        <f>IF($Z24=AC$8,COUNTIF($Z$9:$Z24,AC$8)+S$22,"")</f>
        <v/>
      </c>
      <c r="AD24" t="str">
        <f>IF($Z24=AD$8,COUNTIF($Z$9:$Z24,AD$8)+T$22,"")</f>
        <v/>
      </c>
      <c r="AE24" t="str">
        <f>IF($Z24=AE$8,COUNTIF($Z$9:$Z24,AE$8)+U$22,"")</f>
        <v/>
      </c>
      <c r="AF24" t="str">
        <f t="shared" si="7"/>
        <v>単元4</v>
      </c>
      <c r="AG24" t="str">
        <f t="shared" si="8"/>
        <v/>
      </c>
      <c r="AH24" t="str">
        <f t="shared" si="9"/>
        <v/>
      </c>
      <c r="AI24" t="str">
        <f t="shared" si="10"/>
        <v/>
      </c>
      <c r="AJ24" t="str">
        <f t="shared" si="11"/>
        <v/>
      </c>
      <c r="AK24" t="str">
        <f t="shared" si="12"/>
        <v>単元4</v>
      </c>
      <c r="AL24" t="str">
        <f t="shared" si="12"/>
        <v>単元4</v>
      </c>
      <c r="AM24" t="str">
        <f t="shared" si="12"/>
        <v/>
      </c>
      <c r="AN24" t="str">
        <f t="shared" si="12"/>
        <v/>
      </c>
      <c r="AO24" t="str">
        <f t="shared" si="12"/>
        <v/>
      </c>
      <c r="AT24" s="24">
        <v>16</v>
      </c>
      <c r="AU24" s="42" t="s">
        <v>227</v>
      </c>
      <c r="AV24" s="25" t="s">
        <v>329</v>
      </c>
      <c r="AW24" s="25" t="s">
        <v>329</v>
      </c>
      <c r="AX24" s="25" t="s">
        <v>329</v>
      </c>
      <c r="AY24" s="25" t="s">
        <v>329</v>
      </c>
      <c r="AZ24" s="43" t="s">
        <v>329</v>
      </c>
    </row>
    <row r="25" spans="1:52" ht="18.95" customHeight="1" x14ac:dyDescent="0.15">
      <c r="A25" s="207"/>
      <c r="B25" s="99">
        <f t="shared" si="5"/>
        <v>46466</v>
      </c>
      <c r="C25" s="98">
        <f t="shared" si="5"/>
        <v>46466</v>
      </c>
      <c r="D25" s="3" t="s">
        <v>56</v>
      </c>
      <c r="E25" s="3"/>
      <c r="F25" s="17" t="str">
        <f t="shared" si="0"/>
        <v/>
      </c>
      <c r="G25" s="17" t="str">
        <f t="shared" si="1"/>
        <v/>
      </c>
      <c r="H25" s="17" t="str">
        <f t="shared" si="2"/>
        <v/>
      </c>
      <c r="I25" s="17" t="str">
        <f t="shared" si="3"/>
        <v/>
      </c>
      <c r="J25" s="17" t="str">
        <f t="shared" si="4"/>
        <v>単元4</v>
      </c>
      <c r="K25" s="3"/>
      <c r="M25" s="207"/>
      <c r="N25" s="33">
        <v>1</v>
      </c>
      <c r="O25">
        <f>SUM($N$6:N25)</f>
        <v>20</v>
      </c>
      <c r="W25" s="3">
        <v>17</v>
      </c>
      <c r="X25" s="7" t="str">
        <f>R10</f>
        <v>社会</v>
      </c>
      <c r="Y25" s="9"/>
      <c r="Z25" s="23" t="str">
        <f t="shared" si="6"/>
        <v>社会</v>
      </c>
      <c r="AA25" t="str">
        <f>IF($Z25=AA$8,COUNTIF($Z$9:$Z25,AA$8)+Q$22,"")</f>
        <v/>
      </c>
      <c r="AB25">
        <f>IF($Z25=AB$8,COUNTIF($Z$9:$Z25,AB$8)+R$22,"")</f>
        <v>4</v>
      </c>
      <c r="AC25" t="str">
        <f>IF($Z25=AC$8,COUNTIF($Z$9:$Z25,AC$8)+S$22,"")</f>
        <v/>
      </c>
      <c r="AD25" t="str">
        <f>IF($Z25=AD$8,COUNTIF($Z$9:$Z25,AD$8)+T$22,"")</f>
        <v/>
      </c>
      <c r="AE25" t="str">
        <f>IF($Z25=AE$8,COUNTIF($Z$9:$Z25,AE$8)+U$22,"")</f>
        <v/>
      </c>
      <c r="AF25" t="str">
        <f t="shared" si="7"/>
        <v/>
      </c>
      <c r="AG25" t="str">
        <f t="shared" si="8"/>
        <v>単元4</v>
      </c>
      <c r="AH25" t="str">
        <f t="shared" si="9"/>
        <v/>
      </c>
      <c r="AI25" t="str">
        <f t="shared" si="10"/>
        <v/>
      </c>
      <c r="AJ25" t="str">
        <f t="shared" si="11"/>
        <v/>
      </c>
      <c r="AK25" t="str">
        <f t="shared" si="12"/>
        <v/>
      </c>
      <c r="AL25" t="str">
        <f t="shared" si="12"/>
        <v>単元4</v>
      </c>
      <c r="AM25" t="str">
        <f t="shared" si="12"/>
        <v>単元4</v>
      </c>
      <c r="AN25" t="str">
        <f t="shared" si="12"/>
        <v/>
      </c>
      <c r="AO25" t="str">
        <f t="shared" si="12"/>
        <v/>
      </c>
      <c r="AT25" s="24">
        <v>17</v>
      </c>
      <c r="AU25" s="42" t="s">
        <v>228</v>
      </c>
      <c r="AV25" s="25" t="s">
        <v>330</v>
      </c>
      <c r="AW25" s="25" t="s">
        <v>330</v>
      </c>
      <c r="AX25" s="25" t="s">
        <v>330</v>
      </c>
      <c r="AY25" s="25" t="s">
        <v>330</v>
      </c>
      <c r="AZ25" s="43" t="s">
        <v>330</v>
      </c>
    </row>
    <row r="26" spans="1:52" ht="18.95" customHeight="1" x14ac:dyDescent="0.15">
      <c r="A26" s="207"/>
      <c r="B26" s="99">
        <f t="shared" si="5"/>
        <v>46467</v>
      </c>
      <c r="C26" s="98">
        <f t="shared" si="5"/>
        <v>46467</v>
      </c>
      <c r="D26" s="3" t="s">
        <v>57</v>
      </c>
      <c r="E26" s="3"/>
      <c r="F26" s="17" t="str">
        <f t="shared" si="0"/>
        <v>単元5</v>
      </c>
      <c r="G26" s="17" t="str">
        <f t="shared" si="1"/>
        <v/>
      </c>
      <c r="H26" s="17" t="str">
        <f t="shared" si="2"/>
        <v/>
      </c>
      <c r="I26" s="17" t="str">
        <f t="shared" si="3"/>
        <v/>
      </c>
      <c r="J26" s="17" t="str">
        <f t="shared" si="4"/>
        <v/>
      </c>
      <c r="K26" s="3"/>
      <c r="M26" s="207"/>
      <c r="N26" s="33">
        <v>1</v>
      </c>
      <c r="O26">
        <f>SUM($N$6:N26)</f>
        <v>21</v>
      </c>
      <c r="W26" s="3">
        <v>18</v>
      </c>
      <c r="X26" s="7" t="str">
        <f>R11</f>
        <v>数学</v>
      </c>
      <c r="Y26" s="9"/>
      <c r="Z26" s="23" t="str">
        <f t="shared" si="6"/>
        <v>数学</v>
      </c>
      <c r="AA26" t="str">
        <f>IF($Z26=AA$8,COUNTIF($Z$9:$Z26,AA$8)+Q$22,"")</f>
        <v/>
      </c>
      <c r="AB26" t="str">
        <f>IF($Z26=AB$8,COUNTIF($Z$9:$Z26,AB$8)+R$22,"")</f>
        <v/>
      </c>
      <c r="AC26">
        <f>IF($Z26=AC$8,COUNTIF($Z$9:$Z26,AC$8)+S$22,"")</f>
        <v>4</v>
      </c>
      <c r="AD26" t="str">
        <f>IF($Z26=AD$8,COUNTIF($Z$9:$Z26,AD$8)+T$22,"")</f>
        <v/>
      </c>
      <c r="AE26" t="str">
        <f>IF($Z26=AE$8,COUNTIF($Z$9:$Z26,AE$8)+U$22,"")</f>
        <v/>
      </c>
      <c r="AF26" t="str">
        <f t="shared" si="7"/>
        <v/>
      </c>
      <c r="AG26" t="str">
        <f t="shared" si="8"/>
        <v/>
      </c>
      <c r="AH26" t="str">
        <f t="shared" si="9"/>
        <v>単元4</v>
      </c>
      <c r="AI26" t="str">
        <f t="shared" si="10"/>
        <v/>
      </c>
      <c r="AJ26" t="str">
        <f t="shared" si="11"/>
        <v/>
      </c>
      <c r="AK26" t="str">
        <f t="shared" si="12"/>
        <v/>
      </c>
      <c r="AL26" t="str">
        <f t="shared" si="12"/>
        <v/>
      </c>
      <c r="AM26" t="str">
        <f t="shared" si="12"/>
        <v>単元4</v>
      </c>
      <c r="AN26" t="str">
        <f t="shared" si="12"/>
        <v>単元4</v>
      </c>
      <c r="AO26" t="str">
        <f t="shared" si="12"/>
        <v/>
      </c>
      <c r="AT26" s="24">
        <v>18</v>
      </c>
      <c r="AU26" s="42" t="s">
        <v>229</v>
      </c>
      <c r="AV26" s="25" t="s">
        <v>331</v>
      </c>
      <c r="AW26" s="25" t="s">
        <v>331</v>
      </c>
      <c r="AX26" s="25" t="s">
        <v>331</v>
      </c>
      <c r="AY26" s="25" t="s">
        <v>331</v>
      </c>
      <c r="AZ26" s="43" t="s">
        <v>331</v>
      </c>
    </row>
    <row r="27" spans="1:52" ht="18.95" customHeight="1" x14ac:dyDescent="0.15">
      <c r="A27" s="207"/>
      <c r="B27" s="99">
        <f t="shared" si="5"/>
        <v>46468</v>
      </c>
      <c r="C27" s="98">
        <f t="shared" si="5"/>
        <v>46468</v>
      </c>
      <c r="D27" s="3" t="s">
        <v>58</v>
      </c>
      <c r="E27" s="3"/>
      <c r="F27" s="17" t="str">
        <f t="shared" si="0"/>
        <v/>
      </c>
      <c r="G27" s="17" t="str">
        <f t="shared" si="1"/>
        <v>単元5</v>
      </c>
      <c r="H27" s="17" t="str">
        <f t="shared" si="2"/>
        <v/>
      </c>
      <c r="I27" s="17" t="str">
        <f t="shared" si="3"/>
        <v/>
      </c>
      <c r="J27" s="17" t="str">
        <f t="shared" si="4"/>
        <v/>
      </c>
      <c r="K27" s="3"/>
      <c r="M27" s="207"/>
      <c r="N27" s="33">
        <v>1</v>
      </c>
      <c r="O27">
        <f>SUM($N$6:N27)</f>
        <v>22</v>
      </c>
      <c r="W27" s="3">
        <v>19</v>
      </c>
      <c r="X27" s="7" t="str">
        <f>R12</f>
        <v>理科</v>
      </c>
      <c r="Y27" s="9"/>
      <c r="Z27" s="23" t="str">
        <f t="shared" si="6"/>
        <v>理科</v>
      </c>
      <c r="AA27" t="str">
        <f>IF($Z27=AA$8,COUNTIF($Z$9:$Z27,AA$8)+Q$22,"")</f>
        <v/>
      </c>
      <c r="AB27" t="str">
        <f>IF($Z27=AB$8,COUNTIF($Z$9:$Z27,AB$8)+R$22,"")</f>
        <v/>
      </c>
      <c r="AC27" t="str">
        <f>IF($Z27=AC$8,COUNTIF($Z$9:$Z27,AC$8)+S$22,"")</f>
        <v/>
      </c>
      <c r="AD27">
        <f>IF($Z27=AD$8,COUNTIF($Z$9:$Z27,AD$8)+T$22,"")</f>
        <v>4</v>
      </c>
      <c r="AE27" t="str">
        <f>IF($Z27=AE$8,COUNTIF($Z$9:$Z27,AE$8)+U$22,"")</f>
        <v/>
      </c>
      <c r="AF27" t="str">
        <f t="shared" si="7"/>
        <v/>
      </c>
      <c r="AG27" t="str">
        <f t="shared" si="8"/>
        <v/>
      </c>
      <c r="AH27" t="str">
        <f t="shared" si="9"/>
        <v/>
      </c>
      <c r="AI27" t="str">
        <f t="shared" si="10"/>
        <v>単元4</v>
      </c>
      <c r="AJ27" t="str">
        <f t="shared" si="11"/>
        <v/>
      </c>
      <c r="AK27" t="str">
        <f t="shared" si="12"/>
        <v/>
      </c>
      <c r="AL27" t="str">
        <f t="shared" si="12"/>
        <v/>
      </c>
      <c r="AM27" t="str">
        <f t="shared" si="12"/>
        <v/>
      </c>
      <c r="AN27" t="str">
        <f t="shared" si="12"/>
        <v>単元4</v>
      </c>
      <c r="AO27" t="str">
        <f t="shared" si="12"/>
        <v>単元4</v>
      </c>
      <c r="AT27" s="24">
        <v>19</v>
      </c>
      <c r="AU27" s="42" t="s">
        <v>230</v>
      </c>
      <c r="AV27" s="25" t="s">
        <v>332</v>
      </c>
      <c r="AW27" s="25" t="s">
        <v>332</v>
      </c>
      <c r="AX27" s="25" t="s">
        <v>332</v>
      </c>
      <c r="AY27" s="25" t="s">
        <v>332</v>
      </c>
      <c r="AZ27" s="43" t="s">
        <v>332</v>
      </c>
    </row>
    <row r="28" spans="1:52" ht="18.95" customHeight="1" x14ac:dyDescent="0.15">
      <c r="A28" s="207"/>
      <c r="B28" s="99">
        <f t="shared" si="5"/>
        <v>46469</v>
      </c>
      <c r="C28" s="98">
        <f t="shared" si="5"/>
        <v>46469</v>
      </c>
      <c r="D28" s="3" t="s">
        <v>59</v>
      </c>
      <c r="E28" s="3"/>
      <c r="F28" s="17" t="str">
        <f t="shared" si="0"/>
        <v/>
      </c>
      <c r="G28" s="17" t="str">
        <f t="shared" si="1"/>
        <v/>
      </c>
      <c r="H28" s="17" t="str">
        <f t="shared" si="2"/>
        <v>単元5</v>
      </c>
      <c r="I28" s="17" t="str">
        <f t="shared" si="3"/>
        <v/>
      </c>
      <c r="J28" s="17" t="str">
        <f t="shared" si="4"/>
        <v/>
      </c>
      <c r="K28" s="3"/>
      <c r="M28" s="207"/>
      <c r="N28" s="33">
        <v>1</v>
      </c>
      <c r="O28">
        <f>SUM($N$6:N28)</f>
        <v>23</v>
      </c>
      <c r="W28" s="3">
        <v>20</v>
      </c>
      <c r="X28" s="7" t="str">
        <f>R13</f>
        <v>英語</v>
      </c>
      <c r="Y28" s="9"/>
      <c r="Z28" s="23" t="str">
        <f t="shared" si="6"/>
        <v>英語</v>
      </c>
      <c r="AA28" t="str">
        <f>IF($Z28=AA$8,COUNTIF($Z$9:$Z28,AA$8)+Q$22,"")</f>
        <v/>
      </c>
      <c r="AB28" t="str">
        <f>IF($Z28=AB$8,COUNTIF($Z$9:$Z28,AB$8)+R$22,"")</f>
        <v/>
      </c>
      <c r="AC28" t="str">
        <f>IF($Z28=AC$8,COUNTIF($Z$9:$Z28,AC$8)+S$22,"")</f>
        <v/>
      </c>
      <c r="AD28" t="str">
        <f>IF($Z28=AD$8,COUNTIF($Z$9:$Z28,AD$8)+T$22,"")</f>
        <v/>
      </c>
      <c r="AE28">
        <f>IF($Z28=AE$8,COUNTIF($Z$9:$Z28,AE$8)+U$22,"")</f>
        <v>4</v>
      </c>
      <c r="AF28" t="str">
        <f t="shared" si="7"/>
        <v/>
      </c>
      <c r="AG28" t="str">
        <f t="shared" si="8"/>
        <v/>
      </c>
      <c r="AH28" t="str">
        <f t="shared" si="9"/>
        <v/>
      </c>
      <c r="AI28" t="str">
        <f t="shared" si="10"/>
        <v/>
      </c>
      <c r="AJ28" t="str">
        <f t="shared" si="11"/>
        <v>単元4</v>
      </c>
      <c r="AK28" t="str">
        <f t="shared" si="12"/>
        <v>単元5</v>
      </c>
      <c r="AL28" t="str">
        <f t="shared" si="12"/>
        <v/>
      </c>
      <c r="AM28" t="str">
        <f t="shared" si="12"/>
        <v/>
      </c>
      <c r="AN28" t="str">
        <f t="shared" si="12"/>
        <v/>
      </c>
      <c r="AO28" t="str">
        <f t="shared" si="12"/>
        <v>単元4</v>
      </c>
      <c r="AT28" s="24">
        <v>20</v>
      </c>
      <c r="AU28" s="42" t="s">
        <v>231</v>
      </c>
      <c r="AV28" s="26" t="s">
        <v>333</v>
      </c>
      <c r="AW28" s="26" t="s">
        <v>333</v>
      </c>
      <c r="AX28" s="26" t="s">
        <v>333</v>
      </c>
      <c r="AY28" s="26" t="s">
        <v>333</v>
      </c>
      <c r="AZ28" s="44" t="s">
        <v>333</v>
      </c>
    </row>
    <row r="29" spans="1:52" ht="18.95" customHeight="1" x14ac:dyDescent="0.15">
      <c r="A29" s="207"/>
      <c r="B29" s="99">
        <f t="shared" si="5"/>
        <v>46470</v>
      </c>
      <c r="C29" s="98">
        <f t="shared" si="5"/>
        <v>46470</v>
      </c>
      <c r="D29" s="3" t="s">
        <v>60</v>
      </c>
      <c r="E29" s="3"/>
      <c r="F29" s="17" t="str">
        <f t="shared" si="0"/>
        <v/>
      </c>
      <c r="G29" s="17" t="str">
        <f t="shared" si="1"/>
        <v/>
      </c>
      <c r="H29" s="17" t="str">
        <f t="shared" si="2"/>
        <v/>
      </c>
      <c r="I29" s="17" t="str">
        <f t="shared" si="3"/>
        <v>単元5</v>
      </c>
      <c r="J29" s="17" t="str">
        <f t="shared" si="4"/>
        <v/>
      </c>
      <c r="K29" s="3"/>
      <c r="M29" s="207"/>
      <c r="N29" s="33">
        <v>1</v>
      </c>
      <c r="O29">
        <f>SUM($N$6:N29)</f>
        <v>24</v>
      </c>
      <c r="W29" s="3">
        <v>21</v>
      </c>
      <c r="X29" s="7" t="str">
        <f>R9</f>
        <v>国語</v>
      </c>
      <c r="Y29" s="9"/>
      <c r="Z29" s="23" t="str">
        <f t="shared" si="6"/>
        <v>国語</v>
      </c>
      <c r="AA29">
        <f>IF($Z29=AA$8,COUNTIF($Z$9:$Z29,AA$8)+Q$22,"")</f>
        <v>5</v>
      </c>
      <c r="AB29" t="str">
        <f>IF($Z29=AB$8,COUNTIF($Z$9:$Z29,AB$8)+R$22,"")</f>
        <v/>
      </c>
      <c r="AC29" t="str">
        <f>IF($Z29=AC$8,COUNTIF($Z$9:$Z29,AC$8)+S$22,"")</f>
        <v/>
      </c>
      <c r="AD29" t="str">
        <f>IF($Z29=AD$8,COUNTIF($Z$9:$Z29,AD$8)+T$22,"")</f>
        <v/>
      </c>
      <c r="AE29" t="str">
        <f>IF($Z29=AE$8,COUNTIF($Z$9:$Z29,AE$8)+U$22,"")</f>
        <v/>
      </c>
      <c r="AF29" t="str">
        <f t="shared" si="7"/>
        <v>単元5</v>
      </c>
      <c r="AG29" t="str">
        <f t="shared" si="8"/>
        <v/>
      </c>
      <c r="AH29" t="str">
        <f t="shared" si="9"/>
        <v/>
      </c>
      <c r="AI29" t="str">
        <f t="shared" si="10"/>
        <v/>
      </c>
      <c r="AJ29" t="str">
        <f t="shared" si="11"/>
        <v/>
      </c>
      <c r="AK29" t="str">
        <f t="shared" si="12"/>
        <v>単元5</v>
      </c>
      <c r="AL29" t="str">
        <f t="shared" si="12"/>
        <v>単元5</v>
      </c>
      <c r="AM29" t="str">
        <f t="shared" si="12"/>
        <v/>
      </c>
      <c r="AN29" t="str">
        <f t="shared" si="12"/>
        <v/>
      </c>
      <c r="AO29" t="str">
        <f t="shared" si="12"/>
        <v/>
      </c>
      <c r="AT29" s="24">
        <v>21</v>
      </c>
      <c r="AU29" s="42" t="s">
        <v>232</v>
      </c>
      <c r="AV29" s="25" t="s">
        <v>334</v>
      </c>
      <c r="AW29" s="25" t="s">
        <v>334</v>
      </c>
      <c r="AX29" s="25" t="s">
        <v>334</v>
      </c>
      <c r="AY29" s="25" t="s">
        <v>334</v>
      </c>
      <c r="AZ29" s="43" t="s">
        <v>334</v>
      </c>
    </row>
    <row r="30" spans="1:52" ht="18.95" customHeight="1" x14ac:dyDescent="0.15">
      <c r="A30" s="207"/>
      <c r="B30" s="99">
        <f t="shared" si="5"/>
        <v>46471</v>
      </c>
      <c r="C30" s="98">
        <f t="shared" si="5"/>
        <v>46471</v>
      </c>
      <c r="D30" s="3" t="s">
        <v>61</v>
      </c>
      <c r="E30" s="3"/>
      <c r="F30" s="17" t="str">
        <f t="shared" si="0"/>
        <v/>
      </c>
      <c r="G30" s="17" t="str">
        <f t="shared" si="1"/>
        <v/>
      </c>
      <c r="H30" s="17" t="str">
        <f t="shared" si="2"/>
        <v/>
      </c>
      <c r="I30" s="17" t="str">
        <f t="shared" si="3"/>
        <v/>
      </c>
      <c r="J30" s="17" t="str">
        <f t="shared" si="4"/>
        <v>単元5</v>
      </c>
      <c r="K30" s="3"/>
      <c r="M30" s="207"/>
      <c r="N30" s="33">
        <v>1</v>
      </c>
      <c r="O30">
        <f>SUM($N$6:N30)</f>
        <v>25</v>
      </c>
      <c r="W30" s="3">
        <v>22</v>
      </c>
      <c r="X30" s="7" t="str">
        <f>R10</f>
        <v>社会</v>
      </c>
      <c r="Y30" s="9"/>
      <c r="Z30" s="23" t="str">
        <f t="shared" si="6"/>
        <v>社会</v>
      </c>
      <c r="AA30" t="str">
        <f>IF($Z30=AA$8,COUNTIF($Z$9:$Z30,AA$8)+Q$22,"")</f>
        <v/>
      </c>
      <c r="AB30">
        <f>IF($Z30=AB$8,COUNTIF($Z$9:$Z30,AB$8)+R$22,"")</f>
        <v>5</v>
      </c>
      <c r="AC30" t="str">
        <f>IF($Z30=AC$8,COUNTIF($Z$9:$Z30,AC$8)+S$22,"")</f>
        <v/>
      </c>
      <c r="AD30" t="str">
        <f>IF($Z30=AD$8,COUNTIF($Z$9:$Z30,AD$8)+T$22,"")</f>
        <v/>
      </c>
      <c r="AE30" t="str">
        <f>IF($Z30=AE$8,COUNTIF($Z$9:$Z30,AE$8)+U$22,"")</f>
        <v/>
      </c>
      <c r="AF30" t="str">
        <f t="shared" si="7"/>
        <v/>
      </c>
      <c r="AG30" t="str">
        <f t="shared" si="8"/>
        <v>単元5</v>
      </c>
      <c r="AH30" t="str">
        <f t="shared" si="9"/>
        <v/>
      </c>
      <c r="AI30" t="str">
        <f t="shared" si="10"/>
        <v/>
      </c>
      <c r="AJ30" t="str">
        <f t="shared" si="11"/>
        <v/>
      </c>
      <c r="AK30" t="str">
        <f t="shared" si="12"/>
        <v/>
      </c>
      <c r="AL30" t="str">
        <f t="shared" si="12"/>
        <v>単元5</v>
      </c>
      <c r="AM30" t="str">
        <f t="shared" si="12"/>
        <v>単元5</v>
      </c>
      <c r="AN30" t="str">
        <f t="shared" si="12"/>
        <v/>
      </c>
      <c r="AO30" t="str">
        <f t="shared" si="12"/>
        <v/>
      </c>
      <c r="AT30" s="24">
        <v>22</v>
      </c>
      <c r="AU30" s="42" t="s">
        <v>233</v>
      </c>
      <c r="AV30" s="25" t="s">
        <v>335</v>
      </c>
      <c r="AW30" s="25" t="s">
        <v>335</v>
      </c>
      <c r="AX30" s="25" t="s">
        <v>335</v>
      </c>
      <c r="AY30" s="25" t="s">
        <v>335</v>
      </c>
      <c r="AZ30" s="43" t="s">
        <v>335</v>
      </c>
    </row>
    <row r="31" spans="1:52" ht="18.95" customHeight="1" x14ac:dyDescent="0.15">
      <c r="A31" s="207"/>
      <c r="B31" s="99">
        <f t="shared" si="5"/>
        <v>46472</v>
      </c>
      <c r="C31" s="98">
        <f t="shared" si="5"/>
        <v>46472</v>
      </c>
      <c r="D31" s="3" t="s">
        <v>62</v>
      </c>
      <c r="E31" s="3"/>
      <c r="F31" s="17" t="str">
        <f t="shared" si="0"/>
        <v>単元6</v>
      </c>
      <c r="G31" s="17" t="str">
        <f t="shared" si="1"/>
        <v/>
      </c>
      <c r="H31" s="17" t="str">
        <f t="shared" si="2"/>
        <v/>
      </c>
      <c r="I31" s="17" t="str">
        <f t="shared" si="3"/>
        <v/>
      </c>
      <c r="J31" s="17" t="str">
        <f t="shared" si="4"/>
        <v/>
      </c>
      <c r="K31" s="3"/>
      <c r="M31" s="207"/>
      <c r="N31" s="33">
        <v>1</v>
      </c>
      <c r="O31">
        <f>SUM($N$6:N31)</f>
        <v>26</v>
      </c>
      <c r="W31" s="3">
        <v>23</v>
      </c>
      <c r="X31" s="7" t="str">
        <f>R11</f>
        <v>数学</v>
      </c>
      <c r="Y31" s="9"/>
      <c r="Z31" s="23" t="str">
        <f t="shared" si="6"/>
        <v>数学</v>
      </c>
      <c r="AA31" t="str">
        <f>IF($Z31=AA$8,COUNTIF($Z$9:$Z31,AA$8)+Q$22,"")</f>
        <v/>
      </c>
      <c r="AB31" t="str">
        <f>IF($Z31=AB$8,COUNTIF($Z$9:$Z31,AB$8)+R$22,"")</f>
        <v/>
      </c>
      <c r="AC31">
        <f>IF($Z31=AC$8,COUNTIF($Z$9:$Z31,AC$8)+S$22,"")</f>
        <v>5</v>
      </c>
      <c r="AD31" t="str">
        <f>IF($Z31=AD$8,COUNTIF($Z$9:$Z31,AD$8)+T$22,"")</f>
        <v/>
      </c>
      <c r="AE31" t="str">
        <f>IF($Z31=AE$8,COUNTIF($Z$9:$Z31,AE$8)+U$22,"")</f>
        <v/>
      </c>
      <c r="AF31" t="str">
        <f t="shared" si="7"/>
        <v/>
      </c>
      <c r="AG31" t="str">
        <f t="shared" si="8"/>
        <v/>
      </c>
      <c r="AH31" t="str">
        <f t="shared" si="9"/>
        <v>単元5</v>
      </c>
      <c r="AI31" t="str">
        <f t="shared" si="10"/>
        <v/>
      </c>
      <c r="AJ31" t="str">
        <f t="shared" si="11"/>
        <v/>
      </c>
      <c r="AK31" t="str">
        <f t="shared" si="12"/>
        <v/>
      </c>
      <c r="AL31" t="str">
        <f t="shared" si="12"/>
        <v/>
      </c>
      <c r="AM31" t="str">
        <f t="shared" si="12"/>
        <v>単元5</v>
      </c>
      <c r="AN31" t="str">
        <f t="shared" si="12"/>
        <v>単元5</v>
      </c>
      <c r="AO31" t="str">
        <f t="shared" si="12"/>
        <v/>
      </c>
      <c r="AT31" s="24">
        <v>23</v>
      </c>
      <c r="AU31" s="42" t="s">
        <v>234</v>
      </c>
      <c r="AV31" s="25" t="s">
        <v>336</v>
      </c>
      <c r="AW31" s="25" t="s">
        <v>336</v>
      </c>
      <c r="AX31" s="25" t="s">
        <v>336</v>
      </c>
      <c r="AY31" s="25" t="s">
        <v>336</v>
      </c>
      <c r="AZ31" s="43" t="s">
        <v>336</v>
      </c>
    </row>
    <row r="32" spans="1:52" ht="18.95" customHeight="1" x14ac:dyDescent="0.15">
      <c r="A32" s="207"/>
      <c r="B32" s="99">
        <f t="shared" si="5"/>
        <v>46473</v>
      </c>
      <c r="C32" s="98">
        <f t="shared" si="5"/>
        <v>46473</v>
      </c>
      <c r="D32" s="3" t="s">
        <v>63</v>
      </c>
      <c r="E32" s="3"/>
      <c r="F32" s="17" t="str">
        <f t="shared" si="0"/>
        <v/>
      </c>
      <c r="G32" s="17" t="str">
        <f t="shared" si="1"/>
        <v>単元6</v>
      </c>
      <c r="H32" s="17" t="str">
        <f t="shared" si="2"/>
        <v/>
      </c>
      <c r="I32" s="17" t="str">
        <f t="shared" si="3"/>
        <v/>
      </c>
      <c r="J32" s="17" t="str">
        <f t="shared" si="4"/>
        <v/>
      </c>
      <c r="K32" s="3"/>
      <c r="M32" s="207"/>
      <c r="N32" s="33">
        <v>1</v>
      </c>
      <c r="O32">
        <f>SUM($N$6:N32)</f>
        <v>27</v>
      </c>
      <c r="W32" s="3">
        <v>24</v>
      </c>
      <c r="X32" s="7" t="str">
        <f>R12</f>
        <v>理科</v>
      </c>
      <c r="Y32" s="9"/>
      <c r="Z32" s="23" t="str">
        <f t="shared" si="6"/>
        <v>理科</v>
      </c>
      <c r="AA32" t="str">
        <f>IF($Z32=AA$8,COUNTIF($Z$9:$Z32,AA$8)+Q$22,"")</f>
        <v/>
      </c>
      <c r="AB32" t="str">
        <f>IF($Z32=AB$8,COUNTIF($Z$9:$Z32,AB$8)+R$22,"")</f>
        <v/>
      </c>
      <c r="AC32" t="str">
        <f>IF($Z32=AC$8,COUNTIF($Z$9:$Z32,AC$8)+S$22,"")</f>
        <v/>
      </c>
      <c r="AD32">
        <f>IF($Z32=AD$8,COUNTIF($Z$9:$Z32,AD$8)+T$22,"")</f>
        <v>5</v>
      </c>
      <c r="AE32" t="str">
        <f>IF($Z32=AE$8,COUNTIF($Z$9:$Z32,AE$8)+U$22,"")</f>
        <v/>
      </c>
      <c r="AF32" t="str">
        <f t="shared" si="7"/>
        <v/>
      </c>
      <c r="AG32" t="str">
        <f t="shared" si="8"/>
        <v/>
      </c>
      <c r="AH32" t="str">
        <f t="shared" si="9"/>
        <v/>
      </c>
      <c r="AI32" t="str">
        <f t="shared" si="10"/>
        <v>単元5</v>
      </c>
      <c r="AJ32" t="str">
        <f t="shared" si="11"/>
        <v/>
      </c>
      <c r="AK32" t="str">
        <f t="shared" si="12"/>
        <v/>
      </c>
      <c r="AL32" t="str">
        <f t="shared" si="12"/>
        <v/>
      </c>
      <c r="AM32" t="str">
        <f t="shared" si="12"/>
        <v/>
      </c>
      <c r="AN32" t="str">
        <f t="shared" si="12"/>
        <v>単元5</v>
      </c>
      <c r="AO32" t="str">
        <f t="shared" si="12"/>
        <v>単元5</v>
      </c>
      <c r="AT32" s="24">
        <v>24</v>
      </c>
      <c r="AU32" s="42" t="s">
        <v>235</v>
      </c>
      <c r="AV32" s="25" t="s">
        <v>337</v>
      </c>
      <c r="AW32" s="25" t="s">
        <v>337</v>
      </c>
      <c r="AX32" s="25" t="s">
        <v>337</v>
      </c>
      <c r="AY32" s="25" t="s">
        <v>337</v>
      </c>
      <c r="AZ32" s="43" t="s">
        <v>337</v>
      </c>
    </row>
    <row r="33" spans="1:52" ht="18.95" customHeight="1" x14ac:dyDescent="0.15">
      <c r="A33" s="207"/>
      <c r="B33" s="99">
        <f t="shared" si="5"/>
        <v>46474</v>
      </c>
      <c r="C33" s="98">
        <f t="shared" si="5"/>
        <v>46474</v>
      </c>
      <c r="D33" s="3" t="s">
        <v>64</v>
      </c>
      <c r="E33" s="3"/>
      <c r="F33" s="17" t="str">
        <f t="shared" si="0"/>
        <v/>
      </c>
      <c r="G33" s="17" t="str">
        <f t="shared" si="1"/>
        <v/>
      </c>
      <c r="H33" s="17" t="str">
        <f t="shared" si="2"/>
        <v>単元6</v>
      </c>
      <c r="I33" s="17" t="str">
        <f t="shared" si="3"/>
        <v/>
      </c>
      <c r="J33" s="17" t="str">
        <f t="shared" si="4"/>
        <v/>
      </c>
      <c r="K33" s="3"/>
      <c r="M33" s="207"/>
      <c r="N33" s="33">
        <v>1</v>
      </c>
      <c r="O33">
        <f>SUM($N$6:N33)</f>
        <v>28</v>
      </c>
      <c r="Q33" s="6"/>
      <c r="W33" s="3">
        <v>25</v>
      </c>
      <c r="X33" s="7" t="str">
        <f>R13</f>
        <v>英語</v>
      </c>
      <c r="Y33" s="9"/>
      <c r="Z33" s="23" t="str">
        <f t="shared" si="6"/>
        <v>英語</v>
      </c>
      <c r="AA33" t="str">
        <f>IF($Z33=AA$8,COUNTIF($Z$9:$Z33,AA$8)+Q$22,"")</f>
        <v/>
      </c>
      <c r="AB33" t="str">
        <f>IF($Z33=AB$8,COUNTIF($Z$9:$Z33,AB$8)+R$22,"")</f>
        <v/>
      </c>
      <c r="AC33" t="str">
        <f>IF($Z33=AC$8,COUNTIF($Z$9:$Z33,AC$8)+S$22,"")</f>
        <v/>
      </c>
      <c r="AD33" t="str">
        <f>IF($Z33=AD$8,COUNTIF($Z$9:$Z33,AD$8)+T$22,"")</f>
        <v/>
      </c>
      <c r="AE33">
        <f>IF($Z33=AE$8,COUNTIF($Z$9:$Z33,AE$8)+U$22,"")</f>
        <v>5</v>
      </c>
      <c r="AF33" t="str">
        <f t="shared" si="7"/>
        <v/>
      </c>
      <c r="AG33" t="str">
        <f t="shared" si="8"/>
        <v/>
      </c>
      <c r="AH33" t="str">
        <f t="shared" si="9"/>
        <v/>
      </c>
      <c r="AI33" t="str">
        <f t="shared" si="10"/>
        <v/>
      </c>
      <c r="AJ33" t="str">
        <f t="shared" si="11"/>
        <v>単元5</v>
      </c>
      <c r="AK33" t="str">
        <f t="shared" si="12"/>
        <v>単元6</v>
      </c>
      <c r="AL33" t="str">
        <f t="shared" si="12"/>
        <v/>
      </c>
      <c r="AM33" t="str">
        <f t="shared" si="12"/>
        <v/>
      </c>
      <c r="AN33" t="str">
        <f t="shared" si="12"/>
        <v/>
      </c>
      <c r="AO33" t="str">
        <f t="shared" si="12"/>
        <v>単元5</v>
      </c>
      <c r="AT33" s="24">
        <v>25</v>
      </c>
      <c r="AU33" s="42" t="s">
        <v>236</v>
      </c>
      <c r="AV33" s="26" t="s">
        <v>338</v>
      </c>
      <c r="AW33" s="26" t="s">
        <v>338</v>
      </c>
      <c r="AX33" s="26" t="s">
        <v>338</v>
      </c>
      <c r="AY33" s="26" t="s">
        <v>338</v>
      </c>
      <c r="AZ33" s="44" t="s">
        <v>338</v>
      </c>
    </row>
    <row r="34" spans="1:52" ht="18.95" customHeight="1" x14ac:dyDescent="0.15">
      <c r="A34" s="207"/>
      <c r="B34" s="99">
        <f t="shared" si="5"/>
        <v>46475</v>
      </c>
      <c r="C34" s="98">
        <f t="shared" si="5"/>
        <v>46475</v>
      </c>
      <c r="D34" s="3" t="s">
        <v>51</v>
      </c>
      <c r="E34" s="3"/>
      <c r="F34" s="17" t="str">
        <f t="shared" si="0"/>
        <v/>
      </c>
      <c r="G34" s="17" t="str">
        <f t="shared" si="1"/>
        <v/>
      </c>
      <c r="H34" s="17" t="str">
        <f t="shared" si="2"/>
        <v/>
      </c>
      <c r="I34" s="17" t="str">
        <f t="shared" si="3"/>
        <v>単元6</v>
      </c>
      <c r="J34" s="17" t="str">
        <f t="shared" si="4"/>
        <v/>
      </c>
      <c r="K34" s="3"/>
      <c r="M34" s="207"/>
      <c r="N34" s="33">
        <v>1</v>
      </c>
      <c r="O34">
        <f>SUM($N$6:N34)</f>
        <v>29</v>
      </c>
      <c r="W34" s="3">
        <v>26</v>
      </c>
      <c r="X34" s="7" t="str">
        <f>R9</f>
        <v>国語</v>
      </c>
      <c r="Y34" s="9"/>
      <c r="Z34" s="23" t="str">
        <f t="shared" si="6"/>
        <v>国語</v>
      </c>
      <c r="AA34">
        <f>IF($Z34=AA$8,COUNTIF($Z$9:$Z34,AA$8)+Q$22,"")</f>
        <v>6</v>
      </c>
      <c r="AB34" t="str">
        <f>IF($Z34=AB$8,COUNTIF($Z$9:$Z34,AB$8)+R$22,"")</f>
        <v/>
      </c>
      <c r="AC34" t="str">
        <f>IF($Z34=AC$8,COUNTIF($Z$9:$Z34,AC$8)+S$22,"")</f>
        <v/>
      </c>
      <c r="AD34" t="str">
        <f>IF($Z34=AD$8,COUNTIF($Z$9:$Z34,AD$8)+T$22,"")</f>
        <v/>
      </c>
      <c r="AE34" t="str">
        <f>IF($Z34=AE$8,COUNTIF($Z$9:$Z34,AE$8)+U$22,"")</f>
        <v/>
      </c>
      <c r="AF34" t="str">
        <f t="shared" si="7"/>
        <v>単元6</v>
      </c>
      <c r="AG34" t="str">
        <f t="shared" si="8"/>
        <v/>
      </c>
      <c r="AH34" t="str">
        <f t="shared" si="9"/>
        <v/>
      </c>
      <c r="AI34" t="str">
        <f t="shared" si="10"/>
        <v/>
      </c>
      <c r="AJ34" t="str">
        <f t="shared" si="11"/>
        <v/>
      </c>
      <c r="AK34" t="str">
        <f t="shared" si="12"/>
        <v>単元6</v>
      </c>
      <c r="AL34" t="str">
        <f t="shared" si="12"/>
        <v>単元6</v>
      </c>
      <c r="AM34" t="str">
        <f t="shared" si="12"/>
        <v/>
      </c>
      <c r="AN34" t="str">
        <f t="shared" si="12"/>
        <v/>
      </c>
      <c r="AO34" t="str">
        <f t="shared" si="12"/>
        <v/>
      </c>
      <c r="AT34" s="24">
        <v>26</v>
      </c>
      <c r="AU34" s="42" t="s">
        <v>237</v>
      </c>
      <c r="AV34" s="26" t="s">
        <v>339</v>
      </c>
      <c r="AW34" s="26" t="s">
        <v>339</v>
      </c>
      <c r="AX34" s="26" t="s">
        <v>339</v>
      </c>
      <c r="AY34" s="26" t="s">
        <v>339</v>
      </c>
      <c r="AZ34" s="44" t="s">
        <v>339</v>
      </c>
    </row>
    <row r="35" spans="1:52" ht="18.95" customHeight="1" x14ac:dyDescent="0.15">
      <c r="A35" s="207"/>
      <c r="B35" s="99">
        <f t="shared" si="5"/>
        <v>46476</v>
      </c>
      <c r="C35" s="98">
        <f t="shared" si="5"/>
        <v>46476</v>
      </c>
      <c r="D35" s="3" t="s">
        <v>52</v>
      </c>
      <c r="E35" s="3"/>
      <c r="F35" s="17" t="str">
        <f t="shared" si="0"/>
        <v/>
      </c>
      <c r="G35" s="17" t="str">
        <f t="shared" si="1"/>
        <v/>
      </c>
      <c r="H35" s="17" t="str">
        <f t="shared" si="2"/>
        <v/>
      </c>
      <c r="I35" s="17" t="str">
        <f t="shared" si="3"/>
        <v/>
      </c>
      <c r="J35" s="17" t="str">
        <f t="shared" si="4"/>
        <v>単元6</v>
      </c>
      <c r="K35" s="3"/>
      <c r="M35" s="207"/>
      <c r="N35" s="33">
        <v>1</v>
      </c>
      <c r="O35">
        <f>SUM($N$6:N35)</f>
        <v>30</v>
      </c>
      <c r="W35" s="3">
        <v>27</v>
      </c>
      <c r="X35" s="7" t="str">
        <f>R10</f>
        <v>社会</v>
      </c>
      <c r="Y35" s="9"/>
      <c r="Z35" s="23" t="str">
        <f t="shared" si="6"/>
        <v>社会</v>
      </c>
      <c r="AA35" t="str">
        <f>IF($Z35=AA$8,COUNTIF($Z$9:$Z35,AA$8)+Q$22,"")</f>
        <v/>
      </c>
      <c r="AB35">
        <f>IF($Z35=AB$8,COUNTIF($Z$9:$Z35,AB$8)+R$22,"")</f>
        <v>6</v>
      </c>
      <c r="AC35" t="str">
        <f>IF($Z35=AC$8,COUNTIF($Z$9:$Z35,AC$8)+S$22,"")</f>
        <v/>
      </c>
      <c r="AD35" t="str">
        <f>IF($Z35=AD$8,COUNTIF($Z$9:$Z35,AD$8)+T$22,"")</f>
        <v/>
      </c>
      <c r="AE35" t="str">
        <f>IF($Z35=AE$8,COUNTIF($Z$9:$Z35,AE$8)+U$22,"")</f>
        <v/>
      </c>
      <c r="AF35" t="str">
        <f t="shared" si="7"/>
        <v/>
      </c>
      <c r="AG35" t="str">
        <f t="shared" si="8"/>
        <v>単元6</v>
      </c>
      <c r="AH35" t="str">
        <f t="shared" si="9"/>
        <v/>
      </c>
      <c r="AI35" t="str">
        <f t="shared" si="10"/>
        <v/>
      </c>
      <c r="AJ35" t="str">
        <f t="shared" si="11"/>
        <v/>
      </c>
      <c r="AK35" t="str">
        <f t="shared" si="12"/>
        <v/>
      </c>
      <c r="AL35" t="str">
        <f t="shared" si="12"/>
        <v>単元6</v>
      </c>
      <c r="AM35" t="str">
        <f t="shared" si="12"/>
        <v>単元6</v>
      </c>
      <c r="AN35" t="str">
        <f t="shared" si="12"/>
        <v/>
      </c>
      <c r="AO35" t="str">
        <f t="shared" si="12"/>
        <v/>
      </c>
      <c r="AT35" s="24">
        <v>27</v>
      </c>
      <c r="AU35" s="42" t="s">
        <v>238</v>
      </c>
      <c r="AV35" s="26" t="s">
        <v>340</v>
      </c>
      <c r="AW35" s="26" t="s">
        <v>340</v>
      </c>
      <c r="AX35" s="26" t="s">
        <v>340</v>
      </c>
      <c r="AY35" s="26" t="s">
        <v>340</v>
      </c>
      <c r="AZ35" s="44" t="s">
        <v>340</v>
      </c>
    </row>
    <row r="36" spans="1:52" ht="18.95" customHeight="1" thickBot="1" x14ac:dyDescent="0.2">
      <c r="A36" s="207"/>
      <c r="B36" s="99">
        <f t="shared" si="5"/>
        <v>46477</v>
      </c>
      <c r="C36" s="98">
        <f t="shared" si="5"/>
        <v>46477</v>
      </c>
      <c r="D36" s="3" t="s">
        <v>53</v>
      </c>
      <c r="E36" s="3"/>
      <c r="F36" s="17" t="str">
        <f t="shared" si="0"/>
        <v>単元7</v>
      </c>
      <c r="G36" s="17" t="str">
        <f t="shared" si="1"/>
        <v/>
      </c>
      <c r="H36" s="17" t="str">
        <f t="shared" si="2"/>
        <v/>
      </c>
      <c r="I36" s="17" t="str">
        <f t="shared" si="3"/>
        <v/>
      </c>
      <c r="J36" s="17" t="str">
        <f t="shared" si="4"/>
        <v/>
      </c>
      <c r="K36" s="3"/>
      <c r="M36" s="207"/>
      <c r="N36" s="34">
        <v>1</v>
      </c>
      <c r="O36">
        <f>SUM($N$6:N36)</f>
        <v>31</v>
      </c>
      <c r="W36" s="3">
        <v>28</v>
      </c>
      <c r="X36" s="7" t="str">
        <f>R11</f>
        <v>数学</v>
      </c>
      <c r="Y36" s="9"/>
      <c r="Z36" s="23" t="str">
        <f t="shared" si="6"/>
        <v>数学</v>
      </c>
      <c r="AA36" t="str">
        <f>IF($Z36=AA$8,COUNTIF($Z$9:$Z36,AA$8)+Q$22,"")</f>
        <v/>
      </c>
      <c r="AB36" t="str">
        <f>IF($Z36=AB$8,COUNTIF($Z$9:$Z36,AB$8)+R$22,"")</f>
        <v/>
      </c>
      <c r="AC36">
        <f>IF($Z36=AC$8,COUNTIF($Z$9:$Z36,AC$8)+S$22,"")</f>
        <v>6</v>
      </c>
      <c r="AD36" t="str">
        <f>IF($Z36=AD$8,COUNTIF($Z$9:$Z36,AD$8)+T$22,"")</f>
        <v/>
      </c>
      <c r="AE36" t="str">
        <f>IF($Z36=AE$8,COUNTIF($Z$9:$Z36,AE$8)+U$22,"")</f>
        <v/>
      </c>
      <c r="AF36" t="str">
        <f t="shared" si="7"/>
        <v/>
      </c>
      <c r="AG36" t="str">
        <f t="shared" si="8"/>
        <v/>
      </c>
      <c r="AH36" t="str">
        <f t="shared" si="9"/>
        <v>単元6</v>
      </c>
      <c r="AI36" t="str">
        <f t="shared" si="10"/>
        <v/>
      </c>
      <c r="AJ36" t="str">
        <f t="shared" si="11"/>
        <v/>
      </c>
      <c r="AK36" t="str">
        <f t="shared" si="12"/>
        <v/>
      </c>
      <c r="AL36" t="str">
        <f t="shared" si="12"/>
        <v/>
      </c>
      <c r="AM36" t="str">
        <f t="shared" si="12"/>
        <v>単元6</v>
      </c>
      <c r="AN36" t="str">
        <f t="shared" si="12"/>
        <v>単元6</v>
      </c>
      <c r="AO36" t="str">
        <f t="shared" si="12"/>
        <v/>
      </c>
      <c r="AT36" s="24">
        <v>28</v>
      </c>
      <c r="AU36" s="42" t="s">
        <v>239</v>
      </c>
      <c r="AV36" s="25" t="s">
        <v>341</v>
      </c>
      <c r="AW36" s="25" t="s">
        <v>341</v>
      </c>
      <c r="AX36" s="25" t="s">
        <v>341</v>
      </c>
      <c r="AY36" s="25" t="s">
        <v>341</v>
      </c>
      <c r="AZ36" s="43" t="s">
        <v>341</v>
      </c>
    </row>
    <row r="37" spans="1:52" ht="24.95" customHeight="1" x14ac:dyDescent="0.15">
      <c r="A37" s="207"/>
      <c r="M37" s="207"/>
      <c r="W37" s="3">
        <v>29</v>
      </c>
      <c r="X37" s="7" t="str">
        <f>R12</f>
        <v>理科</v>
      </c>
      <c r="Y37" s="9"/>
      <c r="Z37" s="23" t="str">
        <f t="shared" si="6"/>
        <v>理科</v>
      </c>
      <c r="AA37" t="str">
        <f>IF($Z37=AA$8,COUNTIF($Z$9:$Z37,AA$8)+Q$22,"")</f>
        <v/>
      </c>
      <c r="AB37" t="str">
        <f>IF($Z37=AB$8,COUNTIF($Z$9:$Z37,AB$8)+R$22,"")</f>
        <v/>
      </c>
      <c r="AC37" t="str">
        <f>IF($Z37=AC$8,COUNTIF($Z$9:$Z37,AC$8)+S$22,"")</f>
        <v/>
      </c>
      <c r="AD37">
        <f>IF($Z37=AD$8,COUNTIF($Z$9:$Z37,AD$8)+T$22,"")</f>
        <v>6</v>
      </c>
      <c r="AE37" t="str">
        <f>IF($Z37=AE$8,COUNTIF($Z$9:$Z37,AE$8)+U$22,"")</f>
        <v/>
      </c>
      <c r="AF37" t="str">
        <f t="shared" si="7"/>
        <v/>
      </c>
      <c r="AG37" t="str">
        <f t="shared" si="8"/>
        <v/>
      </c>
      <c r="AH37" t="str">
        <f t="shared" si="9"/>
        <v/>
      </c>
      <c r="AI37" t="str">
        <f t="shared" si="10"/>
        <v>単元6</v>
      </c>
      <c r="AJ37" t="str">
        <f t="shared" si="11"/>
        <v/>
      </c>
      <c r="AK37" t="str">
        <f t="shared" si="12"/>
        <v/>
      </c>
      <c r="AL37" t="str">
        <f t="shared" si="12"/>
        <v/>
      </c>
      <c r="AM37" t="str">
        <f t="shared" si="12"/>
        <v/>
      </c>
      <c r="AN37" t="str">
        <f t="shared" si="12"/>
        <v>単元6</v>
      </c>
      <c r="AO37" t="str">
        <f t="shared" si="12"/>
        <v>単元6</v>
      </c>
      <c r="AT37" s="24">
        <v>29</v>
      </c>
      <c r="AU37" s="42" t="s">
        <v>240</v>
      </c>
      <c r="AV37" s="27" t="s">
        <v>342</v>
      </c>
      <c r="AW37" s="27" t="s">
        <v>342</v>
      </c>
      <c r="AX37" s="25" t="s">
        <v>342</v>
      </c>
      <c r="AY37" s="27" t="s">
        <v>342</v>
      </c>
      <c r="AZ37" s="43" t="s">
        <v>342</v>
      </c>
    </row>
    <row r="38" spans="1:52" ht="24.95" customHeight="1" x14ac:dyDescent="0.15">
      <c r="A38" s="207"/>
      <c r="M38" s="207"/>
      <c r="N38" s="6" t="s">
        <v>84</v>
      </c>
      <c r="W38" s="3">
        <v>30</v>
      </c>
      <c r="X38" s="7" t="str">
        <f>R13</f>
        <v>英語</v>
      </c>
      <c r="Y38" s="9"/>
      <c r="Z38" s="23" t="str">
        <f t="shared" si="6"/>
        <v>英語</v>
      </c>
      <c r="AA38" t="str">
        <f>IF($Z38=AA$8,COUNTIF($Z$9:$Z38,AA$8)+Q$22,"")</f>
        <v/>
      </c>
      <c r="AB38" t="str">
        <f>IF($Z38=AB$8,COUNTIF($Z$9:$Z38,AB$8)+R$22,"")</f>
        <v/>
      </c>
      <c r="AC38" t="str">
        <f>IF($Z38=AC$8,COUNTIF($Z$9:$Z38,AC$8)+S$22,"")</f>
        <v/>
      </c>
      <c r="AD38" t="str">
        <f>IF($Z38=AD$8,COUNTIF($Z$9:$Z38,AD$8)+T$22,"")</f>
        <v/>
      </c>
      <c r="AE38">
        <f>IF($Z38=AE$8,COUNTIF($Z$9:$Z38,AE$8)+U$22,"")</f>
        <v>6</v>
      </c>
      <c r="AF38" t="str">
        <f t="shared" si="7"/>
        <v/>
      </c>
      <c r="AG38" t="str">
        <f t="shared" si="8"/>
        <v/>
      </c>
      <c r="AH38" t="str">
        <f t="shared" si="9"/>
        <v/>
      </c>
      <c r="AI38" t="str">
        <f t="shared" si="10"/>
        <v/>
      </c>
      <c r="AJ38" t="str">
        <f t="shared" si="11"/>
        <v>単元6</v>
      </c>
      <c r="AK38" t="str">
        <f t="shared" si="12"/>
        <v>単元7</v>
      </c>
      <c r="AL38" t="str">
        <f t="shared" si="12"/>
        <v/>
      </c>
      <c r="AM38" t="str">
        <f t="shared" si="12"/>
        <v/>
      </c>
      <c r="AN38" t="str">
        <f t="shared" si="12"/>
        <v/>
      </c>
      <c r="AO38" t="str">
        <f t="shared" si="12"/>
        <v>単元6</v>
      </c>
      <c r="AT38" s="24">
        <v>30</v>
      </c>
      <c r="AU38" s="42" t="s">
        <v>241</v>
      </c>
      <c r="AV38" s="27" t="s">
        <v>343</v>
      </c>
      <c r="AW38" s="27" t="s">
        <v>343</v>
      </c>
      <c r="AX38" s="25" t="s">
        <v>343</v>
      </c>
      <c r="AY38" s="27" t="s">
        <v>343</v>
      </c>
      <c r="AZ38" s="43" t="s">
        <v>343</v>
      </c>
    </row>
    <row r="39" spans="1:52" ht="24.95" customHeight="1" x14ac:dyDescent="0.15">
      <c r="A39" s="207"/>
      <c r="M39" s="207"/>
      <c r="W39" s="3">
        <v>31</v>
      </c>
      <c r="X39" s="7" t="str">
        <f>R9</f>
        <v>国語</v>
      </c>
      <c r="Y39" s="9"/>
      <c r="Z39" s="23" t="str">
        <f t="shared" si="6"/>
        <v>国語</v>
      </c>
      <c r="AA39">
        <f>IF($Z39=AA$8,COUNTIF($Z$9:$Z39,AA$8)+Q$22,"")</f>
        <v>7</v>
      </c>
      <c r="AB39" t="str">
        <f>IF($Z39=AB$8,COUNTIF($Z$9:$Z39,AB$8)+R$22,"")</f>
        <v/>
      </c>
      <c r="AC39" t="str">
        <f>IF($Z39=AC$8,COUNTIF($Z$9:$Z39,AC$8)+S$22,"")</f>
        <v/>
      </c>
      <c r="AD39" t="str">
        <f>IF($Z39=AD$8,COUNTIF($Z$9:$Z39,AD$8)+T$22,"")</f>
        <v/>
      </c>
      <c r="AE39" t="str">
        <f>IF($Z39=AE$8,COUNTIF($Z$9:$Z39,AE$8)+U$22,"")</f>
        <v/>
      </c>
      <c r="AF39" t="str">
        <f t="shared" si="7"/>
        <v>単元7</v>
      </c>
      <c r="AG39" t="str">
        <f t="shared" si="8"/>
        <v/>
      </c>
      <c r="AH39" t="str">
        <f t="shared" si="9"/>
        <v/>
      </c>
      <c r="AI39" t="str">
        <f t="shared" si="10"/>
        <v/>
      </c>
      <c r="AJ39" t="str">
        <f t="shared" si="11"/>
        <v/>
      </c>
      <c r="AK39" t="str">
        <f t="shared" si="12"/>
        <v>単元7</v>
      </c>
      <c r="AL39" t="str">
        <f t="shared" si="12"/>
        <v>単元7</v>
      </c>
      <c r="AM39" t="str">
        <f t="shared" si="12"/>
        <v/>
      </c>
      <c r="AN39" t="str">
        <f t="shared" si="12"/>
        <v/>
      </c>
      <c r="AO39" t="str">
        <f t="shared" si="12"/>
        <v/>
      </c>
      <c r="AT39" s="24">
        <v>31</v>
      </c>
      <c r="AU39" s="105" t="s">
        <v>344</v>
      </c>
      <c r="AV39" s="27" t="s">
        <v>242</v>
      </c>
      <c r="AW39" s="27" t="s">
        <v>242</v>
      </c>
      <c r="AX39" s="27" t="s">
        <v>242</v>
      </c>
      <c r="AY39" s="26" t="s">
        <v>242</v>
      </c>
      <c r="AZ39" s="43" t="s">
        <v>242</v>
      </c>
    </row>
    <row r="40" spans="1:52" ht="17.25" customHeight="1" x14ac:dyDescent="0.15">
      <c r="A40" s="207"/>
      <c r="B40" s="207"/>
      <c r="C40" s="207"/>
      <c r="D40" s="207"/>
      <c r="E40" s="207"/>
      <c r="F40" s="208"/>
      <c r="G40" s="208"/>
      <c r="H40" s="208"/>
      <c r="I40" s="208"/>
      <c r="J40" s="208"/>
      <c r="K40" s="207"/>
      <c r="L40" s="207"/>
      <c r="M40" s="207"/>
      <c r="W40" s="3">
        <v>32</v>
      </c>
      <c r="X40" s="7" t="str">
        <f>R10</f>
        <v>社会</v>
      </c>
      <c r="Y40" s="9"/>
      <c r="Z40" s="23" t="str">
        <f t="shared" si="6"/>
        <v>社会</v>
      </c>
      <c r="AA40" t="str">
        <f>IF($Z40=AA$8,COUNTIF($Z$9:$Z40,AA$8)+Q$22,"")</f>
        <v/>
      </c>
      <c r="AB40">
        <f>IF($Z40=AB$8,COUNTIF($Z$9:$Z40,AB$8)+R$22,"")</f>
        <v>7</v>
      </c>
      <c r="AC40" t="str">
        <f>IF($Z40=AC$8,COUNTIF($Z$9:$Z40,AC$8)+S$22,"")</f>
        <v/>
      </c>
      <c r="AD40" t="str">
        <f>IF($Z40=AD$8,COUNTIF($Z$9:$Z40,AD$8)+T$22,"")</f>
        <v/>
      </c>
      <c r="AE40" t="str">
        <f>IF($Z40=AE$8,COUNTIF($Z$9:$Z40,AE$8)+U$22,"")</f>
        <v/>
      </c>
      <c r="AF40" t="str">
        <f t="shared" si="7"/>
        <v/>
      </c>
      <c r="AG40" t="str">
        <f t="shared" si="8"/>
        <v>単元7</v>
      </c>
      <c r="AH40" t="str">
        <f t="shared" si="9"/>
        <v/>
      </c>
      <c r="AI40" t="str">
        <f t="shared" si="10"/>
        <v/>
      </c>
      <c r="AJ40" t="str">
        <f t="shared" si="11"/>
        <v/>
      </c>
      <c r="AK40" t="str">
        <f t="shared" si="12"/>
        <v/>
      </c>
      <c r="AL40" t="str">
        <f t="shared" si="12"/>
        <v>単元7</v>
      </c>
      <c r="AM40" t="str">
        <f t="shared" si="12"/>
        <v>単元7</v>
      </c>
      <c r="AN40" t="str">
        <f t="shared" si="12"/>
        <v/>
      </c>
      <c r="AO40" t="str">
        <f t="shared" si="12"/>
        <v/>
      </c>
      <c r="AT40" s="24">
        <v>32</v>
      </c>
      <c r="AU40" s="105" t="s">
        <v>345</v>
      </c>
      <c r="AV40" s="27" t="s">
        <v>243</v>
      </c>
      <c r="AW40" s="27" t="s">
        <v>243</v>
      </c>
      <c r="AX40" s="27" t="s">
        <v>243</v>
      </c>
      <c r="AY40" s="26" t="s">
        <v>243</v>
      </c>
      <c r="AZ40" s="45" t="s">
        <v>243</v>
      </c>
    </row>
    <row r="41" spans="1:52" ht="18.95" customHeight="1" x14ac:dyDescent="0.15">
      <c r="W41" s="3">
        <v>33</v>
      </c>
      <c r="X41" s="7" t="str">
        <f>R11</f>
        <v>数学</v>
      </c>
      <c r="Y41" s="9"/>
      <c r="Z41" s="23" t="str">
        <f t="shared" si="6"/>
        <v>数学</v>
      </c>
      <c r="AA41" t="str">
        <f>IF($Z41=AA$8,COUNTIF($Z$9:$Z41,AA$8)+Q$22,"")</f>
        <v/>
      </c>
      <c r="AB41" t="str">
        <f>IF($Z41=AB$8,COUNTIF($Z$9:$Z41,AB$8)+R$22,"")</f>
        <v/>
      </c>
      <c r="AC41">
        <f>IF($Z41=AC$8,COUNTIF($Z$9:$Z41,AC$8)+S$22,"")</f>
        <v>7</v>
      </c>
      <c r="AD41" t="str">
        <f>IF($Z41=AD$8,COUNTIF($Z$9:$Z41,AD$8)+T$22,"")</f>
        <v/>
      </c>
      <c r="AE41" t="str">
        <f>IF($Z41=AE$8,COUNTIF($Z$9:$Z41,AE$8)+U$22,"")</f>
        <v/>
      </c>
      <c r="AF41" t="str">
        <f t="shared" si="7"/>
        <v/>
      </c>
      <c r="AG41" t="str">
        <f t="shared" si="8"/>
        <v/>
      </c>
      <c r="AH41" t="str">
        <f t="shared" si="9"/>
        <v>単元7</v>
      </c>
      <c r="AI41" t="str">
        <f t="shared" si="10"/>
        <v/>
      </c>
      <c r="AJ41" t="str">
        <f t="shared" si="11"/>
        <v/>
      </c>
      <c r="AK41" t="str">
        <f t="shared" ref="AK41:AO69" si="13">IF(AF41=AF42,"",IF($Z41=$Z42,AF41&amp;","&amp;AF42,AF41&amp;AF42))</f>
        <v/>
      </c>
      <c r="AL41" t="str">
        <f t="shared" si="13"/>
        <v/>
      </c>
      <c r="AM41" t="str">
        <f t="shared" si="13"/>
        <v>単元7</v>
      </c>
      <c r="AN41" t="str">
        <f t="shared" si="13"/>
        <v>単元7</v>
      </c>
      <c r="AO41" t="str">
        <f t="shared" si="13"/>
        <v/>
      </c>
      <c r="AT41" s="24">
        <v>33</v>
      </c>
      <c r="AU41" s="105" t="s">
        <v>346</v>
      </c>
      <c r="AV41" s="27" t="s">
        <v>244</v>
      </c>
      <c r="AW41" s="27" t="s">
        <v>244</v>
      </c>
      <c r="AX41" s="27" t="s">
        <v>244</v>
      </c>
      <c r="AY41" s="26" t="s">
        <v>244</v>
      </c>
      <c r="AZ41" s="45" t="s">
        <v>244</v>
      </c>
    </row>
    <row r="42" spans="1:52" ht="18.95" customHeight="1" x14ac:dyDescent="0.15">
      <c r="W42" s="3">
        <v>34</v>
      </c>
      <c r="X42" s="7" t="str">
        <f>R12</f>
        <v>理科</v>
      </c>
      <c r="Y42" s="9"/>
      <c r="Z42" s="23" t="str">
        <f t="shared" si="6"/>
        <v>理科</v>
      </c>
      <c r="AA42" t="str">
        <f>IF($Z42=AA$8,COUNTIF($Z$9:$Z42,AA$8)+Q$22,"")</f>
        <v/>
      </c>
      <c r="AB42" t="str">
        <f>IF($Z42=AB$8,COUNTIF($Z$9:$Z42,AB$8)+R$22,"")</f>
        <v/>
      </c>
      <c r="AC42" t="str">
        <f>IF($Z42=AC$8,COUNTIF($Z$9:$Z42,AC$8)+S$22,"")</f>
        <v/>
      </c>
      <c r="AD42">
        <f>IF($Z42=AD$8,COUNTIF($Z$9:$Z42,AD$8)+T$22,"")</f>
        <v>7</v>
      </c>
      <c r="AE42" t="str">
        <f>IF($Z42=AE$8,COUNTIF($Z$9:$Z42,AE$8)+U$22,"")</f>
        <v/>
      </c>
      <c r="AF42" t="str">
        <f t="shared" si="7"/>
        <v/>
      </c>
      <c r="AG42" t="str">
        <f t="shared" si="8"/>
        <v/>
      </c>
      <c r="AH42" t="str">
        <f t="shared" si="9"/>
        <v/>
      </c>
      <c r="AI42" t="str">
        <f t="shared" si="10"/>
        <v>単元7</v>
      </c>
      <c r="AJ42" t="str">
        <f t="shared" si="11"/>
        <v/>
      </c>
      <c r="AK42" t="str">
        <f t="shared" si="13"/>
        <v/>
      </c>
      <c r="AL42" t="str">
        <f t="shared" si="13"/>
        <v/>
      </c>
      <c r="AM42" t="str">
        <f t="shared" si="13"/>
        <v/>
      </c>
      <c r="AN42" t="str">
        <f t="shared" si="13"/>
        <v>単元7</v>
      </c>
      <c r="AO42" t="str">
        <f t="shared" si="13"/>
        <v>単元7</v>
      </c>
      <c r="AT42" s="24">
        <v>34</v>
      </c>
      <c r="AU42" s="105" t="s">
        <v>347</v>
      </c>
      <c r="AV42" s="26" t="s">
        <v>245</v>
      </c>
      <c r="AW42" s="26" t="s">
        <v>245</v>
      </c>
      <c r="AX42" s="26" t="s">
        <v>245</v>
      </c>
      <c r="AY42" s="26" t="s">
        <v>245</v>
      </c>
      <c r="AZ42" s="44" t="s">
        <v>245</v>
      </c>
    </row>
    <row r="43" spans="1:52" ht="18.95" customHeight="1" x14ac:dyDescent="0.15">
      <c r="W43" s="3">
        <v>35</v>
      </c>
      <c r="X43" s="7" t="str">
        <f>R13</f>
        <v>英語</v>
      </c>
      <c r="Y43" s="9"/>
      <c r="Z43" s="23" t="str">
        <f t="shared" si="6"/>
        <v>英語</v>
      </c>
      <c r="AA43" t="str">
        <f>IF($Z43=AA$8,COUNTIF($Z$9:$Z43,AA$8)+Q$22,"")</f>
        <v/>
      </c>
      <c r="AB43" t="str">
        <f>IF($Z43=AB$8,COUNTIF($Z$9:$Z43,AB$8)+R$22,"")</f>
        <v/>
      </c>
      <c r="AC43" t="str">
        <f>IF($Z43=AC$8,COUNTIF($Z$9:$Z43,AC$8)+S$22,"")</f>
        <v/>
      </c>
      <c r="AD43" t="str">
        <f>IF($Z43=AD$8,COUNTIF($Z$9:$Z43,AD$8)+T$22,"")</f>
        <v/>
      </c>
      <c r="AE43">
        <f>IF($Z43=AE$8,COUNTIF($Z$9:$Z43,AE$8)+U$22,"")</f>
        <v>7</v>
      </c>
      <c r="AF43" t="str">
        <f t="shared" si="7"/>
        <v/>
      </c>
      <c r="AG43" t="str">
        <f t="shared" si="8"/>
        <v/>
      </c>
      <c r="AH43" t="str">
        <f t="shared" si="9"/>
        <v/>
      </c>
      <c r="AI43" t="str">
        <f t="shared" si="10"/>
        <v/>
      </c>
      <c r="AJ43" t="str">
        <f t="shared" si="11"/>
        <v>単元7</v>
      </c>
      <c r="AK43" t="str">
        <f t="shared" si="13"/>
        <v>単元8</v>
      </c>
      <c r="AL43" t="str">
        <f t="shared" si="13"/>
        <v/>
      </c>
      <c r="AM43" t="str">
        <f t="shared" si="13"/>
        <v/>
      </c>
      <c r="AN43" t="str">
        <f t="shared" si="13"/>
        <v/>
      </c>
      <c r="AO43" t="str">
        <f t="shared" si="13"/>
        <v>単元7</v>
      </c>
      <c r="AT43" s="24">
        <v>35</v>
      </c>
      <c r="AU43" s="105" t="s">
        <v>348</v>
      </c>
      <c r="AV43" s="26" t="s">
        <v>246</v>
      </c>
      <c r="AW43" s="26" t="s">
        <v>246</v>
      </c>
      <c r="AX43" s="26" t="s">
        <v>246</v>
      </c>
      <c r="AY43" s="26" t="s">
        <v>246</v>
      </c>
      <c r="AZ43" s="44" t="s">
        <v>246</v>
      </c>
    </row>
    <row r="44" spans="1:52" ht="18.95" customHeight="1" x14ac:dyDescent="0.15">
      <c r="W44" s="3">
        <v>36</v>
      </c>
      <c r="X44" s="7" t="str">
        <f>R9</f>
        <v>国語</v>
      </c>
      <c r="Y44" s="9"/>
      <c r="Z44" s="23" t="str">
        <f t="shared" si="6"/>
        <v>国語</v>
      </c>
      <c r="AA44">
        <f>IF($Z44=AA$8,COUNTIF($Z$9:$Z44,AA$8)+Q$22,"")</f>
        <v>8</v>
      </c>
      <c r="AB44" t="str">
        <f>IF($Z44=AB$8,COUNTIF($Z$9:$Z44,AB$8)+R$22,"")</f>
        <v/>
      </c>
      <c r="AC44" t="str">
        <f>IF($Z44=AC$8,COUNTIF($Z$9:$Z44,AC$8)+S$22,"")</f>
        <v/>
      </c>
      <c r="AD44" t="str">
        <f>IF($Z44=AD$8,COUNTIF($Z$9:$Z44,AD$8)+T$22,"")</f>
        <v/>
      </c>
      <c r="AE44" t="str">
        <f>IF($Z44=AE$8,COUNTIF($Z$9:$Z44,AE$8)+U$22,"")</f>
        <v/>
      </c>
      <c r="AF44" t="str">
        <f t="shared" si="7"/>
        <v>単元8</v>
      </c>
      <c r="AG44" t="str">
        <f t="shared" si="8"/>
        <v/>
      </c>
      <c r="AH44" t="str">
        <f t="shared" si="9"/>
        <v/>
      </c>
      <c r="AI44" t="str">
        <f t="shared" si="10"/>
        <v/>
      </c>
      <c r="AJ44" t="str">
        <f t="shared" si="11"/>
        <v/>
      </c>
      <c r="AK44" t="str">
        <f t="shared" si="13"/>
        <v>単元8</v>
      </c>
      <c r="AL44" t="str">
        <f t="shared" si="13"/>
        <v>単元8</v>
      </c>
      <c r="AM44" t="str">
        <f t="shared" si="13"/>
        <v/>
      </c>
      <c r="AN44" t="str">
        <f t="shared" si="13"/>
        <v/>
      </c>
      <c r="AO44" t="str">
        <f t="shared" si="13"/>
        <v/>
      </c>
      <c r="AT44" s="24">
        <v>36</v>
      </c>
      <c r="AU44" s="105" t="s">
        <v>349</v>
      </c>
      <c r="AV44" s="26" t="s">
        <v>247</v>
      </c>
      <c r="AW44" s="26" t="s">
        <v>247</v>
      </c>
      <c r="AX44" s="26" t="s">
        <v>247</v>
      </c>
      <c r="AY44" s="26" t="s">
        <v>247</v>
      </c>
      <c r="AZ44" s="44" t="s">
        <v>247</v>
      </c>
    </row>
    <row r="45" spans="1:52" ht="18.95" customHeight="1" x14ac:dyDescent="0.15">
      <c r="W45" s="3">
        <v>37</v>
      </c>
      <c r="X45" s="7" t="str">
        <f>R10</f>
        <v>社会</v>
      </c>
      <c r="Y45" s="9"/>
      <c r="Z45" s="23" t="str">
        <f t="shared" si="6"/>
        <v>社会</v>
      </c>
      <c r="AA45" t="str">
        <f>IF($Z45=AA$8,COUNTIF($Z$9:$Z45,AA$8)+Q$22,"")</f>
        <v/>
      </c>
      <c r="AB45">
        <f>IF($Z45=AB$8,COUNTIF($Z$9:$Z45,AB$8)+R$22,"")</f>
        <v>8</v>
      </c>
      <c r="AC45" t="str">
        <f>IF($Z45=AC$8,COUNTIF($Z$9:$Z45,AC$8)+S$22,"")</f>
        <v/>
      </c>
      <c r="AD45" t="str">
        <f>IF($Z45=AD$8,COUNTIF($Z$9:$Z45,AD$8)+T$22,"")</f>
        <v/>
      </c>
      <c r="AE45" t="str">
        <f>IF($Z45=AE$8,COUNTIF($Z$9:$Z45,AE$8)+U$22,"")</f>
        <v/>
      </c>
      <c r="AF45" t="str">
        <f t="shared" si="7"/>
        <v/>
      </c>
      <c r="AG45" t="str">
        <f t="shared" si="8"/>
        <v>単元8</v>
      </c>
      <c r="AH45" t="str">
        <f t="shared" si="9"/>
        <v/>
      </c>
      <c r="AI45" t="str">
        <f t="shared" si="10"/>
        <v/>
      </c>
      <c r="AJ45" t="str">
        <f t="shared" si="11"/>
        <v/>
      </c>
      <c r="AK45" t="str">
        <f t="shared" si="13"/>
        <v/>
      </c>
      <c r="AL45" t="str">
        <f t="shared" si="13"/>
        <v>単元8</v>
      </c>
      <c r="AM45" t="str">
        <f t="shared" si="13"/>
        <v>単元8</v>
      </c>
      <c r="AN45" t="str">
        <f t="shared" si="13"/>
        <v/>
      </c>
      <c r="AO45" t="str">
        <f t="shared" si="13"/>
        <v/>
      </c>
      <c r="AT45" s="24">
        <v>37</v>
      </c>
      <c r="AU45" s="105" t="s">
        <v>350</v>
      </c>
      <c r="AV45" s="26" t="s">
        <v>248</v>
      </c>
      <c r="AW45" s="26" t="s">
        <v>248</v>
      </c>
      <c r="AX45" s="26" t="s">
        <v>248</v>
      </c>
      <c r="AY45" s="26" t="s">
        <v>248</v>
      </c>
      <c r="AZ45" s="44" t="s">
        <v>248</v>
      </c>
    </row>
    <row r="46" spans="1:52" ht="18.95" customHeight="1" x14ac:dyDescent="0.15">
      <c r="W46" s="3">
        <v>38</v>
      </c>
      <c r="X46" s="7" t="str">
        <f>R11</f>
        <v>数学</v>
      </c>
      <c r="Y46" s="9"/>
      <c r="Z46" s="23" t="str">
        <f t="shared" si="6"/>
        <v>数学</v>
      </c>
      <c r="AA46" t="str">
        <f>IF($Z46=AA$8,COUNTIF($Z$9:$Z46,AA$8)+Q$22,"")</f>
        <v/>
      </c>
      <c r="AB46" t="str">
        <f>IF($Z46=AB$8,COUNTIF($Z$9:$Z46,AB$8)+R$22,"")</f>
        <v/>
      </c>
      <c r="AC46">
        <f>IF($Z46=AC$8,COUNTIF($Z$9:$Z46,AC$8)+S$22,"")</f>
        <v>8</v>
      </c>
      <c r="AD46" t="str">
        <f>IF($Z46=AD$8,COUNTIF($Z$9:$Z46,AD$8)+T$22,"")</f>
        <v/>
      </c>
      <c r="AE46" t="str">
        <f>IF($Z46=AE$8,COUNTIF($Z$9:$Z46,AE$8)+U$22,"")</f>
        <v/>
      </c>
      <c r="AF46" t="str">
        <f t="shared" si="7"/>
        <v/>
      </c>
      <c r="AG46" t="str">
        <f t="shared" si="8"/>
        <v/>
      </c>
      <c r="AH46" t="str">
        <f t="shared" si="9"/>
        <v>単元8</v>
      </c>
      <c r="AI46" t="str">
        <f t="shared" si="10"/>
        <v/>
      </c>
      <c r="AJ46" t="str">
        <f t="shared" si="11"/>
        <v/>
      </c>
      <c r="AK46" t="str">
        <f t="shared" si="13"/>
        <v/>
      </c>
      <c r="AL46" t="str">
        <f t="shared" si="13"/>
        <v/>
      </c>
      <c r="AM46" t="str">
        <f t="shared" si="13"/>
        <v>単元8</v>
      </c>
      <c r="AN46" t="str">
        <f t="shared" si="13"/>
        <v>単元8</v>
      </c>
      <c r="AO46" t="str">
        <f t="shared" si="13"/>
        <v/>
      </c>
      <c r="AT46" s="24">
        <v>38</v>
      </c>
      <c r="AU46" s="105" t="s">
        <v>351</v>
      </c>
      <c r="AV46" s="26" t="s">
        <v>249</v>
      </c>
      <c r="AW46" s="26" t="s">
        <v>249</v>
      </c>
      <c r="AX46" s="26" t="s">
        <v>249</v>
      </c>
      <c r="AY46" s="26" t="s">
        <v>249</v>
      </c>
      <c r="AZ46" s="44" t="s">
        <v>249</v>
      </c>
    </row>
    <row r="47" spans="1:52" ht="18.95" customHeight="1" x14ac:dyDescent="0.15">
      <c r="W47" s="3">
        <v>39</v>
      </c>
      <c r="X47" s="7" t="str">
        <f>R12</f>
        <v>理科</v>
      </c>
      <c r="Y47" s="9"/>
      <c r="Z47" s="23" t="str">
        <f t="shared" si="6"/>
        <v>理科</v>
      </c>
      <c r="AA47" t="str">
        <f>IF($Z47=AA$8,COUNTIF($Z$9:$Z47,AA$8)+Q$22,"")</f>
        <v/>
      </c>
      <c r="AB47" t="str">
        <f>IF($Z47=AB$8,COUNTIF($Z$9:$Z47,AB$8)+R$22,"")</f>
        <v/>
      </c>
      <c r="AC47" t="str">
        <f>IF($Z47=AC$8,COUNTIF($Z$9:$Z47,AC$8)+S$22,"")</f>
        <v/>
      </c>
      <c r="AD47">
        <f>IF($Z47=AD$8,COUNTIF($Z$9:$Z47,AD$8)+T$22,"")</f>
        <v>8</v>
      </c>
      <c r="AE47" t="str">
        <f>IF($Z47=AE$8,COUNTIF($Z$9:$Z47,AE$8)+U$22,"")</f>
        <v/>
      </c>
      <c r="AF47" t="str">
        <f t="shared" si="7"/>
        <v/>
      </c>
      <c r="AG47" t="str">
        <f t="shared" si="8"/>
        <v/>
      </c>
      <c r="AH47" t="str">
        <f t="shared" si="9"/>
        <v/>
      </c>
      <c r="AI47" t="str">
        <f t="shared" si="10"/>
        <v>単元8</v>
      </c>
      <c r="AJ47" t="str">
        <f t="shared" si="11"/>
        <v/>
      </c>
      <c r="AK47" t="str">
        <f t="shared" si="13"/>
        <v/>
      </c>
      <c r="AL47" t="str">
        <f t="shared" si="13"/>
        <v/>
      </c>
      <c r="AM47" t="str">
        <f t="shared" si="13"/>
        <v/>
      </c>
      <c r="AN47" t="str">
        <f t="shared" si="13"/>
        <v>単元8</v>
      </c>
      <c r="AO47" t="str">
        <f t="shared" si="13"/>
        <v>単元8</v>
      </c>
      <c r="AT47" s="24">
        <v>39</v>
      </c>
      <c r="AU47" s="105" t="s">
        <v>352</v>
      </c>
      <c r="AV47" s="26" t="s">
        <v>250</v>
      </c>
      <c r="AW47" s="26" t="s">
        <v>250</v>
      </c>
      <c r="AX47" s="26" t="s">
        <v>250</v>
      </c>
      <c r="AY47" s="26" t="s">
        <v>250</v>
      </c>
      <c r="AZ47" s="44" t="s">
        <v>250</v>
      </c>
    </row>
    <row r="48" spans="1:52" ht="18.95" customHeight="1" x14ac:dyDescent="0.15">
      <c r="W48" s="3">
        <v>40</v>
      </c>
      <c r="X48" s="7" t="str">
        <f>R13</f>
        <v>英語</v>
      </c>
      <c r="Y48" s="9"/>
      <c r="Z48" s="23" t="str">
        <f t="shared" si="6"/>
        <v>英語</v>
      </c>
      <c r="AA48" t="str">
        <f>IF($Z48=AA$8,COUNTIF($Z$9:$Z48,AA$8)+Q$22,"")</f>
        <v/>
      </c>
      <c r="AB48" t="str">
        <f>IF($Z48=AB$8,COUNTIF($Z$9:$Z48,AB$8)+R$22,"")</f>
        <v/>
      </c>
      <c r="AC48" t="str">
        <f>IF($Z48=AC$8,COUNTIF($Z$9:$Z48,AC$8)+S$22,"")</f>
        <v/>
      </c>
      <c r="AD48" t="str">
        <f>IF($Z48=AD$8,COUNTIF($Z$9:$Z48,AD$8)+T$22,"")</f>
        <v/>
      </c>
      <c r="AE48">
        <f>IF($Z48=AE$8,COUNTIF($Z$9:$Z48,AE$8)+U$22,"")</f>
        <v>8</v>
      </c>
      <c r="AF48" t="str">
        <f t="shared" si="7"/>
        <v/>
      </c>
      <c r="AG48" t="str">
        <f t="shared" si="8"/>
        <v/>
      </c>
      <c r="AH48" t="str">
        <f t="shared" si="9"/>
        <v/>
      </c>
      <c r="AI48" t="str">
        <f t="shared" si="10"/>
        <v/>
      </c>
      <c r="AJ48" t="str">
        <f t="shared" si="11"/>
        <v>単元8</v>
      </c>
      <c r="AK48" t="str">
        <f t="shared" si="13"/>
        <v>単元9</v>
      </c>
      <c r="AL48" t="str">
        <f t="shared" si="13"/>
        <v/>
      </c>
      <c r="AM48" t="str">
        <f t="shared" si="13"/>
        <v/>
      </c>
      <c r="AN48" t="str">
        <f t="shared" si="13"/>
        <v/>
      </c>
      <c r="AO48" t="str">
        <f t="shared" si="13"/>
        <v>単元8</v>
      </c>
      <c r="AT48" s="24">
        <v>40</v>
      </c>
      <c r="AU48" s="105" t="s">
        <v>354</v>
      </c>
      <c r="AV48" s="3" t="s">
        <v>252</v>
      </c>
      <c r="AW48" s="3" t="s">
        <v>252</v>
      </c>
      <c r="AX48" s="3" t="s">
        <v>252</v>
      </c>
      <c r="AY48" s="3" t="s">
        <v>252</v>
      </c>
      <c r="AZ48" s="46" t="s">
        <v>252</v>
      </c>
    </row>
    <row r="49" spans="23:52" ht="18.95" customHeight="1" x14ac:dyDescent="0.15">
      <c r="W49" s="3">
        <v>41</v>
      </c>
      <c r="X49" s="7" t="str">
        <f>R9</f>
        <v>国語</v>
      </c>
      <c r="Y49" s="9"/>
      <c r="Z49" s="23" t="str">
        <f t="shared" si="6"/>
        <v>国語</v>
      </c>
      <c r="AA49">
        <f>IF($Z49=AA$8,COUNTIF($Z$9:$Z49,AA$8)+Q$22,"")</f>
        <v>9</v>
      </c>
      <c r="AB49" t="str">
        <f>IF($Z49=AB$8,COUNTIF($Z$9:$Z49,AB$8)+R$22,"")</f>
        <v/>
      </c>
      <c r="AC49" t="str">
        <f>IF($Z49=AC$8,COUNTIF($Z$9:$Z49,AC$8)+S$22,"")</f>
        <v/>
      </c>
      <c r="AD49" t="str">
        <f>IF($Z49=AD$8,COUNTIF($Z$9:$Z49,AD$8)+T$22,"")</f>
        <v/>
      </c>
      <c r="AE49" t="str">
        <f>IF($Z49=AE$8,COUNTIF($Z$9:$Z49,AE$8)+U$22,"")</f>
        <v/>
      </c>
      <c r="AF49" t="str">
        <f t="shared" si="7"/>
        <v>単元9</v>
      </c>
      <c r="AG49" t="str">
        <f t="shared" si="8"/>
        <v/>
      </c>
      <c r="AH49" t="str">
        <f t="shared" si="9"/>
        <v/>
      </c>
      <c r="AI49" t="str">
        <f t="shared" si="10"/>
        <v/>
      </c>
      <c r="AJ49" t="str">
        <f t="shared" si="11"/>
        <v/>
      </c>
      <c r="AK49" t="str">
        <f t="shared" si="13"/>
        <v>単元9</v>
      </c>
      <c r="AL49" t="str">
        <f t="shared" si="13"/>
        <v>単元9</v>
      </c>
      <c r="AM49" t="str">
        <f t="shared" si="13"/>
        <v/>
      </c>
      <c r="AN49" t="str">
        <f t="shared" si="13"/>
        <v/>
      </c>
      <c r="AO49" t="str">
        <f t="shared" si="13"/>
        <v/>
      </c>
      <c r="AT49" s="24">
        <v>41</v>
      </c>
      <c r="AU49" s="105"/>
      <c r="AV49" s="3"/>
      <c r="AW49" s="3"/>
      <c r="AX49" s="3"/>
      <c r="AY49" s="3"/>
      <c r="AZ49" s="46"/>
    </row>
    <row r="50" spans="23:52" ht="18.95" customHeight="1" x14ac:dyDescent="0.15">
      <c r="W50" s="3">
        <v>42</v>
      </c>
      <c r="X50" s="7" t="str">
        <f>R10</f>
        <v>社会</v>
      </c>
      <c r="Y50" s="9"/>
      <c r="Z50" s="23" t="str">
        <f t="shared" si="6"/>
        <v>社会</v>
      </c>
      <c r="AA50" t="str">
        <f>IF($Z50=AA$8,COUNTIF($Z$9:$Z50,AA$8)+Q$22,"")</f>
        <v/>
      </c>
      <c r="AB50">
        <f>IF($Z50=AB$8,COUNTIF($Z$9:$Z50,AB$8)+R$22,"")</f>
        <v>9</v>
      </c>
      <c r="AC50" t="str">
        <f>IF($Z50=AC$8,COUNTIF($Z$9:$Z50,AC$8)+S$22,"")</f>
        <v/>
      </c>
      <c r="AD50" t="str">
        <f>IF($Z50=AD$8,COUNTIF($Z$9:$Z50,AD$8)+T$22,"")</f>
        <v/>
      </c>
      <c r="AE50" t="str">
        <f>IF($Z50=AE$8,COUNTIF($Z$9:$Z50,AE$8)+U$22,"")</f>
        <v/>
      </c>
      <c r="AF50" t="str">
        <f t="shared" si="7"/>
        <v/>
      </c>
      <c r="AG50" t="str">
        <f t="shared" si="8"/>
        <v>単元9</v>
      </c>
      <c r="AH50" t="str">
        <f t="shared" si="9"/>
        <v/>
      </c>
      <c r="AI50" t="str">
        <f t="shared" si="10"/>
        <v/>
      </c>
      <c r="AJ50" t="str">
        <f t="shared" si="11"/>
        <v/>
      </c>
      <c r="AK50" t="str">
        <f t="shared" si="13"/>
        <v/>
      </c>
      <c r="AL50" t="str">
        <f t="shared" si="13"/>
        <v>単元9</v>
      </c>
      <c r="AM50" t="str">
        <f t="shared" si="13"/>
        <v>単元9</v>
      </c>
      <c r="AN50" t="str">
        <f t="shared" si="13"/>
        <v/>
      </c>
      <c r="AO50" t="str">
        <f t="shared" si="13"/>
        <v/>
      </c>
      <c r="AT50" s="24">
        <v>42</v>
      </c>
      <c r="AU50" s="42"/>
      <c r="AV50" s="3"/>
      <c r="AW50" s="3"/>
      <c r="AX50" s="3"/>
      <c r="AY50" s="3"/>
      <c r="AZ50" s="46"/>
    </row>
    <row r="51" spans="23:52" ht="18.95" customHeight="1" x14ac:dyDescent="0.15">
      <c r="W51" s="3">
        <v>43</v>
      </c>
      <c r="X51" s="7" t="str">
        <f>R11</f>
        <v>数学</v>
      </c>
      <c r="Y51" s="9"/>
      <c r="Z51" s="23" t="str">
        <f t="shared" si="6"/>
        <v>数学</v>
      </c>
      <c r="AA51" t="str">
        <f>IF($Z51=AA$8,COUNTIF($Z$9:$Z51,AA$8)+Q$22,"")</f>
        <v/>
      </c>
      <c r="AB51" t="str">
        <f>IF($Z51=AB$8,COUNTIF($Z$9:$Z51,AB$8)+R$22,"")</f>
        <v/>
      </c>
      <c r="AC51">
        <f>IF($Z51=AC$8,COUNTIF($Z$9:$Z51,AC$8)+S$22,"")</f>
        <v>9</v>
      </c>
      <c r="AD51" t="str">
        <f>IF($Z51=AD$8,COUNTIF($Z$9:$Z51,AD$8)+T$22,"")</f>
        <v/>
      </c>
      <c r="AE51" t="str">
        <f>IF($Z51=AE$8,COUNTIF($Z$9:$Z51,AE$8)+U$22,"")</f>
        <v/>
      </c>
      <c r="AF51" t="str">
        <f t="shared" si="7"/>
        <v/>
      </c>
      <c r="AG51" t="str">
        <f t="shared" si="8"/>
        <v/>
      </c>
      <c r="AH51" t="str">
        <f t="shared" si="9"/>
        <v>単元9</v>
      </c>
      <c r="AI51" t="str">
        <f t="shared" si="10"/>
        <v/>
      </c>
      <c r="AJ51" t="str">
        <f t="shared" si="11"/>
        <v/>
      </c>
      <c r="AK51" t="str">
        <f t="shared" si="13"/>
        <v/>
      </c>
      <c r="AL51" t="str">
        <f t="shared" si="13"/>
        <v/>
      </c>
      <c r="AM51" t="str">
        <f t="shared" si="13"/>
        <v>単元9</v>
      </c>
      <c r="AN51" t="str">
        <f t="shared" si="13"/>
        <v>単元9</v>
      </c>
      <c r="AO51" t="str">
        <f t="shared" si="13"/>
        <v/>
      </c>
      <c r="AT51" s="24">
        <v>43</v>
      </c>
      <c r="AU51" s="42"/>
      <c r="AV51" s="3"/>
      <c r="AW51" s="3"/>
      <c r="AX51" s="3"/>
      <c r="AY51" s="3"/>
      <c r="AZ51" s="46"/>
    </row>
    <row r="52" spans="23:52" ht="18.95" customHeight="1" x14ac:dyDescent="0.15">
      <c r="W52" s="3">
        <v>44</v>
      </c>
      <c r="X52" s="7" t="str">
        <f>R12</f>
        <v>理科</v>
      </c>
      <c r="Y52" s="9"/>
      <c r="Z52" s="23" t="str">
        <f t="shared" si="6"/>
        <v>理科</v>
      </c>
      <c r="AA52" t="str">
        <f>IF($Z52=AA$8,COUNTIF($Z$9:$Z52,AA$8)+Q$22,"")</f>
        <v/>
      </c>
      <c r="AB52" t="str">
        <f>IF($Z52=AB$8,COUNTIF($Z$9:$Z52,AB$8)+R$22,"")</f>
        <v/>
      </c>
      <c r="AC52" t="str">
        <f>IF($Z52=AC$8,COUNTIF($Z$9:$Z52,AC$8)+S$22,"")</f>
        <v/>
      </c>
      <c r="AD52">
        <f>IF($Z52=AD$8,COUNTIF($Z$9:$Z52,AD$8)+T$22,"")</f>
        <v>9</v>
      </c>
      <c r="AE52" t="str">
        <f>IF($Z52=AE$8,COUNTIF($Z$9:$Z52,AE$8)+U$22,"")</f>
        <v/>
      </c>
      <c r="AF52" t="str">
        <f t="shared" si="7"/>
        <v/>
      </c>
      <c r="AG52" t="str">
        <f t="shared" si="8"/>
        <v/>
      </c>
      <c r="AH52" t="str">
        <f t="shared" si="9"/>
        <v/>
      </c>
      <c r="AI52" t="str">
        <f t="shared" si="10"/>
        <v>単元9</v>
      </c>
      <c r="AJ52" t="str">
        <f t="shared" si="11"/>
        <v/>
      </c>
      <c r="AK52" t="str">
        <f t="shared" si="13"/>
        <v/>
      </c>
      <c r="AL52" t="str">
        <f t="shared" si="13"/>
        <v/>
      </c>
      <c r="AM52" t="str">
        <f t="shared" si="13"/>
        <v/>
      </c>
      <c r="AN52" t="str">
        <f t="shared" si="13"/>
        <v>単元9</v>
      </c>
      <c r="AO52" t="str">
        <f t="shared" si="13"/>
        <v>単元9</v>
      </c>
      <c r="AT52" s="24">
        <v>44</v>
      </c>
      <c r="AU52" s="42"/>
      <c r="AV52" s="3"/>
      <c r="AW52" s="3"/>
      <c r="AX52" s="3"/>
      <c r="AY52" s="3"/>
      <c r="AZ52" s="46"/>
    </row>
    <row r="53" spans="23:52" ht="18.95" customHeight="1" x14ac:dyDescent="0.15">
      <c r="W53" s="3">
        <v>45</v>
      </c>
      <c r="X53" s="7" t="str">
        <f>R13</f>
        <v>英語</v>
      </c>
      <c r="Y53" s="9"/>
      <c r="Z53" s="23" t="str">
        <f t="shared" si="6"/>
        <v>英語</v>
      </c>
      <c r="AA53" t="str">
        <f>IF($Z53=AA$8,COUNTIF($Z$9:$Z53,AA$8)+Q$22,"")</f>
        <v/>
      </c>
      <c r="AB53" t="str">
        <f>IF($Z53=AB$8,COUNTIF($Z$9:$Z53,AB$8)+R$22,"")</f>
        <v/>
      </c>
      <c r="AC53" t="str">
        <f>IF($Z53=AC$8,COUNTIF($Z$9:$Z53,AC$8)+S$22,"")</f>
        <v/>
      </c>
      <c r="AD53" t="str">
        <f>IF($Z53=AD$8,COUNTIF($Z$9:$Z53,AD$8)+T$22,"")</f>
        <v/>
      </c>
      <c r="AE53">
        <f>IF($Z53=AE$8,COUNTIF($Z$9:$Z53,AE$8)+U$22,"")</f>
        <v>9</v>
      </c>
      <c r="AF53" t="str">
        <f t="shared" si="7"/>
        <v/>
      </c>
      <c r="AG53" t="str">
        <f t="shared" si="8"/>
        <v/>
      </c>
      <c r="AH53" t="str">
        <f t="shared" si="9"/>
        <v/>
      </c>
      <c r="AI53" t="str">
        <f t="shared" si="10"/>
        <v/>
      </c>
      <c r="AJ53" t="str">
        <f t="shared" si="11"/>
        <v>単元9</v>
      </c>
      <c r="AK53" t="str">
        <f t="shared" si="13"/>
        <v>単元10</v>
      </c>
      <c r="AL53" t="str">
        <f t="shared" si="13"/>
        <v/>
      </c>
      <c r="AM53" t="str">
        <f t="shared" si="13"/>
        <v/>
      </c>
      <c r="AN53" t="str">
        <f t="shared" si="13"/>
        <v/>
      </c>
      <c r="AO53" t="str">
        <f t="shared" si="13"/>
        <v>単元9</v>
      </c>
      <c r="AT53" s="24">
        <v>45</v>
      </c>
      <c r="AU53" s="42"/>
      <c r="AV53" s="3"/>
      <c r="AW53" s="3"/>
      <c r="AX53" s="3"/>
      <c r="AY53" s="3"/>
      <c r="AZ53" s="46"/>
    </row>
    <row r="54" spans="23:52" ht="18.95" customHeight="1" x14ac:dyDescent="0.15">
      <c r="W54" s="3">
        <v>46</v>
      </c>
      <c r="X54" s="7" t="str">
        <f>R9</f>
        <v>国語</v>
      </c>
      <c r="Y54" s="9"/>
      <c r="Z54" s="23" t="str">
        <f t="shared" si="6"/>
        <v>国語</v>
      </c>
      <c r="AA54">
        <f>IF($Z54=AA$8,COUNTIF($Z$9:$Z54,AA$8)+Q$22,"")</f>
        <v>10</v>
      </c>
      <c r="AB54" t="str">
        <f>IF($Z54=AB$8,COUNTIF($Z$9:$Z54,AB$8)+R$22,"")</f>
        <v/>
      </c>
      <c r="AC54" t="str">
        <f>IF($Z54=AC$8,COUNTIF($Z$9:$Z54,AC$8)+S$22,"")</f>
        <v/>
      </c>
      <c r="AD54" t="str">
        <f>IF($Z54=AD$8,COUNTIF($Z$9:$Z54,AD$8)+T$22,"")</f>
        <v/>
      </c>
      <c r="AE54" t="str">
        <f>IF($Z54=AE$8,COUNTIF($Z$9:$Z54,AE$8)+U$22,"")</f>
        <v/>
      </c>
      <c r="AF54" t="str">
        <f t="shared" si="7"/>
        <v>単元10</v>
      </c>
      <c r="AG54" t="str">
        <f t="shared" si="8"/>
        <v/>
      </c>
      <c r="AH54" t="str">
        <f t="shared" si="9"/>
        <v/>
      </c>
      <c r="AI54" t="str">
        <f t="shared" si="10"/>
        <v/>
      </c>
      <c r="AJ54" t="str">
        <f t="shared" si="11"/>
        <v/>
      </c>
      <c r="AK54" t="str">
        <f t="shared" si="13"/>
        <v>単元10</v>
      </c>
      <c r="AL54" t="str">
        <f t="shared" si="13"/>
        <v>単元10</v>
      </c>
      <c r="AM54" t="str">
        <f t="shared" si="13"/>
        <v/>
      </c>
      <c r="AN54" t="str">
        <f t="shared" si="13"/>
        <v/>
      </c>
      <c r="AO54" t="str">
        <f t="shared" si="13"/>
        <v/>
      </c>
      <c r="AT54" s="24">
        <v>46</v>
      </c>
      <c r="AU54" s="42"/>
      <c r="AV54" s="3"/>
      <c r="AW54" s="3"/>
      <c r="AX54" s="3"/>
      <c r="AY54" s="3"/>
      <c r="AZ54" s="46"/>
    </row>
    <row r="55" spans="23:52" ht="18.95" customHeight="1" x14ac:dyDescent="0.15">
      <c r="W55" s="3">
        <v>47</v>
      </c>
      <c r="X55" s="7" t="str">
        <f>R10</f>
        <v>社会</v>
      </c>
      <c r="Y55" s="9"/>
      <c r="Z55" s="23" t="str">
        <f t="shared" si="6"/>
        <v>社会</v>
      </c>
      <c r="AA55" t="str">
        <f>IF($Z55=AA$8,COUNTIF($Z$9:$Z55,AA$8)+Q$22,"")</f>
        <v/>
      </c>
      <c r="AB55">
        <f>IF($Z55=AB$8,COUNTIF($Z$9:$Z55,AB$8)+R$22,"")</f>
        <v>10</v>
      </c>
      <c r="AC55" t="str">
        <f>IF($Z55=AC$8,COUNTIF($Z$9:$Z55,AC$8)+S$22,"")</f>
        <v/>
      </c>
      <c r="AD55" t="str">
        <f>IF($Z55=AD$8,COUNTIF($Z$9:$Z55,AD$8)+T$22,"")</f>
        <v/>
      </c>
      <c r="AE55" t="str">
        <f>IF($Z55=AE$8,COUNTIF($Z$9:$Z55,AE$8)+U$22,"")</f>
        <v/>
      </c>
      <c r="AF55" t="str">
        <f t="shared" si="7"/>
        <v/>
      </c>
      <c r="AG55" t="str">
        <f t="shared" si="8"/>
        <v>単元10</v>
      </c>
      <c r="AH55" t="str">
        <f t="shared" si="9"/>
        <v/>
      </c>
      <c r="AI55" t="str">
        <f t="shared" si="10"/>
        <v/>
      </c>
      <c r="AJ55" t="str">
        <f t="shared" si="11"/>
        <v/>
      </c>
      <c r="AK55" t="str">
        <f t="shared" si="13"/>
        <v/>
      </c>
      <c r="AL55" t="str">
        <f t="shared" si="13"/>
        <v>単元10</v>
      </c>
      <c r="AM55" t="str">
        <f t="shared" si="13"/>
        <v>単元10</v>
      </c>
      <c r="AN55" t="str">
        <f t="shared" si="13"/>
        <v/>
      </c>
      <c r="AO55" t="str">
        <f t="shared" si="13"/>
        <v/>
      </c>
      <c r="AT55" s="24">
        <v>47</v>
      </c>
      <c r="AU55" s="42"/>
      <c r="AV55" s="3"/>
      <c r="AW55" s="3"/>
      <c r="AX55" s="3"/>
      <c r="AY55" s="3"/>
      <c r="AZ55" s="46"/>
    </row>
    <row r="56" spans="23:52" ht="18.95" customHeight="1" x14ac:dyDescent="0.15">
      <c r="W56" s="3">
        <v>48</v>
      </c>
      <c r="X56" s="7" t="str">
        <f>R11</f>
        <v>数学</v>
      </c>
      <c r="Y56" s="9"/>
      <c r="Z56" s="23" t="str">
        <f t="shared" si="6"/>
        <v>数学</v>
      </c>
      <c r="AA56" t="str">
        <f>IF($Z56=AA$8,COUNTIF($Z$9:$Z56,AA$8)+Q$22,"")</f>
        <v/>
      </c>
      <c r="AB56" t="str">
        <f>IF($Z56=AB$8,COUNTIF($Z$9:$Z56,AB$8)+R$22,"")</f>
        <v/>
      </c>
      <c r="AC56">
        <f>IF($Z56=AC$8,COUNTIF($Z$9:$Z56,AC$8)+S$22,"")</f>
        <v>10</v>
      </c>
      <c r="AD56" t="str">
        <f>IF($Z56=AD$8,COUNTIF($Z$9:$Z56,AD$8)+T$22,"")</f>
        <v/>
      </c>
      <c r="AE56" t="str">
        <f>IF($Z56=AE$8,COUNTIF($Z$9:$Z56,AE$8)+U$22,"")</f>
        <v/>
      </c>
      <c r="AF56" t="str">
        <f t="shared" si="7"/>
        <v/>
      </c>
      <c r="AG56" t="str">
        <f t="shared" si="8"/>
        <v/>
      </c>
      <c r="AH56" t="str">
        <f t="shared" si="9"/>
        <v>単元10</v>
      </c>
      <c r="AI56" t="str">
        <f t="shared" si="10"/>
        <v/>
      </c>
      <c r="AJ56" t="str">
        <f t="shared" si="11"/>
        <v/>
      </c>
      <c r="AK56" t="str">
        <f t="shared" si="13"/>
        <v/>
      </c>
      <c r="AL56" t="str">
        <f t="shared" si="13"/>
        <v/>
      </c>
      <c r="AM56" t="str">
        <f t="shared" si="13"/>
        <v>単元10</v>
      </c>
      <c r="AN56" t="str">
        <f t="shared" si="13"/>
        <v>単元10</v>
      </c>
      <c r="AO56" t="str">
        <f t="shared" si="13"/>
        <v/>
      </c>
      <c r="AT56" s="24">
        <v>48</v>
      </c>
      <c r="AU56" s="42"/>
      <c r="AV56" s="3"/>
      <c r="AW56" s="3"/>
      <c r="AX56" s="3"/>
      <c r="AY56" s="3"/>
      <c r="AZ56" s="46"/>
    </row>
    <row r="57" spans="23:52" ht="18.95" customHeight="1" x14ac:dyDescent="0.15">
      <c r="W57" s="3">
        <v>49</v>
      </c>
      <c r="X57" s="7" t="str">
        <f>R12</f>
        <v>理科</v>
      </c>
      <c r="Y57" s="9"/>
      <c r="Z57" s="23" t="str">
        <f t="shared" si="6"/>
        <v>理科</v>
      </c>
      <c r="AA57" t="str">
        <f>IF($Z57=AA$8,COUNTIF($Z$9:$Z57,AA$8)+Q$22,"")</f>
        <v/>
      </c>
      <c r="AB57" t="str">
        <f>IF($Z57=AB$8,COUNTIF($Z$9:$Z57,AB$8)+R$22,"")</f>
        <v/>
      </c>
      <c r="AC57" t="str">
        <f>IF($Z57=AC$8,COUNTIF($Z$9:$Z57,AC$8)+S$22,"")</f>
        <v/>
      </c>
      <c r="AD57">
        <f>IF($Z57=AD$8,COUNTIF($Z$9:$Z57,AD$8)+T$22,"")</f>
        <v>10</v>
      </c>
      <c r="AE57" t="str">
        <f>IF($Z57=AE$8,COUNTIF($Z$9:$Z57,AE$8)+U$22,"")</f>
        <v/>
      </c>
      <c r="AF57" t="str">
        <f t="shared" si="7"/>
        <v/>
      </c>
      <c r="AG57" t="str">
        <f t="shared" si="8"/>
        <v/>
      </c>
      <c r="AH57" t="str">
        <f t="shared" si="9"/>
        <v/>
      </c>
      <c r="AI57" t="str">
        <f t="shared" si="10"/>
        <v>単元10</v>
      </c>
      <c r="AJ57" t="str">
        <f t="shared" si="11"/>
        <v/>
      </c>
      <c r="AK57" t="str">
        <f t="shared" si="13"/>
        <v/>
      </c>
      <c r="AL57" t="str">
        <f t="shared" si="13"/>
        <v/>
      </c>
      <c r="AM57" t="str">
        <f t="shared" si="13"/>
        <v/>
      </c>
      <c r="AN57" t="str">
        <f t="shared" si="13"/>
        <v>単元10</v>
      </c>
      <c r="AO57" t="str">
        <f t="shared" si="13"/>
        <v>単元10</v>
      </c>
      <c r="AT57" s="24">
        <v>49</v>
      </c>
      <c r="AU57" s="42"/>
      <c r="AV57" s="3"/>
      <c r="AW57" s="3"/>
      <c r="AX57" s="3"/>
      <c r="AY57" s="3"/>
      <c r="AZ57" s="46"/>
    </row>
    <row r="58" spans="23:52" ht="18.95" customHeight="1" x14ac:dyDescent="0.15">
      <c r="W58" s="3">
        <v>50</v>
      </c>
      <c r="X58" s="7" t="str">
        <f>R13</f>
        <v>英語</v>
      </c>
      <c r="Y58" s="9"/>
      <c r="Z58" s="23" t="str">
        <f t="shared" si="6"/>
        <v>英語</v>
      </c>
      <c r="AA58" t="str">
        <f>IF($Z58=AA$8,COUNTIF($Z$9:$Z58,AA$8)+Q$22,"")</f>
        <v/>
      </c>
      <c r="AB58" t="str">
        <f>IF($Z58=AB$8,COUNTIF($Z$9:$Z58,AB$8)+R$22,"")</f>
        <v/>
      </c>
      <c r="AC58" t="str">
        <f>IF($Z58=AC$8,COUNTIF($Z$9:$Z58,AC$8)+S$22,"")</f>
        <v/>
      </c>
      <c r="AD58" t="str">
        <f>IF($Z58=AD$8,COUNTIF($Z$9:$Z58,AD$8)+T$22,"")</f>
        <v/>
      </c>
      <c r="AE58">
        <f>IF($Z58=AE$8,COUNTIF($Z$9:$Z58,AE$8)+U$22,"")</f>
        <v>10</v>
      </c>
      <c r="AF58" t="str">
        <f t="shared" si="7"/>
        <v/>
      </c>
      <c r="AG58" t="str">
        <f t="shared" si="8"/>
        <v/>
      </c>
      <c r="AH58" t="str">
        <f t="shared" si="9"/>
        <v/>
      </c>
      <c r="AI58" t="str">
        <f t="shared" si="10"/>
        <v/>
      </c>
      <c r="AJ58" t="str">
        <f t="shared" si="11"/>
        <v>単元10</v>
      </c>
      <c r="AK58" t="str">
        <f t="shared" si="13"/>
        <v>単元11</v>
      </c>
      <c r="AL58" t="str">
        <f t="shared" si="13"/>
        <v/>
      </c>
      <c r="AM58" t="str">
        <f t="shared" si="13"/>
        <v/>
      </c>
      <c r="AN58" t="str">
        <f t="shared" si="13"/>
        <v/>
      </c>
      <c r="AO58" t="str">
        <f t="shared" si="13"/>
        <v>単元10</v>
      </c>
      <c r="AT58" s="24">
        <v>50</v>
      </c>
      <c r="AU58" s="42"/>
      <c r="AV58" s="3"/>
      <c r="AW58" s="3"/>
      <c r="AX58" s="3"/>
      <c r="AY58" s="3"/>
      <c r="AZ58" s="46"/>
    </row>
    <row r="59" spans="23:52" ht="18.95" customHeight="1" x14ac:dyDescent="0.15">
      <c r="W59" s="3">
        <v>51</v>
      </c>
      <c r="X59" s="7" t="str">
        <f>R9</f>
        <v>国語</v>
      </c>
      <c r="Y59" s="9"/>
      <c r="Z59" s="23" t="str">
        <f t="shared" ref="Z59:Z68" si="14">IF(Y59="",IF(X59=0,"",X59),Y59)</f>
        <v>国語</v>
      </c>
      <c r="AA59">
        <f>IF($Z59=AA$8,COUNTIF($Z$9:$Z59,AA$8)+Q$22,"")</f>
        <v>11</v>
      </c>
      <c r="AB59" t="str">
        <f>IF($Z59=AB$8,COUNTIF($Z$9:$Z59,AB$8)+R$22,"")</f>
        <v/>
      </c>
      <c r="AC59" t="str">
        <f>IF($Z59=AC$8,COUNTIF($Z$9:$Z59,AC$8)+S$22,"")</f>
        <v/>
      </c>
      <c r="AD59" t="str">
        <f>IF($Z59=AD$8,COUNTIF($Z$9:$Z59,AD$8)+T$22,"")</f>
        <v/>
      </c>
      <c r="AE59" t="str">
        <f>IF($Z59=AE$8,COUNTIF($Z$9:$Z59,AE$8)+U$22,"")</f>
        <v/>
      </c>
      <c r="AF59" t="str">
        <f t="shared" ref="AF59:AF68" si="15">IF(AA59="","",VLOOKUP(AA59,$AT$9:$AZ$58,3))</f>
        <v>単元11</v>
      </c>
      <c r="AG59" t="str">
        <f t="shared" ref="AG59:AG68" si="16">IF(AB59="","",VLOOKUP(AB59,$AT$9:$AZ$58,4))</f>
        <v/>
      </c>
      <c r="AH59" t="str">
        <f t="shared" ref="AH59:AH68" si="17">IF(AC59="","",VLOOKUP(AC59,$AT$9:$AZ$58,5))</f>
        <v/>
      </c>
      <c r="AI59" t="str">
        <f t="shared" ref="AI59:AI68" si="18">IF(AD59="","",VLOOKUP(AD59,$AT$9:$AZ$58,6))</f>
        <v/>
      </c>
      <c r="AJ59" t="str">
        <f t="shared" ref="AJ59:AJ68" si="19">IF(AE59="","",VLOOKUP(AE59,$AT$9:$AZ$58,7))</f>
        <v/>
      </c>
      <c r="AK59" t="str">
        <f t="shared" ref="AK59:AK68" si="20">IF(AF59=AF60,"",IF($Z59=$Z60,AF59&amp;","&amp;AF60,AF59&amp;AF60))</f>
        <v>単元11</v>
      </c>
      <c r="AL59" t="str">
        <f t="shared" ref="AL59:AL68" si="21">IF(AG59=AG60,"",IF($Z59=$Z60,AG59&amp;","&amp;AG60,AG59&amp;AG60))</f>
        <v>単元11</v>
      </c>
      <c r="AM59" t="str">
        <f t="shared" ref="AM59:AM68" si="22">IF(AH59=AH60,"",IF($Z59=$Z60,AH59&amp;","&amp;AH60,AH59&amp;AH60))</f>
        <v/>
      </c>
      <c r="AN59" t="str">
        <f t="shared" ref="AN59:AN68" si="23">IF(AI59=AI60,"",IF($Z59=$Z60,AI59&amp;","&amp;AI60,AI59&amp;AI60))</f>
        <v/>
      </c>
      <c r="AO59" t="str">
        <f t="shared" ref="AO59:AO68" si="24">IF(AJ59=AJ60,"",IF($Z59=$Z60,AJ59&amp;","&amp;AJ60,AJ59&amp;AJ60))</f>
        <v/>
      </c>
      <c r="AT59" s="24">
        <v>51</v>
      </c>
      <c r="AU59" s="42"/>
      <c r="AV59" s="3"/>
      <c r="AW59" s="3"/>
      <c r="AX59" s="3"/>
      <c r="AY59" s="3"/>
      <c r="AZ59" s="46"/>
    </row>
    <row r="60" spans="23:52" ht="18.95" customHeight="1" x14ac:dyDescent="0.15">
      <c r="W60" s="3">
        <v>52</v>
      </c>
      <c r="X60" s="7" t="str">
        <f>R10</f>
        <v>社会</v>
      </c>
      <c r="Y60" s="9"/>
      <c r="Z60" s="23" t="str">
        <f t="shared" si="14"/>
        <v>社会</v>
      </c>
      <c r="AA60" t="str">
        <f>IF($Z60=AA$8,COUNTIF($Z$9:$Z60,AA$8)+Q$22,"")</f>
        <v/>
      </c>
      <c r="AB60">
        <f>IF($Z60=AB$8,COUNTIF($Z$9:$Z60,AB$8)+R$22,"")</f>
        <v>11</v>
      </c>
      <c r="AC60" t="str">
        <f>IF($Z60=AC$8,COUNTIF($Z$9:$Z60,AC$8)+S$22,"")</f>
        <v/>
      </c>
      <c r="AD60" t="str">
        <f>IF($Z60=AD$8,COUNTIF($Z$9:$Z60,AD$8)+T$22,"")</f>
        <v/>
      </c>
      <c r="AE60" t="str">
        <f>IF($Z60=AE$8,COUNTIF($Z$9:$Z60,AE$8)+U$22,"")</f>
        <v/>
      </c>
      <c r="AF60" t="str">
        <f t="shared" si="15"/>
        <v/>
      </c>
      <c r="AG60" t="str">
        <f t="shared" si="16"/>
        <v>単元11</v>
      </c>
      <c r="AH60" t="str">
        <f t="shared" si="17"/>
        <v/>
      </c>
      <c r="AI60" t="str">
        <f t="shared" si="18"/>
        <v/>
      </c>
      <c r="AJ60" t="str">
        <f t="shared" si="19"/>
        <v/>
      </c>
      <c r="AK60" t="str">
        <f t="shared" si="20"/>
        <v/>
      </c>
      <c r="AL60" t="str">
        <f t="shared" si="21"/>
        <v>単元11</v>
      </c>
      <c r="AM60" t="str">
        <f t="shared" si="22"/>
        <v>単元11</v>
      </c>
      <c r="AN60" t="str">
        <f t="shared" si="23"/>
        <v/>
      </c>
      <c r="AO60" t="str">
        <f t="shared" si="24"/>
        <v/>
      </c>
      <c r="AT60" s="24">
        <v>52</v>
      </c>
      <c r="AU60" s="42"/>
      <c r="AV60" s="3"/>
      <c r="AW60" s="3"/>
      <c r="AX60" s="3"/>
      <c r="AY60" s="3"/>
      <c r="AZ60" s="46"/>
    </row>
    <row r="61" spans="23:52" ht="18.95" customHeight="1" x14ac:dyDescent="0.15">
      <c r="W61" s="3">
        <v>53</v>
      </c>
      <c r="X61" s="7" t="str">
        <f>R11</f>
        <v>数学</v>
      </c>
      <c r="Y61" s="9"/>
      <c r="Z61" s="23" t="str">
        <f t="shared" si="14"/>
        <v>数学</v>
      </c>
      <c r="AA61" t="str">
        <f>IF($Z61=AA$8,COUNTIF($Z$9:$Z61,AA$8)+Q$22,"")</f>
        <v/>
      </c>
      <c r="AB61" t="str">
        <f>IF($Z61=AB$8,COUNTIF($Z$9:$Z61,AB$8)+R$22,"")</f>
        <v/>
      </c>
      <c r="AC61">
        <f>IF($Z61=AC$8,COUNTIF($Z$9:$Z61,AC$8)+S$22,"")</f>
        <v>11</v>
      </c>
      <c r="AD61" t="str">
        <f>IF($Z61=AD$8,COUNTIF($Z$9:$Z61,AD$8)+T$22,"")</f>
        <v/>
      </c>
      <c r="AE61" t="str">
        <f>IF($Z61=AE$8,COUNTIF($Z$9:$Z61,AE$8)+U$22,"")</f>
        <v/>
      </c>
      <c r="AF61" t="str">
        <f t="shared" si="15"/>
        <v/>
      </c>
      <c r="AG61" t="str">
        <f t="shared" si="16"/>
        <v/>
      </c>
      <c r="AH61" t="str">
        <f t="shared" si="17"/>
        <v>単元11</v>
      </c>
      <c r="AI61" t="str">
        <f t="shared" si="18"/>
        <v/>
      </c>
      <c r="AJ61" t="str">
        <f t="shared" si="19"/>
        <v/>
      </c>
      <c r="AK61" t="str">
        <f t="shared" si="20"/>
        <v/>
      </c>
      <c r="AL61" t="str">
        <f t="shared" si="21"/>
        <v/>
      </c>
      <c r="AM61" t="str">
        <f t="shared" si="22"/>
        <v>単元11</v>
      </c>
      <c r="AN61" t="str">
        <f t="shared" si="23"/>
        <v>単元11</v>
      </c>
      <c r="AO61" t="str">
        <f t="shared" si="24"/>
        <v/>
      </c>
      <c r="AT61" s="24">
        <v>53</v>
      </c>
      <c r="AU61" s="42"/>
      <c r="AV61" s="3"/>
      <c r="AW61" s="3"/>
      <c r="AX61" s="3"/>
      <c r="AY61" s="3"/>
      <c r="AZ61" s="46"/>
    </row>
    <row r="62" spans="23:52" ht="18.95" customHeight="1" x14ac:dyDescent="0.15">
      <c r="W62" s="3">
        <v>54</v>
      </c>
      <c r="X62" s="7" t="str">
        <f>R12</f>
        <v>理科</v>
      </c>
      <c r="Y62" s="9"/>
      <c r="Z62" s="23" t="str">
        <f t="shared" si="14"/>
        <v>理科</v>
      </c>
      <c r="AA62" t="str">
        <f>IF($Z62=AA$8,COUNTIF($Z$9:$Z62,AA$8)+Q$22,"")</f>
        <v/>
      </c>
      <c r="AB62" t="str">
        <f>IF($Z62=AB$8,COUNTIF($Z$9:$Z62,AB$8)+R$22,"")</f>
        <v/>
      </c>
      <c r="AC62" t="str">
        <f>IF($Z62=AC$8,COUNTIF($Z$9:$Z62,AC$8)+S$22,"")</f>
        <v/>
      </c>
      <c r="AD62">
        <f>IF($Z62=AD$8,COUNTIF($Z$9:$Z62,AD$8)+T$22,"")</f>
        <v>11</v>
      </c>
      <c r="AE62" t="str">
        <f>IF($Z62=AE$8,COUNTIF($Z$9:$Z62,AE$8)+U$22,"")</f>
        <v/>
      </c>
      <c r="AF62" t="str">
        <f t="shared" si="15"/>
        <v/>
      </c>
      <c r="AG62" t="str">
        <f t="shared" si="16"/>
        <v/>
      </c>
      <c r="AH62" t="str">
        <f t="shared" si="17"/>
        <v/>
      </c>
      <c r="AI62" t="str">
        <f t="shared" si="18"/>
        <v>単元11</v>
      </c>
      <c r="AJ62" t="str">
        <f t="shared" si="19"/>
        <v/>
      </c>
      <c r="AK62" t="str">
        <f t="shared" si="20"/>
        <v/>
      </c>
      <c r="AL62" t="str">
        <f t="shared" si="21"/>
        <v/>
      </c>
      <c r="AM62" t="str">
        <f t="shared" si="22"/>
        <v/>
      </c>
      <c r="AN62" t="str">
        <f t="shared" si="23"/>
        <v>単元11</v>
      </c>
      <c r="AO62" t="str">
        <f t="shared" si="24"/>
        <v>単元11</v>
      </c>
      <c r="AT62" s="24">
        <v>54</v>
      </c>
      <c r="AU62" s="42"/>
      <c r="AV62" s="3"/>
      <c r="AW62" s="3"/>
      <c r="AX62" s="3"/>
      <c r="AY62" s="3"/>
      <c r="AZ62" s="46"/>
    </row>
    <row r="63" spans="23:52" ht="18.95" customHeight="1" x14ac:dyDescent="0.15">
      <c r="W63" s="3">
        <v>55</v>
      </c>
      <c r="X63" s="7" t="str">
        <f>R13</f>
        <v>英語</v>
      </c>
      <c r="Y63" s="9"/>
      <c r="Z63" s="23" t="str">
        <f t="shared" si="14"/>
        <v>英語</v>
      </c>
      <c r="AA63" t="str">
        <f>IF($Z63=AA$8,COUNTIF($Z$9:$Z63,AA$8)+Q$22,"")</f>
        <v/>
      </c>
      <c r="AB63" t="str">
        <f>IF($Z63=AB$8,COUNTIF($Z$9:$Z63,AB$8)+R$22,"")</f>
        <v/>
      </c>
      <c r="AC63" t="str">
        <f>IF($Z63=AC$8,COUNTIF($Z$9:$Z63,AC$8)+S$22,"")</f>
        <v/>
      </c>
      <c r="AD63" t="str">
        <f>IF($Z63=AD$8,COUNTIF($Z$9:$Z63,AD$8)+T$22,"")</f>
        <v/>
      </c>
      <c r="AE63">
        <f>IF($Z63=AE$8,COUNTIF($Z$9:$Z63,AE$8)+U$22,"")</f>
        <v>11</v>
      </c>
      <c r="AF63" t="str">
        <f t="shared" si="15"/>
        <v/>
      </c>
      <c r="AG63" t="str">
        <f t="shared" si="16"/>
        <v/>
      </c>
      <c r="AH63" t="str">
        <f t="shared" si="17"/>
        <v/>
      </c>
      <c r="AI63" t="str">
        <f t="shared" si="18"/>
        <v/>
      </c>
      <c r="AJ63" t="str">
        <f t="shared" si="19"/>
        <v>単元11</v>
      </c>
      <c r="AK63" t="str">
        <f t="shared" si="20"/>
        <v>単元12</v>
      </c>
      <c r="AL63" t="str">
        <f t="shared" si="21"/>
        <v/>
      </c>
      <c r="AM63" t="str">
        <f t="shared" si="22"/>
        <v/>
      </c>
      <c r="AN63" t="str">
        <f t="shared" si="23"/>
        <v/>
      </c>
      <c r="AO63" t="str">
        <f t="shared" si="24"/>
        <v>単元11</v>
      </c>
      <c r="AT63" s="24">
        <v>55</v>
      </c>
      <c r="AU63" s="42"/>
      <c r="AV63" s="3"/>
      <c r="AW63" s="3"/>
      <c r="AX63" s="3"/>
      <c r="AY63" s="3"/>
      <c r="AZ63" s="46"/>
    </row>
    <row r="64" spans="23:52" ht="18.95" customHeight="1" x14ac:dyDescent="0.15">
      <c r="W64" s="3">
        <v>56</v>
      </c>
      <c r="X64" s="7" t="str">
        <f>R9</f>
        <v>国語</v>
      </c>
      <c r="Y64" s="9"/>
      <c r="Z64" s="23" t="str">
        <f t="shared" si="14"/>
        <v>国語</v>
      </c>
      <c r="AA64">
        <f>IF($Z64=AA$8,COUNTIF($Z$9:$Z64,AA$8)+Q$22,"")</f>
        <v>12</v>
      </c>
      <c r="AB64" t="str">
        <f>IF($Z64=AB$8,COUNTIF($Z$9:$Z64,AB$8)+R$22,"")</f>
        <v/>
      </c>
      <c r="AC64" t="str">
        <f>IF($Z64=AC$8,COUNTIF($Z$9:$Z64,AC$8)+S$22,"")</f>
        <v/>
      </c>
      <c r="AD64" t="str">
        <f>IF($Z64=AD$8,COUNTIF($Z$9:$Z64,AD$8)+T$22,"")</f>
        <v/>
      </c>
      <c r="AE64" t="str">
        <f>IF($Z64=AE$8,COUNTIF($Z$9:$Z64,AE$8)+U$22,"")</f>
        <v/>
      </c>
      <c r="AF64" t="str">
        <f t="shared" si="15"/>
        <v>単元12</v>
      </c>
      <c r="AG64" t="str">
        <f t="shared" si="16"/>
        <v/>
      </c>
      <c r="AH64" t="str">
        <f t="shared" si="17"/>
        <v/>
      </c>
      <c r="AI64" t="str">
        <f t="shared" si="18"/>
        <v/>
      </c>
      <c r="AJ64" t="str">
        <f t="shared" si="19"/>
        <v/>
      </c>
      <c r="AK64" t="str">
        <f t="shared" si="20"/>
        <v>単元12</v>
      </c>
      <c r="AL64" t="str">
        <f t="shared" si="21"/>
        <v>単元12</v>
      </c>
      <c r="AM64" t="str">
        <f t="shared" si="22"/>
        <v/>
      </c>
      <c r="AN64" t="str">
        <f t="shared" si="23"/>
        <v/>
      </c>
      <c r="AO64" t="str">
        <f t="shared" si="24"/>
        <v/>
      </c>
      <c r="AT64" s="24">
        <v>56</v>
      </c>
      <c r="AU64" s="42"/>
      <c r="AV64" s="3"/>
      <c r="AW64" s="3"/>
      <c r="AX64" s="3"/>
      <c r="AY64" s="3"/>
      <c r="AZ64" s="46"/>
    </row>
    <row r="65" spans="23:52" ht="18.95" customHeight="1" x14ac:dyDescent="0.15">
      <c r="W65" s="3">
        <v>57</v>
      </c>
      <c r="X65" s="7" t="str">
        <f>R10</f>
        <v>社会</v>
      </c>
      <c r="Y65" s="9"/>
      <c r="Z65" s="23" t="str">
        <f t="shared" si="14"/>
        <v>社会</v>
      </c>
      <c r="AA65" t="str">
        <f>IF($Z65=AA$8,COUNTIF($Z$9:$Z65,AA$8)+Q$22,"")</f>
        <v/>
      </c>
      <c r="AB65">
        <f>IF($Z65=AB$8,COUNTIF($Z$9:$Z65,AB$8)+R$22,"")</f>
        <v>12</v>
      </c>
      <c r="AC65" t="str">
        <f>IF($Z65=AC$8,COUNTIF($Z$9:$Z65,AC$8)+S$22,"")</f>
        <v/>
      </c>
      <c r="AD65" t="str">
        <f>IF($Z65=AD$8,COUNTIF($Z$9:$Z65,AD$8)+T$22,"")</f>
        <v/>
      </c>
      <c r="AE65" t="str">
        <f>IF($Z65=AE$8,COUNTIF($Z$9:$Z65,AE$8)+U$22,"")</f>
        <v/>
      </c>
      <c r="AF65" t="str">
        <f t="shared" si="15"/>
        <v/>
      </c>
      <c r="AG65" t="str">
        <f t="shared" si="16"/>
        <v>単元12</v>
      </c>
      <c r="AH65" t="str">
        <f t="shared" si="17"/>
        <v/>
      </c>
      <c r="AI65" t="str">
        <f t="shared" si="18"/>
        <v/>
      </c>
      <c r="AJ65" t="str">
        <f t="shared" si="19"/>
        <v/>
      </c>
      <c r="AK65" t="str">
        <f t="shared" si="20"/>
        <v/>
      </c>
      <c r="AL65" t="str">
        <f t="shared" si="21"/>
        <v>単元12</v>
      </c>
      <c r="AM65" t="str">
        <f t="shared" si="22"/>
        <v>単元12</v>
      </c>
      <c r="AN65" t="str">
        <f t="shared" si="23"/>
        <v/>
      </c>
      <c r="AO65" t="str">
        <f t="shared" si="24"/>
        <v/>
      </c>
      <c r="AT65" s="24">
        <v>57</v>
      </c>
      <c r="AU65" s="42"/>
      <c r="AV65" s="3"/>
      <c r="AW65" s="3"/>
      <c r="AX65" s="3"/>
      <c r="AY65" s="3"/>
      <c r="AZ65" s="46"/>
    </row>
    <row r="66" spans="23:52" ht="18.95" customHeight="1" x14ac:dyDescent="0.15">
      <c r="W66" s="3">
        <v>58</v>
      </c>
      <c r="X66" s="7" t="str">
        <f>R11</f>
        <v>数学</v>
      </c>
      <c r="Y66" s="9"/>
      <c r="Z66" s="23" t="str">
        <f t="shared" si="14"/>
        <v>数学</v>
      </c>
      <c r="AA66" t="str">
        <f>IF($Z66=AA$8,COUNTIF($Z$9:$Z66,AA$8)+Q$22,"")</f>
        <v/>
      </c>
      <c r="AB66" t="str">
        <f>IF($Z66=AB$8,COUNTIF($Z$9:$Z66,AB$8)+R$22,"")</f>
        <v/>
      </c>
      <c r="AC66">
        <f>IF($Z66=AC$8,COUNTIF($Z$9:$Z66,AC$8)+S$22,"")</f>
        <v>12</v>
      </c>
      <c r="AD66" t="str">
        <f>IF($Z66=AD$8,COUNTIF($Z$9:$Z66,AD$8)+T$22,"")</f>
        <v/>
      </c>
      <c r="AE66" t="str">
        <f>IF($Z66=AE$8,COUNTIF($Z$9:$Z66,AE$8)+U$22,"")</f>
        <v/>
      </c>
      <c r="AF66" t="str">
        <f t="shared" si="15"/>
        <v/>
      </c>
      <c r="AG66" t="str">
        <f t="shared" si="16"/>
        <v/>
      </c>
      <c r="AH66" t="str">
        <f t="shared" si="17"/>
        <v>単元12</v>
      </c>
      <c r="AI66" t="str">
        <f t="shared" si="18"/>
        <v/>
      </c>
      <c r="AJ66" t="str">
        <f t="shared" si="19"/>
        <v/>
      </c>
      <c r="AK66" t="str">
        <f t="shared" si="20"/>
        <v/>
      </c>
      <c r="AL66" t="str">
        <f t="shared" si="21"/>
        <v/>
      </c>
      <c r="AM66" t="str">
        <f t="shared" si="22"/>
        <v>単元12</v>
      </c>
      <c r="AN66" t="str">
        <f t="shared" si="23"/>
        <v>単元12</v>
      </c>
      <c r="AO66" t="str">
        <f t="shared" si="24"/>
        <v/>
      </c>
      <c r="AT66" s="24">
        <v>58</v>
      </c>
      <c r="AU66" s="42"/>
      <c r="AV66" s="3"/>
      <c r="AW66" s="3"/>
      <c r="AX66" s="3"/>
      <c r="AY66" s="3"/>
      <c r="AZ66" s="46"/>
    </row>
    <row r="67" spans="23:52" ht="18.95" customHeight="1" x14ac:dyDescent="0.15">
      <c r="W67" s="3">
        <v>59</v>
      </c>
      <c r="X67" s="7" t="str">
        <f>R12</f>
        <v>理科</v>
      </c>
      <c r="Y67" s="9"/>
      <c r="Z67" s="23" t="str">
        <f t="shared" si="14"/>
        <v>理科</v>
      </c>
      <c r="AA67" t="str">
        <f>IF($Z67=AA$8,COUNTIF($Z$9:$Z67,AA$8)+Q$22,"")</f>
        <v/>
      </c>
      <c r="AB67" t="str">
        <f>IF($Z67=AB$8,COUNTIF($Z$9:$Z67,AB$8)+R$22,"")</f>
        <v/>
      </c>
      <c r="AC67" t="str">
        <f>IF($Z67=AC$8,COUNTIF($Z$9:$Z67,AC$8)+S$22,"")</f>
        <v/>
      </c>
      <c r="AD67">
        <f>IF($Z67=AD$8,COUNTIF($Z$9:$Z67,AD$8)+T$22,"")</f>
        <v>12</v>
      </c>
      <c r="AE67" t="str">
        <f>IF($Z67=AE$8,COUNTIF($Z$9:$Z67,AE$8)+U$22,"")</f>
        <v/>
      </c>
      <c r="AF67" t="str">
        <f t="shared" si="15"/>
        <v/>
      </c>
      <c r="AG67" t="str">
        <f t="shared" si="16"/>
        <v/>
      </c>
      <c r="AH67" t="str">
        <f t="shared" si="17"/>
        <v/>
      </c>
      <c r="AI67" t="str">
        <f t="shared" si="18"/>
        <v>単元12</v>
      </c>
      <c r="AJ67" t="str">
        <f t="shared" si="19"/>
        <v/>
      </c>
      <c r="AK67" t="str">
        <f t="shared" si="20"/>
        <v/>
      </c>
      <c r="AL67" t="str">
        <f t="shared" si="21"/>
        <v/>
      </c>
      <c r="AM67" t="str">
        <f t="shared" si="22"/>
        <v/>
      </c>
      <c r="AN67" t="str">
        <f t="shared" si="23"/>
        <v>単元12</v>
      </c>
      <c r="AO67" t="str">
        <f t="shared" si="24"/>
        <v>単元12</v>
      </c>
      <c r="AT67" s="24">
        <v>59</v>
      </c>
      <c r="AU67" s="42"/>
      <c r="AV67" s="3"/>
      <c r="AW67" s="3"/>
      <c r="AX67" s="3"/>
      <c r="AY67" s="3"/>
      <c r="AZ67" s="46"/>
    </row>
    <row r="68" spans="23:52" ht="18.95" customHeight="1" thickBot="1" x14ac:dyDescent="0.2">
      <c r="W68" s="3">
        <v>60</v>
      </c>
      <c r="X68" s="7" t="str">
        <f>R13</f>
        <v>英語</v>
      </c>
      <c r="Y68" s="10"/>
      <c r="Z68" s="23" t="str">
        <f t="shared" si="14"/>
        <v>英語</v>
      </c>
      <c r="AA68" t="str">
        <f>IF($Z68=AA$8,COUNTIF($Z$9:$Z68,AA$8)+Q$22,"")</f>
        <v/>
      </c>
      <c r="AB68" t="str">
        <f>IF($Z68=AB$8,COUNTIF($Z$9:$Z68,AB$8)+R$22,"")</f>
        <v/>
      </c>
      <c r="AC68" t="str">
        <f>IF($Z68=AC$8,COUNTIF($Z$9:$Z68,AC$8)+S$22,"")</f>
        <v/>
      </c>
      <c r="AD68" t="str">
        <f>IF($Z68=AD$8,COUNTIF($Z$9:$Z68,AD$8)+T$22,"")</f>
        <v/>
      </c>
      <c r="AE68">
        <f>IF($Z68=AE$8,COUNTIF($Z$9:$Z68,AE$8)+U$22,"")</f>
        <v>12</v>
      </c>
      <c r="AF68" t="str">
        <f t="shared" si="15"/>
        <v/>
      </c>
      <c r="AG68" t="str">
        <f t="shared" si="16"/>
        <v/>
      </c>
      <c r="AH68" t="str">
        <f t="shared" si="17"/>
        <v/>
      </c>
      <c r="AI68" t="str">
        <f t="shared" si="18"/>
        <v/>
      </c>
      <c r="AJ68" t="str">
        <f t="shared" si="19"/>
        <v>単元12</v>
      </c>
      <c r="AK68" t="str">
        <f t="shared" si="20"/>
        <v/>
      </c>
      <c r="AL68" t="str">
        <f t="shared" si="21"/>
        <v/>
      </c>
      <c r="AM68" t="str">
        <f t="shared" si="22"/>
        <v/>
      </c>
      <c r="AN68" t="str">
        <f t="shared" si="23"/>
        <v/>
      </c>
      <c r="AO68" t="str">
        <f t="shared" si="24"/>
        <v>単元12</v>
      </c>
      <c r="AT68" s="24">
        <v>60</v>
      </c>
      <c r="AU68" s="42"/>
      <c r="AV68" s="3"/>
      <c r="AW68" s="3"/>
      <c r="AX68" s="3"/>
      <c r="AY68" s="3"/>
      <c r="AZ68" s="46"/>
    </row>
    <row r="69" spans="23:52" ht="18.95" customHeight="1" x14ac:dyDescent="0.15">
      <c r="AK69" t="str">
        <f t="shared" si="13"/>
        <v/>
      </c>
      <c r="AL69" t="str">
        <f t="shared" si="13"/>
        <v/>
      </c>
      <c r="AM69" t="str">
        <f t="shared" si="13"/>
        <v/>
      </c>
      <c r="AN69" t="str">
        <f t="shared" si="13"/>
        <v/>
      </c>
      <c r="AO69" t="str">
        <f t="shared" si="13"/>
        <v/>
      </c>
      <c r="AT69" s="24">
        <v>61</v>
      </c>
      <c r="AU69" s="42"/>
      <c r="AV69" s="3"/>
      <c r="AW69" s="3"/>
      <c r="AX69" s="3"/>
      <c r="AY69" s="3"/>
      <c r="AZ69" s="46"/>
    </row>
    <row r="70" spans="23:52" ht="18.95" customHeight="1" x14ac:dyDescent="0.15">
      <c r="AT70" s="24">
        <v>62</v>
      </c>
      <c r="AU70" s="42"/>
      <c r="AV70" s="3"/>
      <c r="AW70" s="3"/>
      <c r="AX70" s="3"/>
      <c r="AY70" s="3"/>
      <c r="AZ70" s="46"/>
    </row>
    <row r="71" spans="23:52" ht="18.95" customHeight="1" x14ac:dyDescent="0.15">
      <c r="AT71" s="24">
        <v>63</v>
      </c>
      <c r="AU71" s="42"/>
      <c r="AV71" s="3"/>
      <c r="AW71" s="3"/>
      <c r="AX71" s="3"/>
      <c r="AY71" s="3"/>
      <c r="AZ71" s="46"/>
    </row>
    <row r="72" spans="23:52" ht="18.95" customHeight="1" x14ac:dyDescent="0.15">
      <c r="AT72" s="24">
        <v>64</v>
      </c>
      <c r="AU72" s="42"/>
      <c r="AV72" s="3"/>
      <c r="AW72" s="3"/>
      <c r="AX72" s="3"/>
      <c r="AY72" s="3"/>
      <c r="AZ72" s="46"/>
    </row>
    <row r="73" spans="23:52" ht="18.95" customHeight="1" x14ac:dyDescent="0.15">
      <c r="AT73" s="24">
        <v>65</v>
      </c>
      <c r="AU73" s="42"/>
      <c r="AV73" s="3"/>
      <c r="AW73" s="3"/>
      <c r="AX73" s="3"/>
      <c r="AY73" s="3"/>
      <c r="AZ73" s="46"/>
    </row>
    <row r="74" spans="23:52" ht="18.95" customHeight="1" x14ac:dyDescent="0.15">
      <c r="AT74" s="24">
        <v>66</v>
      </c>
      <c r="AU74" s="42"/>
      <c r="AV74" s="3"/>
      <c r="AW74" s="3"/>
      <c r="AX74" s="3"/>
      <c r="AY74" s="3"/>
      <c r="AZ74" s="46"/>
    </row>
    <row r="75" spans="23:52" ht="18.95" customHeight="1" x14ac:dyDescent="0.15">
      <c r="AT75" s="24">
        <v>67</v>
      </c>
      <c r="AU75" s="42"/>
      <c r="AV75" s="3"/>
      <c r="AW75" s="3"/>
      <c r="AX75" s="3"/>
      <c r="AY75" s="3"/>
      <c r="AZ75" s="46"/>
    </row>
    <row r="76" spans="23:52" ht="18.95" customHeight="1" x14ac:dyDescent="0.15">
      <c r="AT76" s="24">
        <v>68</v>
      </c>
      <c r="AU76" s="42"/>
      <c r="AV76" s="3"/>
      <c r="AW76" s="3"/>
      <c r="AX76" s="3"/>
      <c r="AY76" s="3"/>
      <c r="AZ76" s="46"/>
    </row>
    <row r="77" spans="23:52" ht="18.95" customHeight="1" x14ac:dyDescent="0.15">
      <c r="AT77" s="24">
        <v>69</v>
      </c>
      <c r="AU77" s="42"/>
      <c r="AV77" s="3"/>
      <c r="AW77" s="3"/>
      <c r="AX77" s="3"/>
      <c r="AY77" s="3"/>
      <c r="AZ77" s="46"/>
    </row>
    <row r="78" spans="23:52" ht="18.95" customHeight="1" x14ac:dyDescent="0.15">
      <c r="AT78" s="24">
        <v>70</v>
      </c>
      <c r="AU78" s="42"/>
      <c r="AV78" s="3"/>
      <c r="AW78" s="3"/>
      <c r="AX78" s="3"/>
      <c r="AY78" s="3"/>
      <c r="AZ78" s="46"/>
    </row>
    <row r="79" spans="23:52" ht="18.95" customHeight="1" x14ac:dyDescent="0.15">
      <c r="AT79" s="24">
        <v>71</v>
      </c>
      <c r="AU79" s="42"/>
      <c r="AV79" s="3"/>
      <c r="AW79" s="3"/>
      <c r="AX79" s="3"/>
      <c r="AY79" s="3"/>
      <c r="AZ79" s="46"/>
    </row>
    <row r="80" spans="23:52" ht="18.95" customHeight="1" x14ac:dyDescent="0.15">
      <c r="AT80" s="24">
        <v>72</v>
      </c>
      <c r="AU80" s="42"/>
      <c r="AV80" s="3"/>
      <c r="AW80" s="3"/>
      <c r="AX80" s="3"/>
      <c r="AY80" s="3"/>
      <c r="AZ80" s="46"/>
    </row>
    <row r="81" spans="46:52" ht="18.95" customHeight="1" x14ac:dyDescent="0.15">
      <c r="AT81" s="24">
        <v>73</v>
      </c>
      <c r="AU81" s="42"/>
      <c r="AV81" s="3"/>
      <c r="AW81" s="3"/>
      <c r="AX81" s="3"/>
      <c r="AY81" s="3"/>
      <c r="AZ81" s="46"/>
    </row>
    <row r="82" spans="46:52" ht="18.95" customHeight="1" x14ac:dyDescent="0.15">
      <c r="AT82" s="24">
        <v>74</v>
      </c>
      <c r="AU82" s="42"/>
      <c r="AV82" s="3"/>
      <c r="AW82" s="3"/>
      <c r="AX82" s="3"/>
      <c r="AY82" s="3"/>
      <c r="AZ82" s="46"/>
    </row>
    <row r="83" spans="46:52" ht="18.95" customHeight="1" x14ac:dyDescent="0.15">
      <c r="AT83" s="24">
        <v>75</v>
      </c>
      <c r="AU83" s="42"/>
      <c r="AV83" s="3"/>
      <c r="AW83" s="3"/>
      <c r="AX83" s="3"/>
      <c r="AY83" s="3"/>
      <c r="AZ83" s="46"/>
    </row>
    <row r="84" spans="46:52" ht="18.95" customHeight="1" x14ac:dyDescent="0.15">
      <c r="AT84" s="24">
        <v>76</v>
      </c>
      <c r="AU84" s="42"/>
      <c r="AV84" s="3"/>
      <c r="AW84" s="3"/>
      <c r="AX84" s="3"/>
      <c r="AY84" s="3"/>
      <c r="AZ84" s="46"/>
    </row>
    <row r="85" spans="46:52" ht="18.95" customHeight="1" x14ac:dyDescent="0.15">
      <c r="AT85" s="24">
        <v>77</v>
      </c>
      <c r="AU85" s="42"/>
      <c r="AV85" s="3"/>
      <c r="AW85" s="3"/>
      <c r="AX85" s="3"/>
      <c r="AY85" s="3"/>
      <c r="AZ85" s="46"/>
    </row>
    <row r="86" spans="46:52" ht="18.95" customHeight="1" x14ac:dyDescent="0.15">
      <c r="AT86" s="24">
        <v>78</v>
      </c>
      <c r="AU86" s="42"/>
      <c r="AV86" s="3"/>
      <c r="AW86" s="3"/>
      <c r="AX86" s="3"/>
      <c r="AY86" s="3"/>
      <c r="AZ86" s="46"/>
    </row>
    <row r="87" spans="46:52" ht="18.95" customHeight="1" x14ac:dyDescent="0.15">
      <c r="AT87" s="24">
        <v>79</v>
      </c>
      <c r="AU87" s="42"/>
      <c r="AV87" s="3"/>
      <c r="AW87" s="3"/>
      <c r="AX87" s="3"/>
      <c r="AY87" s="3"/>
      <c r="AZ87" s="46"/>
    </row>
    <row r="88" spans="46:52" ht="18.95" customHeight="1" x14ac:dyDescent="0.15">
      <c r="AT88" s="24">
        <v>80</v>
      </c>
      <c r="AU88" s="42"/>
      <c r="AV88" s="3"/>
      <c r="AW88" s="3"/>
      <c r="AX88" s="3"/>
      <c r="AY88" s="3"/>
      <c r="AZ88" s="46"/>
    </row>
    <row r="89" spans="46:52" ht="18.95" customHeight="1" x14ac:dyDescent="0.15">
      <c r="AT89" s="24">
        <v>81</v>
      </c>
      <c r="AU89" s="42"/>
      <c r="AV89" s="3"/>
      <c r="AW89" s="3"/>
      <c r="AX89" s="3"/>
      <c r="AY89" s="3"/>
      <c r="AZ89" s="46"/>
    </row>
    <row r="90" spans="46:52" ht="18.95" customHeight="1" x14ac:dyDescent="0.15">
      <c r="AT90" s="24">
        <v>82</v>
      </c>
      <c r="AU90" s="42"/>
      <c r="AV90" s="3"/>
      <c r="AW90" s="3"/>
      <c r="AX90" s="3"/>
      <c r="AY90" s="3"/>
      <c r="AZ90" s="46"/>
    </row>
    <row r="91" spans="46:52" ht="18.95" customHeight="1" x14ac:dyDescent="0.15">
      <c r="AT91" s="24">
        <v>83</v>
      </c>
      <c r="AU91" s="42"/>
      <c r="AV91" s="3"/>
      <c r="AW91" s="3"/>
      <c r="AX91" s="3"/>
      <c r="AY91" s="3"/>
      <c r="AZ91" s="46"/>
    </row>
    <row r="92" spans="46:52" ht="18.95" customHeight="1" x14ac:dyDescent="0.15">
      <c r="AT92" s="24">
        <v>84</v>
      </c>
      <c r="AU92" s="42"/>
      <c r="AV92" s="3"/>
      <c r="AW92" s="3"/>
      <c r="AX92" s="3"/>
      <c r="AY92" s="3"/>
      <c r="AZ92" s="46"/>
    </row>
    <row r="93" spans="46:52" ht="18.95" customHeight="1" x14ac:dyDescent="0.15">
      <c r="AT93" s="24">
        <v>85</v>
      </c>
      <c r="AU93" s="42"/>
      <c r="AV93" s="3"/>
      <c r="AW93" s="3"/>
      <c r="AX93" s="3"/>
      <c r="AY93" s="3"/>
      <c r="AZ93" s="46"/>
    </row>
    <row r="94" spans="46:52" ht="18.95" customHeight="1" x14ac:dyDescent="0.15">
      <c r="AT94" s="24">
        <v>86</v>
      </c>
      <c r="AU94" s="42"/>
      <c r="AV94" s="3"/>
      <c r="AW94" s="3"/>
      <c r="AX94" s="3"/>
      <c r="AY94" s="3"/>
      <c r="AZ94" s="46"/>
    </row>
    <row r="95" spans="46:52" ht="18.95" customHeight="1" x14ac:dyDescent="0.15">
      <c r="AT95" s="24">
        <v>87</v>
      </c>
      <c r="AU95" s="42"/>
      <c r="AV95" s="3"/>
      <c r="AW95" s="3"/>
      <c r="AX95" s="3"/>
      <c r="AY95" s="3"/>
      <c r="AZ95" s="46"/>
    </row>
    <row r="96" spans="46:52" ht="18.95" customHeight="1" x14ac:dyDescent="0.15">
      <c r="AT96" s="24">
        <v>88</v>
      </c>
      <c r="AU96" s="42"/>
      <c r="AV96" s="3"/>
      <c r="AW96" s="3"/>
      <c r="AX96" s="3"/>
      <c r="AY96" s="3"/>
      <c r="AZ96" s="46"/>
    </row>
    <row r="97" spans="46:52" ht="18.95" customHeight="1" x14ac:dyDescent="0.15">
      <c r="AT97" s="24">
        <v>89</v>
      </c>
      <c r="AU97" s="42"/>
      <c r="AV97" s="3"/>
      <c r="AW97" s="3"/>
      <c r="AX97" s="3"/>
      <c r="AY97" s="3"/>
      <c r="AZ97" s="46"/>
    </row>
    <row r="98" spans="46:52" ht="18.95" customHeight="1" x14ac:dyDescent="0.15">
      <c r="AT98" s="24">
        <v>90</v>
      </c>
      <c r="AU98" s="42"/>
      <c r="AV98" s="3"/>
      <c r="AW98" s="3"/>
      <c r="AX98" s="3"/>
      <c r="AY98" s="3"/>
      <c r="AZ98" s="46"/>
    </row>
    <row r="99" spans="46:52" ht="18.95" customHeight="1" x14ac:dyDescent="0.15">
      <c r="AT99" s="24">
        <v>91</v>
      </c>
      <c r="AU99" s="42"/>
      <c r="AV99" s="3"/>
      <c r="AW99" s="3"/>
      <c r="AX99" s="3"/>
      <c r="AY99" s="3"/>
      <c r="AZ99" s="46"/>
    </row>
    <row r="100" spans="46:52" ht="18.95" customHeight="1" x14ac:dyDescent="0.15">
      <c r="AT100" s="24">
        <v>92</v>
      </c>
      <c r="AU100" s="42"/>
      <c r="AV100" s="3"/>
      <c r="AW100" s="3"/>
      <c r="AX100" s="3"/>
      <c r="AY100" s="3"/>
      <c r="AZ100" s="46"/>
    </row>
    <row r="101" spans="46:52" ht="18.95" customHeight="1" x14ac:dyDescent="0.15">
      <c r="AT101" s="24">
        <v>93</v>
      </c>
      <c r="AU101" s="42"/>
      <c r="AV101" s="3"/>
      <c r="AW101" s="3"/>
      <c r="AX101" s="3"/>
      <c r="AY101" s="3"/>
      <c r="AZ101" s="46"/>
    </row>
    <row r="102" spans="46:52" ht="18.95" customHeight="1" x14ac:dyDescent="0.15">
      <c r="AT102" s="24">
        <v>94</v>
      </c>
      <c r="AU102" s="42"/>
      <c r="AV102" s="3"/>
      <c r="AW102" s="3"/>
      <c r="AX102" s="3"/>
      <c r="AY102" s="3"/>
      <c r="AZ102" s="46"/>
    </row>
    <row r="103" spans="46:52" ht="18.95" customHeight="1" x14ac:dyDescent="0.15">
      <c r="AT103" s="24">
        <v>95</v>
      </c>
      <c r="AU103" s="42"/>
      <c r="AV103" s="3"/>
      <c r="AW103" s="3"/>
      <c r="AX103" s="3"/>
      <c r="AY103" s="3"/>
      <c r="AZ103" s="46"/>
    </row>
    <row r="104" spans="46:52" ht="18.95" customHeight="1" x14ac:dyDescent="0.15">
      <c r="AT104" s="24">
        <v>96</v>
      </c>
      <c r="AU104" s="42"/>
      <c r="AV104" s="3"/>
      <c r="AW104" s="3"/>
      <c r="AX104" s="3"/>
      <c r="AY104" s="3"/>
      <c r="AZ104" s="46"/>
    </row>
    <row r="105" spans="46:52" ht="18.95" customHeight="1" x14ac:dyDescent="0.15">
      <c r="AT105" s="24">
        <v>97</v>
      </c>
      <c r="AU105" s="42"/>
      <c r="AV105" s="3"/>
      <c r="AW105" s="3"/>
      <c r="AX105" s="3"/>
      <c r="AY105" s="3"/>
      <c r="AZ105" s="46"/>
    </row>
    <row r="106" spans="46:52" ht="18.95" customHeight="1" x14ac:dyDescent="0.15">
      <c r="AT106" s="24">
        <v>98</v>
      </c>
      <c r="AU106" s="42"/>
      <c r="AV106" s="3"/>
      <c r="AW106" s="3"/>
      <c r="AX106" s="3"/>
      <c r="AY106" s="3"/>
      <c r="AZ106" s="46"/>
    </row>
    <row r="107" spans="46:52" ht="18.95" customHeight="1" x14ac:dyDescent="0.15">
      <c r="AT107" s="24">
        <v>99</v>
      </c>
      <c r="AU107" s="42"/>
      <c r="AV107" s="3"/>
      <c r="AW107" s="3"/>
      <c r="AX107" s="3"/>
      <c r="AY107" s="3"/>
      <c r="AZ107" s="46"/>
    </row>
    <row r="108" spans="46:52" ht="18.95" customHeight="1" thickBot="1" x14ac:dyDescent="0.2">
      <c r="AT108" s="24">
        <v>100</v>
      </c>
      <c r="AU108" s="47"/>
      <c r="AV108" s="48"/>
      <c r="AW108" s="48"/>
      <c r="AX108" s="48"/>
      <c r="AY108" s="48"/>
      <c r="AZ108" s="49"/>
    </row>
  </sheetData>
  <mergeCells count="5">
    <mergeCell ref="Q1:V1"/>
    <mergeCell ref="B2:C2"/>
    <mergeCell ref="B5:C5"/>
    <mergeCell ref="B4:C4"/>
    <mergeCell ref="E4:K4"/>
  </mergeCells>
  <phoneticPr fontId="3"/>
  <conditionalFormatting sqref="B6:C36">
    <cfRule type="expression" dxfId="2" priority="2" stopIfTrue="1">
      <formula>OR(WEEKDAY(B6)=1,WEEKDAY(B6)=7)</formula>
    </cfRule>
  </conditionalFormatting>
  <conditionalFormatting sqref="C4:C5">
    <cfRule type="cellIs" dxfId="1" priority="5" stopIfTrue="1" operator="equal">
      <formula>"土"</formula>
    </cfRule>
    <cfRule type="cellIs" dxfId="0" priority="6" stopIfTrue="1" operator="equal">
      <formula>"日"</formula>
    </cfRule>
  </conditionalFormatting>
  <dataValidations count="1">
    <dataValidation type="list" allowBlank="1" showInputMessage="1" showErrorMessage="1" sqref="R9:R13 Y9:Y68" xr:uid="{00000000-0002-0000-1700-000000000000}">
      <formula1>"国語,社会,数学,理科,英語"</formula1>
    </dataValidation>
  </dataValidations>
  <pageMargins left="0.55118110236220474" right="0.55118110236220474" top="0.27559055118110237" bottom="0.31496062992125984" header="0.51181102362204722" footer="0.51181102362204722"/>
  <pageSetup paperSize="13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stopIfTrue="1" id="{6C13F2AA-A5A4-423A-8411-B40AF658CBD1}">
            <xm:f>VLOOKUP(B6,祝日一覧!$A:$A,1,FALSE)</xm:f>
            <x14:dxf>
              <fill>
                <patternFill>
                  <bgColor theme="0" tint="-0.24994659260841701"/>
                </patternFill>
              </fill>
            </x14:dxf>
          </x14:cfRule>
          <xm:sqref>B6:C36</xm:sqref>
        </x14:conditionalFormatting>
      </x14:conditionalFormattings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G65"/>
  <sheetViews>
    <sheetView showGridLines="0" showRowColHeaders="0" topLeftCell="A25" workbookViewId="0">
      <selection activeCell="C53" sqref="C53"/>
    </sheetView>
  </sheetViews>
  <sheetFormatPr defaultRowHeight="13.5" x14ac:dyDescent="0.15"/>
  <cols>
    <col min="1" max="1" width="15.625" bestFit="1" customWidth="1"/>
    <col min="2" max="2" width="5.375" style="6" bestFit="1" customWidth="1"/>
    <col min="3" max="3" width="15.125" bestFit="1" customWidth="1"/>
    <col min="4" max="4" width="15.625" bestFit="1" customWidth="1"/>
    <col min="6" max="7" width="15.625" bestFit="1" customWidth="1"/>
    <col min="8" max="8" width="13" bestFit="1" customWidth="1"/>
    <col min="12" max="12" width="15.375" customWidth="1"/>
    <col min="14" max="14" width="9" customWidth="1"/>
  </cols>
  <sheetData>
    <row r="1" spans="1:7" x14ac:dyDescent="0.15">
      <c r="A1" s="108">
        <v>45658</v>
      </c>
      <c r="B1" t="s">
        <v>37</v>
      </c>
      <c r="C1" t="s">
        <v>355</v>
      </c>
      <c r="D1" t="s">
        <v>372</v>
      </c>
      <c r="E1" s="110"/>
      <c r="G1" s="108"/>
    </row>
    <row r="2" spans="1:7" x14ac:dyDescent="0.15">
      <c r="A2" s="108">
        <v>45670</v>
      </c>
      <c r="B2" t="s">
        <v>35</v>
      </c>
      <c r="C2" t="s">
        <v>356</v>
      </c>
      <c r="D2" t="s">
        <v>372</v>
      </c>
      <c r="E2" s="110"/>
      <c r="G2" s="108"/>
    </row>
    <row r="3" spans="1:7" x14ac:dyDescent="0.15">
      <c r="A3" s="108">
        <v>45699</v>
      </c>
      <c r="B3" t="s">
        <v>36</v>
      </c>
      <c r="C3" t="s">
        <v>357</v>
      </c>
      <c r="D3" t="s">
        <v>372</v>
      </c>
      <c r="E3" s="110"/>
      <c r="G3" s="108"/>
    </row>
    <row r="4" spans="1:7" x14ac:dyDescent="0.15">
      <c r="A4" s="108">
        <v>45711</v>
      </c>
      <c r="B4" t="s">
        <v>34</v>
      </c>
      <c r="C4" t="s">
        <v>370</v>
      </c>
      <c r="D4" t="s">
        <v>372</v>
      </c>
      <c r="E4" s="110"/>
      <c r="G4" s="108"/>
    </row>
    <row r="5" spans="1:7" x14ac:dyDescent="0.15">
      <c r="A5" s="108">
        <v>45712</v>
      </c>
      <c r="B5" t="s">
        <v>35</v>
      </c>
      <c r="C5" t="s">
        <v>363</v>
      </c>
      <c r="D5" t="s">
        <v>372</v>
      </c>
      <c r="E5" s="110"/>
      <c r="G5" s="108"/>
    </row>
    <row r="6" spans="1:7" x14ac:dyDescent="0.15">
      <c r="A6" s="108">
        <v>45736</v>
      </c>
      <c r="B6" t="s">
        <v>725</v>
      </c>
      <c r="C6" t="s">
        <v>358</v>
      </c>
      <c r="D6" t="s">
        <v>372</v>
      </c>
      <c r="E6" s="110"/>
      <c r="G6" s="108"/>
    </row>
    <row r="7" spans="1:7" x14ac:dyDescent="0.15">
      <c r="A7" s="108">
        <v>45776</v>
      </c>
      <c r="B7" t="s">
        <v>36</v>
      </c>
      <c r="C7" t="s">
        <v>359</v>
      </c>
      <c r="D7" t="s">
        <v>372</v>
      </c>
      <c r="E7" s="110"/>
      <c r="G7" s="108"/>
    </row>
    <row r="8" spans="1:7" x14ac:dyDescent="0.15">
      <c r="A8" s="108">
        <v>45780</v>
      </c>
      <c r="B8" t="s">
        <v>39</v>
      </c>
      <c r="C8" t="s">
        <v>360</v>
      </c>
      <c r="D8" t="s">
        <v>372</v>
      </c>
      <c r="E8" s="110"/>
      <c r="G8" s="108"/>
    </row>
    <row r="9" spans="1:7" x14ac:dyDescent="0.15">
      <c r="A9" s="108">
        <v>45781</v>
      </c>
      <c r="B9" t="s">
        <v>34</v>
      </c>
      <c r="C9" t="s">
        <v>361</v>
      </c>
      <c r="D9" t="s">
        <v>372</v>
      </c>
      <c r="E9" s="110"/>
      <c r="G9" s="108"/>
    </row>
    <row r="10" spans="1:7" x14ac:dyDescent="0.15">
      <c r="A10" s="108">
        <v>45782</v>
      </c>
      <c r="B10" t="s">
        <v>35</v>
      </c>
      <c r="C10" t="s">
        <v>362</v>
      </c>
      <c r="D10" t="s">
        <v>372</v>
      </c>
      <c r="E10" s="110"/>
      <c r="G10" s="108"/>
    </row>
    <row r="11" spans="1:7" x14ac:dyDescent="0.15">
      <c r="A11" s="108">
        <v>45783</v>
      </c>
      <c r="B11" t="s">
        <v>36</v>
      </c>
      <c r="C11" t="s">
        <v>363</v>
      </c>
      <c r="D11" t="s">
        <v>372</v>
      </c>
      <c r="E11" s="110"/>
      <c r="G11" s="108"/>
    </row>
    <row r="12" spans="1:7" x14ac:dyDescent="0.15">
      <c r="A12" s="108">
        <v>45859</v>
      </c>
      <c r="B12" t="s">
        <v>35</v>
      </c>
      <c r="C12" t="s">
        <v>364</v>
      </c>
      <c r="D12" t="s">
        <v>372</v>
      </c>
      <c r="E12" s="110"/>
      <c r="G12" s="108"/>
    </row>
    <row r="13" spans="1:7" x14ac:dyDescent="0.15">
      <c r="A13" s="108">
        <v>45880</v>
      </c>
      <c r="B13" t="s">
        <v>35</v>
      </c>
      <c r="C13" t="s">
        <v>365</v>
      </c>
      <c r="D13" t="s">
        <v>372</v>
      </c>
      <c r="E13" s="110"/>
      <c r="G13" s="108"/>
    </row>
    <row r="14" spans="1:7" x14ac:dyDescent="0.15">
      <c r="A14" s="108">
        <v>45915</v>
      </c>
      <c r="B14" t="s">
        <v>35</v>
      </c>
      <c r="C14" t="s">
        <v>366</v>
      </c>
      <c r="D14" t="s">
        <v>372</v>
      </c>
      <c r="E14" s="110"/>
      <c r="G14" s="108"/>
    </row>
    <row r="15" spans="1:7" x14ac:dyDescent="0.15">
      <c r="A15" s="108">
        <v>45923</v>
      </c>
      <c r="B15" t="s">
        <v>36</v>
      </c>
      <c r="C15" t="s">
        <v>367</v>
      </c>
      <c r="D15" t="s">
        <v>372</v>
      </c>
      <c r="E15" s="110"/>
      <c r="G15" s="108"/>
    </row>
    <row r="16" spans="1:7" x14ac:dyDescent="0.15">
      <c r="A16" s="108">
        <v>45943</v>
      </c>
      <c r="B16" t="s">
        <v>35</v>
      </c>
      <c r="C16" t="s">
        <v>371</v>
      </c>
      <c r="D16" t="s">
        <v>372</v>
      </c>
      <c r="E16" s="110"/>
      <c r="G16" s="108"/>
    </row>
    <row r="17" spans="1:7" x14ac:dyDescent="0.15">
      <c r="A17" s="108">
        <v>45964</v>
      </c>
      <c r="B17" t="s">
        <v>35</v>
      </c>
      <c r="C17" t="s">
        <v>368</v>
      </c>
      <c r="D17" t="s">
        <v>372</v>
      </c>
      <c r="E17" s="110"/>
      <c r="G17" s="108"/>
    </row>
    <row r="18" spans="1:7" x14ac:dyDescent="0.15">
      <c r="A18" s="108">
        <v>45984</v>
      </c>
      <c r="B18" t="s">
        <v>34</v>
      </c>
      <c r="C18" t="s">
        <v>369</v>
      </c>
      <c r="D18" t="s">
        <v>372</v>
      </c>
      <c r="E18" s="110"/>
      <c r="F18" s="108"/>
      <c r="G18" s="108"/>
    </row>
    <row r="19" spans="1:7" x14ac:dyDescent="0.15">
      <c r="A19" s="108">
        <v>45985</v>
      </c>
      <c r="B19" t="s">
        <v>35</v>
      </c>
      <c r="C19" t="s">
        <v>363</v>
      </c>
      <c r="D19" t="s">
        <v>372</v>
      </c>
      <c r="E19" s="110"/>
      <c r="F19" s="108"/>
      <c r="G19" s="108"/>
    </row>
    <row r="20" spans="1:7" x14ac:dyDescent="0.15">
      <c r="A20" s="108">
        <v>46023</v>
      </c>
      <c r="B20" t="s">
        <v>725</v>
      </c>
      <c r="C20" t="s">
        <v>355</v>
      </c>
      <c r="D20" t="s">
        <v>372</v>
      </c>
      <c r="E20" s="110"/>
      <c r="F20" s="108"/>
      <c r="G20" s="108"/>
    </row>
    <row r="21" spans="1:7" x14ac:dyDescent="0.15">
      <c r="A21" s="108">
        <v>46034</v>
      </c>
      <c r="B21" t="s">
        <v>35</v>
      </c>
      <c r="C21" t="s">
        <v>356</v>
      </c>
      <c r="D21" t="s">
        <v>372</v>
      </c>
      <c r="E21" s="110"/>
      <c r="F21" s="108"/>
      <c r="G21" s="108"/>
    </row>
    <row r="22" spans="1:7" x14ac:dyDescent="0.15">
      <c r="A22" s="108">
        <v>46064</v>
      </c>
      <c r="B22" t="s">
        <v>37</v>
      </c>
      <c r="C22" t="s">
        <v>357</v>
      </c>
      <c r="D22" t="s">
        <v>372</v>
      </c>
      <c r="E22" s="110"/>
      <c r="F22" s="108"/>
      <c r="G22" s="108"/>
    </row>
    <row r="23" spans="1:7" x14ac:dyDescent="0.15">
      <c r="A23" s="108">
        <v>46076</v>
      </c>
      <c r="B23" t="s">
        <v>35</v>
      </c>
      <c r="C23" t="s">
        <v>370</v>
      </c>
      <c r="D23" t="s">
        <v>372</v>
      </c>
      <c r="E23" s="110"/>
      <c r="F23" s="108"/>
      <c r="G23" s="108"/>
    </row>
    <row r="24" spans="1:7" x14ac:dyDescent="0.15">
      <c r="A24" s="108">
        <v>46101</v>
      </c>
      <c r="B24" t="s">
        <v>38</v>
      </c>
      <c r="C24" t="s">
        <v>358</v>
      </c>
      <c r="D24" t="s">
        <v>372</v>
      </c>
      <c r="E24" s="110"/>
      <c r="F24" s="108"/>
      <c r="G24" s="108"/>
    </row>
    <row r="25" spans="1:7" x14ac:dyDescent="0.15">
      <c r="A25" s="108">
        <v>46141</v>
      </c>
      <c r="B25" t="s">
        <v>37</v>
      </c>
      <c r="C25" t="s">
        <v>359</v>
      </c>
      <c r="D25" t="s">
        <v>372</v>
      </c>
      <c r="E25" s="110"/>
      <c r="F25" s="108"/>
      <c r="G25" s="108"/>
    </row>
    <row r="26" spans="1:7" x14ac:dyDescent="0.15">
      <c r="A26" s="108">
        <v>46145</v>
      </c>
      <c r="B26" t="s">
        <v>34</v>
      </c>
      <c r="C26" t="s">
        <v>360</v>
      </c>
      <c r="D26" t="s">
        <v>372</v>
      </c>
      <c r="E26" s="110"/>
      <c r="F26" s="108"/>
      <c r="G26" s="108"/>
    </row>
    <row r="27" spans="1:7" x14ac:dyDescent="0.15">
      <c r="A27" s="108">
        <v>46146</v>
      </c>
      <c r="B27" t="s">
        <v>35</v>
      </c>
      <c r="C27" t="s">
        <v>361</v>
      </c>
      <c r="D27" t="s">
        <v>372</v>
      </c>
      <c r="E27" s="110"/>
      <c r="F27" s="108"/>
      <c r="G27" s="108"/>
    </row>
    <row r="28" spans="1:7" x14ac:dyDescent="0.15">
      <c r="A28" s="108">
        <v>46147</v>
      </c>
      <c r="B28" t="s">
        <v>36</v>
      </c>
      <c r="C28" t="s">
        <v>362</v>
      </c>
      <c r="D28" t="s">
        <v>372</v>
      </c>
      <c r="E28" s="110"/>
      <c r="F28" s="108"/>
      <c r="G28" s="108"/>
    </row>
    <row r="29" spans="1:7" x14ac:dyDescent="0.15">
      <c r="A29" s="108">
        <v>46148</v>
      </c>
      <c r="B29" t="s">
        <v>37</v>
      </c>
      <c r="C29" t="s">
        <v>363</v>
      </c>
      <c r="D29" t="s">
        <v>372</v>
      </c>
      <c r="E29" s="110"/>
      <c r="F29" s="108"/>
      <c r="G29" s="108"/>
    </row>
    <row r="30" spans="1:7" x14ac:dyDescent="0.15">
      <c r="A30" s="108">
        <v>46223</v>
      </c>
      <c r="B30" t="s">
        <v>35</v>
      </c>
      <c r="C30" t="s">
        <v>364</v>
      </c>
      <c r="D30" t="s">
        <v>372</v>
      </c>
      <c r="E30" s="110"/>
      <c r="F30" s="108"/>
      <c r="G30" s="108"/>
    </row>
    <row r="31" spans="1:7" x14ac:dyDescent="0.15">
      <c r="A31" s="108">
        <v>46245</v>
      </c>
      <c r="B31" t="s">
        <v>36</v>
      </c>
      <c r="C31" t="s">
        <v>365</v>
      </c>
      <c r="D31" t="s">
        <v>372</v>
      </c>
      <c r="E31" s="110"/>
      <c r="F31" s="108"/>
      <c r="G31" s="108"/>
    </row>
    <row r="32" spans="1:7" x14ac:dyDescent="0.15">
      <c r="A32" s="108">
        <v>46286</v>
      </c>
      <c r="B32" t="s">
        <v>35</v>
      </c>
      <c r="C32" t="s">
        <v>366</v>
      </c>
      <c r="D32" t="s">
        <v>372</v>
      </c>
      <c r="E32" s="110"/>
      <c r="F32" s="108"/>
      <c r="G32" s="108"/>
    </row>
    <row r="33" spans="1:7" x14ac:dyDescent="0.15">
      <c r="A33" s="108">
        <v>46287</v>
      </c>
      <c r="B33" s="6" t="s">
        <v>36</v>
      </c>
      <c r="C33" t="s">
        <v>780</v>
      </c>
      <c r="D33" t="s">
        <v>372</v>
      </c>
      <c r="E33" s="110"/>
      <c r="F33" s="108"/>
      <c r="G33" s="108"/>
    </row>
    <row r="34" spans="1:7" x14ac:dyDescent="0.15">
      <c r="A34" s="108">
        <v>46288</v>
      </c>
      <c r="B34" s="6" t="s">
        <v>37</v>
      </c>
      <c r="C34" t="s">
        <v>367</v>
      </c>
      <c r="D34" t="s">
        <v>372</v>
      </c>
      <c r="E34" s="110"/>
      <c r="F34" s="108"/>
      <c r="G34" s="108"/>
    </row>
    <row r="35" spans="1:7" x14ac:dyDescent="0.15">
      <c r="A35" s="108">
        <v>46307</v>
      </c>
      <c r="B35" s="6" t="s">
        <v>35</v>
      </c>
      <c r="C35" t="s">
        <v>371</v>
      </c>
      <c r="D35" t="s">
        <v>372</v>
      </c>
      <c r="E35" s="110"/>
      <c r="G35" s="108"/>
    </row>
    <row r="36" spans="1:7" x14ac:dyDescent="0.15">
      <c r="A36" s="108">
        <v>46329</v>
      </c>
      <c r="B36" s="6" t="s">
        <v>36</v>
      </c>
      <c r="C36" t="s">
        <v>368</v>
      </c>
      <c r="D36" t="s">
        <v>372</v>
      </c>
      <c r="E36" s="110"/>
    </row>
    <row r="37" spans="1:7" x14ac:dyDescent="0.15">
      <c r="A37" s="108">
        <v>46349</v>
      </c>
      <c r="B37" s="6" t="s">
        <v>35</v>
      </c>
      <c r="C37" t="s">
        <v>369</v>
      </c>
      <c r="D37" t="s">
        <v>372</v>
      </c>
      <c r="E37" s="110"/>
    </row>
    <row r="38" spans="1:7" x14ac:dyDescent="0.15">
      <c r="A38" s="220" t="s">
        <v>799</v>
      </c>
      <c r="B38" s="6" t="s">
        <v>38</v>
      </c>
      <c r="C38" t="s">
        <v>355</v>
      </c>
      <c r="D38" t="s">
        <v>372</v>
      </c>
      <c r="E38" s="110"/>
    </row>
    <row r="39" spans="1:7" x14ac:dyDescent="0.15">
      <c r="A39" s="20" t="s">
        <v>800</v>
      </c>
      <c r="B39" s="6" t="s">
        <v>35</v>
      </c>
      <c r="C39" t="s">
        <v>356</v>
      </c>
      <c r="D39" t="s">
        <v>372</v>
      </c>
      <c r="E39" s="110"/>
    </row>
    <row r="40" spans="1:7" x14ac:dyDescent="0.15">
      <c r="A40" s="20" t="s">
        <v>801</v>
      </c>
      <c r="B40" s="6" t="s">
        <v>725</v>
      </c>
      <c r="C40" t="s">
        <v>357</v>
      </c>
      <c r="D40" t="s">
        <v>372</v>
      </c>
      <c r="E40" s="110"/>
    </row>
    <row r="41" spans="1:7" x14ac:dyDescent="0.15">
      <c r="A41" s="20" t="s">
        <v>802</v>
      </c>
      <c r="B41" s="6" t="s">
        <v>36</v>
      </c>
      <c r="C41" t="s">
        <v>370</v>
      </c>
      <c r="D41" t="s">
        <v>372</v>
      </c>
      <c r="E41" s="110"/>
    </row>
    <row r="42" spans="1:7" x14ac:dyDescent="0.15">
      <c r="A42" s="20" t="s">
        <v>803</v>
      </c>
      <c r="B42" s="6" t="s">
        <v>34</v>
      </c>
      <c r="C42" t="s">
        <v>358</v>
      </c>
      <c r="D42" t="s">
        <v>372</v>
      </c>
      <c r="E42" s="110"/>
    </row>
    <row r="43" spans="1:7" x14ac:dyDescent="0.15">
      <c r="A43" s="20" t="s">
        <v>804</v>
      </c>
      <c r="B43" s="6" t="s">
        <v>35</v>
      </c>
      <c r="C43" t="s">
        <v>363</v>
      </c>
      <c r="D43" t="s">
        <v>372</v>
      </c>
      <c r="E43" s="110"/>
    </row>
    <row r="44" spans="1:7" x14ac:dyDescent="0.15">
      <c r="A44" s="20" t="s">
        <v>805</v>
      </c>
      <c r="B44" s="6" t="s">
        <v>725</v>
      </c>
      <c r="C44" t="s">
        <v>359</v>
      </c>
      <c r="D44" t="s">
        <v>372</v>
      </c>
    </row>
    <row r="45" spans="1:7" x14ac:dyDescent="0.15">
      <c r="A45" s="20" t="s">
        <v>806</v>
      </c>
      <c r="B45" s="6" t="s">
        <v>35</v>
      </c>
      <c r="C45" t="s">
        <v>360</v>
      </c>
      <c r="D45" t="s">
        <v>372</v>
      </c>
      <c r="F45" s="108"/>
    </row>
    <row r="46" spans="1:7" x14ac:dyDescent="0.15">
      <c r="A46" s="20" t="s">
        <v>807</v>
      </c>
      <c r="B46" s="6" t="s">
        <v>36</v>
      </c>
      <c r="C46" t="s">
        <v>361</v>
      </c>
      <c r="D46" t="s">
        <v>372</v>
      </c>
      <c r="F46" s="108"/>
    </row>
    <row r="47" spans="1:7" x14ac:dyDescent="0.15">
      <c r="A47" s="20" t="s">
        <v>808</v>
      </c>
      <c r="B47" s="6" t="s">
        <v>37</v>
      </c>
      <c r="C47" t="s">
        <v>362</v>
      </c>
      <c r="D47" t="s">
        <v>372</v>
      </c>
      <c r="F47" s="108"/>
    </row>
    <row r="48" spans="1:7" x14ac:dyDescent="0.15">
      <c r="A48" s="20" t="s">
        <v>809</v>
      </c>
      <c r="B48" s="6" t="s">
        <v>35</v>
      </c>
      <c r="C48" t="s">
        <v>364</v>
      </c>
      <c r="D48" t="s">
        <v>372</v>
      </c>
      <c r="F48" s="108"/>
    </row>
    <row r="49" spans="1:6" x14ac:dyDescent="0.15">
      <c r="A49" s="20" t="s">
        <v>810</v>
      </c>
      <c r="B49" s="6" t="s">
        <v>37</v>
      </c>
      <c r="C49" t="s">
        <v>365</v>
      </c>
      <c r="D49" t="s">
        <v>372</v>
      </c>
      <c r="F49" s="108"/>
    </row>
    <row r="50" spans="1:6" x14ac:dyDescent="0.15">
      <c r="A50" s="20" t="s">
        <v>811</v>
      </c>
      <c r="B50" s="6" t="s">
        <v>35</v>
      </c>
      <c r="C50" t="s">
        <v>366</v>
      </c>
      <c r="D50" t="s">
        <v>372</v>
      </c>
      <c r="F50" s="108"/>
    </row>
    <row r="51" spans="1:6" x14ac:dyDescent="0.15">
      <c r="A51" s="20" t="s">
        <v>812</v>
      </c>
      <c r="B51" s="6" t="s">
        <v>725</v>
      </c>
      <c r="C51" t="s">
        <v>367</v>
      </c>
      <c r="D51" t="s">
        <v>372</v>
      </c>
      <c r="F51" s="108"/>
    </row>
    <row r="52" spans="1:6" x14ac:dyDescent="0.15">
      <c r="A52" s="20" t="s">
        <v>813</v>
      </c>
      <c r="B52" s="6" t="s">
        <v>35</v>
      </c>
      <c r="C52" t="s">
        <v>371</v>
      </c>
      <c r="D52" t="s">
        <v>372</v>
      </c>
      <c r="F52" s="108"/>
    </row>
    <row r="53" spans="1:6" x14ac:dyDescent="0.15">
      <c r="A53" s="20" t="s">
        <v>814</v>
      </c>
      <c r="B53" s="6" t="s">
        <v>37</v>
      </c>
      <c r="C53" t="s">
        <v>368</v>
      </c>
      <c r="D53" t="s">
        <v>372</v>
      </c>
      <c r="F53" s="108"/>
    </row>
    <row r="54" spans="1:6" x14ac:dyDescent="0.15">
      <c r="A54" s="20" t="s">
        <v>815</v>
      </c>
      <c r="B54" s="6" t="s">
        <v>36</v>
      </c>
      <c r="C54" t="s">
        <v>369</v>
      </c>
      <c r="D54" t="s">
        <v>372</v>
      </c>
      <c r="F54" s="108"/>
    </row>
    <row r="55" spans="1:6" x14ac:dyDescent="0.15">
      <c r="D55" t="s">
        <v>372</v>
      </c>
      <c r="F55" s="108"/>
    </row>
    <row r="56" spans="1:6" x14ac:dyDescent="0.15">
      <c r="D56" t="s">
        <v>372</v>
      </c>
      <c r="F56" s="108"/>
    </row>
    <row r="57" spans="1:6" x14ac:dyDescent="0.15">
      <c r="D57" t="s">
        <v>372</v>
      </c>
      <c r="F57" s="108"/>
    </row>
    <row r="58" spans="1:6" x14ac:dyDescent="0.15">
      <c r="D58" t="s">
        <v>372</v>
      </c>
      <c r="F58" s="108"/>
    </row>
    <row r="59" spans="1:6" x14ac:dyDescent="0.15">
      <c r="D59" t="s">
        <v>372</v>
      </c>
      <c r="F59" s="108"/>
    </row>
    <row r="60" spans="1:6" x14ac:dyDescent="0.15">
      <c r="D60" t="s">
        <v>372</v>
      </c>
      <c r="F60" s="108"/>
    </row>
    <row r="61" spans="1:6" x14ac:dyDescent="0.15">
      <c r="D61" t="s">
        <v>372</v>
      </c>
      <c r="F61" s="108"/>
    </row>
    <row r="62" spans="1:6" x14ac:dyDescent="0.15">
      <c r="D62" t="s">
        <v>372</v>
      </c>
      <c r="F62" s="108"/>
    </row>
    <row r="63" spans="1:6" x14ac:dyDescent="0.15">
      <c r="D63" t="s">
        <v>372</v>
      </c>
      <c r="F63" s="108"/>
    </row>
    <row r="64" spans="1:6" x14ac:dyDescent="0.15">
      <c r="D64" t="s">
        <v>372</v>
      </c>
      <c r="F64" s="108"/>
    </row>
    <row r="65" spans="6:6" x14ac:dyDescent="0.15">
      <c r="F65" s="108"/>
    </row>
  </sheetData>
  <phoneticPr fontId="3"/>
  <pageMargins left="0.7" right="0.7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BD71A0-DAA7-499A-AB4F-DD731F663091}">
  <dimension ref="A1"/>
  <sheetViews>
    <sheetView workbookViewId="0"/>
  </sheetViews>
  <sheetFormatPr defaultRowHeight="13.5" x14ac:dyDescent="0.15"/>
  <sheetData/>
  <phoneticPr fontId="3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D107"/>
  <sheetViews>
    <sheetView showGridLines="0" showRowColHeaders="0" zoomScaleNormal="100" workbookViewId="0">
      <selection activeCell="L35" sqref="L35"/>
    </sheetView>
  </sheetViews>
  <sheetFormatPr defaultRowHeight="13.5" x14ac:dyDescent="0.15"/>
  <cols>
    <col min="1" max="1" width="3" customWidth="1"/>
    <col min="2" max="2" width="2.625" customWidth="1"/>
    <col min="3" max="3" width="3.375" hidden="1" customWidth="1"/>
    <col min="4" max="4" width="25.25" customWidth="1"/>
    <col min="5" max="9" width="7.625" style="18" customWidth="1"/>
    <col min="11" max="11" width="2" hidden="1" customWidth="1"/>
    <col min="12" max="12" width="6.875" style="20" customWidth="1"/>
    <col min="13" max="13" width="3.25" hidden="1" customWidth="1"/>
    <col min="14" max="14" width="5.375" customWidth="1"/>
    <col min="15" max="15" width="6" customWidth="1"/>
    <col min="16" max="16" width="6.625" customWidth="1"/>
    <col min="17" max="17" width="5.375" customWidth="1"/>
    <col min="18" max="19" width="6.375" customWidth="1"/>
    <col min="20" max="20" width="5.625" customWidth="1"/>
    <col min="21" max="39" width="5.375" hidden="1" customWidth="1"/>
    <col min="40" max="40" width="9.375" hidden="1" customWidth="1"/>
    <col min="41" max="42" width="5.375" hidden="1" customWidth="1"/>
    <col min="43" max="43" width="2.875" hidden="1" customWidth="1"/>
    <col min="44" max="44" width="7.5" style="21" customWidth="1"/>
    <col min="45" max="45" width="12.75" style="21" customWidth="1"/>
    <col min="46" max="50" width="9.375" style="6" customWidth="1"/>
    <col min="56" max="56" width="2.375" customWidth="1"/>
    <col min="61" max="61" width="5" customWidth="1"/>
  </cols>
  <sheetData>
    <row r="1" spans="1:56" s="35" customFormat="1" ht="26.25" customHeight="1" thickBot="1" x14ac:dyDescent="0.2">
      <c r="A1" s="57" t="s">
        <v>4</v>
      </c>
      <c r="B1" s="38"/>
      <c r="C1" s="38"/>
      <c r="D1" s="38"/>
      <c r="E1"/>
      <c r="F1" s="231"/>
      <c r="G1" s="228"/>
      <c r="H1" s="228"/>
      <c r="I1" s="228"/>
      <c r="J1" s="228"/>
      <c r="K1" s="228"/>
      <c r="L1" s="106"/>
      <c r="P1" s="15"/>
      <c r="Q1" s="15"/>
      <c r="R1" s="15"/>
      <c r="S1" s="15"/>
      <c r="T1" s="15"/>
      <c r="U1" s="60"/>
      <c r="V1" s="60"/>
    </row>
    <row r="2" spans="1:56" s="1" customFormat="1" ht="24.75" customHeight="1" thickBot="1" x14ac:dyDescent="0.2">
      <c r="A2" s="57"/>
      <c r="B2" s="57"/>
      <c r="C2" s="76"/>
      <c r="D2" s="77"/>
      <c r="E2"/>
      <c r="F2"/>
      <c r="G2"/>
      <c r="H2"/>
      <c r="I2"/>
      <c r="K2" s="29"/>
      <c r="N2" s="67" t="s">
        <v>9</v>
      </c>
      <c r="O2" s="78"/>
      <c r="P2" s="78"/>
      <c r="Q2" s="78"/>
      <c r="R2" s="7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68"/>
      <c r="AH2" s="68"/>
      <c r="AI2" s="68"/>
      <c r="AJ2" s="68"/>
      <c r="AK2" s="68"/>
      <c r="AL2" s="68"/>
      <c r="AM2" s="68"/>
      <c r="AN2" s="68"/>
      <c r="AO2" s="68"/>
      <c r="AP2" s="68"/>
      <c r="AQ2" s="68"/>
      <c r="AR2" s="68"/>
      <c r="AS2" s="69"/>
      <c r="AU2"/>
      <c r="AV2"/>
      <c r="AW2"/>
      <c r="AX2"/>
      <c r="AY2"/>
      <c r="AZ2"/>
      <c r="BA2"/>
      <c r="BB2"/>
      <c r="BC2"/>
      <c r="BD2"/>
    </row>
    <row r="3" spans="1:56" s="1" customFormat="1" ht="33" customHeight="1" thickBot="1" x14ac:dyDescent="0.2">
      <c r="A3" s="230">
        <f>見本①!$A$3</f>
        <v>2025</v>
      </c>
      <c r="B3" s="230"/>
      <c r="C3" s="109"/>
      <c r="D3" s="229" t="s">
        <v>110</v>
      </c>
      <c r="E3" s="229"/>
      <c r="F3" s="229"/>
      <c r="G3" s="229"/>
      <c r="H3" s="229"/>
      <c r="I3" s="229"/>
      <c r="J3" s="229"/>
      <c r="K3" s="31"/>
      <c r="N3" s="6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 s="22"/>
      <c r="AS3" s="21"/>
      <c r="AT3" s="19"/>
      <c r="AU3" s="19"/>
      <c r="AV3" s="19"/>
      <c r="AW3" s="19"/>
      <c r="AX3" s="19"/>
    </row>
    <row r="4" spans="1:56" ht="30.75" customHeight="1" thickBot="1" x14ac:dyDescent="0.2">
      <c r="A4" s="226">
        <v>10</v>
      </c>
      <c r="B4" s="226"/>
      <c r="C4" s="2"/>
      <c r="D4" s="56" t="s">
        <v>40</v>
      </c>
      <c r="E4" s="30" t="s">
        <v>65</v>
      </c>
      <c r="F4" s="30" t="s">
        <v>50</v>
      </c>
      <c r="G4" s="30" t="s">
        <v>47</v>
      </c>
      <c r="H4" s="30" t="s">
        <v>48</v>
      </c>
      <c r="I4" s="30" t="s">
        <v>49</v>
      </c>
      <c r="J4" s="28" t="s">
        <v>115</v>
      </c>
      <c r="L4" s="32" t="s">
        <v>66</v>
      </c>
      <c r="AR4" s="22"/>
    </row>
    <row r="5" spans="1:56" ht="18.95" customHeight="1" x14ac:dyDescent="0.15">
      <c r="A5" s="99">
        <f>DATE($A$3,$A$4,1)</f>
        <v>45931</v>
      </c>
      <c r="B5" s="98">
        <f>DATE($A$3,$A$4,1)</f>
        <v>45931</v>
      </c>
      <c r="C5" s="7" t="s">
        <v>51</v>
      </c>
      <c r="D5" s="8"/>
      <c r="E5" s="55" t="str">
        <f>IF($L5=1,VLOOKUP($M5,$U$8:$AM$67,10),IF($L5=2,VLOOKUP($M4+1,$U$8:$AM$67,15),IF($L5="予備","予備","")))</f>
        <v>単元6</v>
      </c>
      <c r="F5" s="17" t="str">
        <f t="shared" ref="F5:F35" si="0">IF($L5=1,VLOOKUP($M5,$U$8:$AM$67,11),IF($L5=2,VLOOKUP($M4+1,$U$8:$AM$67,16),IF($L5="予備","予備","")))</f>
        <v/>
      </c>
      <c r="G5" s="17" t="str">
        <f t="shared" ref="G5:G35" si="1">IF($L5=1,VLOOKUP($M5,$U$8:$AM$67,12),IF($L5=2,VLOOKUP($M4+1,$U$8:$AM$67,17),IF($L5="予備","予備","")))</f>
        <v/>
      </c>
      <c r="H5" s="17" t="str">
        <f t="shared" ref="H5:H35" si="2">IF($L5=1,VLOOKUP($M5,$U$8:$AM$67,13),IF($L5=2,VLOOKUP($M4+1,$U$8:$AM$67,18),IF($L5="予備","予備","")))</f>
        <v/>
      </c>
      <c r="I5" s="17" t="str">
        <f t="shared" ref="I5:I35" si="3">IF($L5=1,VLOOKUP($M5,$U$8:$AM$67,14),IF($L5=2,VLOOKUP($M4+1,$U$8:$AM$67,19),IF($L5="予備","予備","")))</f>
        <v/>
      </c>
      <c r="J5" s="3"/>
      <c r="L5" s="33">
        <v>1</v>
      </c>
      <c r="M5">
        <f>SUM($L$5:L5)</f>
        <v>1</v>
      </c>
      <c r="AR5" s="6"/>
    </row>
    <row r="6" spans="1:56" ht="18.95" customHeight="1" thickBot="1" x14ac:dyDescent="0.2">
      <c r="A6" s="99">
        <f>A5+1</f>
        <v>45932</v>
      </c>
      <c r="B6" s="98">
        <f>B5+1</f>
        <v>45932</v>
      </c>
      <c r="C6" s="7" t="s">
        <v>52</v>
      </c>
      <c r="D6" s="9"/>
      <c r="E6" s="55" t="str">
        <f t="shared" ref="E6:E35" si="4">IF($L6=1,VLOOKUP($M6,$U$8:$AM$67,10),IF($L6=2,VLOOKUP($M5+1,$U$8:$AM$67,15),IF($L6="予備","予備","")))</f>
        <v/>
      </c>
      <c r="F6" s="17" t="str">
        <f t="shared" si="0"/>
        <v>単元6</v>
      </c>
      <c r="G6" s="17" t="str">
        <f t="shared" si="1"/>
        <v/>
      </c>
      <c r="H6" s="17" t="str">
        <f t="shared" si="2"/>
        <v/>
      </c>
      <c r="I6" s="17" t="str">
        <f t="shared" si="3"/>
        <v/>
      </c>
      <c r="J6" s="3"/>
      <c r="L6" s="33">
        <v>1</v>
      </c>
      <c r="M6">
        <f>SUM($L$5:L6)</f>
        <v>2</v>
      </c>
      <c r="U6" s="52" t="s">
        <v>72</v>
      </c>
      <c r="V6" s="51" t="s">
        <v>69</v>
      </c>
      <c r="W6" s="51"/>
      <c r="X6" s="51"/>
      <c r="Y6" s="51" t="s">
        <v>77</v>
      </c>
      <c r="Z6" s="51"/>
      <c r="AA6" s="51"/>
      <c r="AB6" s="51"/>
      <c r="AC6" s="51"/>
      <c r="AD6" s="51" t="s">
        <v>70</v>
      </c>
      <c r="AE6" s="51"/>
      <c r="AF6" s="51"/>
      <c r="AG6" s="51"/>
      <c r="AH6" s="51"/>
      <c r="AI6" s="51" t="s">
        <v>71</v>
      </c>
      <c r="AJ6" s="51"/>
      <c r="AK6" s="51"/>
      <c r="AL6" s="51"/>
      <c r="AM6" s="51"/>
      <c r="AN6" s="51"/>
      <c r="AO6" s="51"/>
      <c r="AP6" s="51"/>
      <c r="AQ6" s="51"/>
      <c r="AR6" s="36" t="s">
        <v>8</v>
      </c>
    </row>
    <row r="7" spans="1:56" ht="18.95" customHeight="1" thickBot="1" x14ac:dyDescent="0.2">
      <c r="A7" s="99">
        <f t="shared" ref="A7:B35" si="5">A6+1</f>
        <v>45933</v>
      </c>
      <c r="B7" s="98">
        <f t="shared" si="5"/>
        <v>45933</v>
      </c>
      <c r="C7" s="7" t="s">
        <v>53</v>
      </c>
      <c r="D7" s="9"/>
      <c r="E7" s="55" t="str">
        <f t="shared" si="4"/>
        <v/>
      </c>
      <c r="F7" s="17" t="str">
        <f t="shared" si="0"/>
        <v/>
      </c>
      <c r="G7" s="17" t="str">
        <f t="shared" si="1"/>
        <v>単元6</v>
      </c>
      <c r="H7" s="17" t="str">
        <f t="shared" si="2"/>
        <v/>
      </c>
      <c r="I7" s="17" t="str">
        <f t="shared" si="3"/>
        <v/>
      </c>
      <c r="J7" s="3"/>
      <c r="L7" s="33">
        <v>1</v>
      </c>
      <c r="M7">
        <f>SUM($L$5:L7)</f>
        <v>3</v>
      </c>
      <c r="O7" s="4" t="s">
        <v>67</v>
      </c>
      <c r="P7" s="5" t="s">
        <v>46</v>
      </c>
      <c r="U7" s="5" t="s">
        <v>67</v>
      </c>
      <c r="V7" s="5" t="s">
        <v>46</v>
      </c>
      <c r="W7" s="5" t="s">
        <v>46</v>
      </c>
      <c r="X7" s="5" t="s">
        <v>46</v>
      </c>
      <c r="Y7" s="15" t="s">
        <v>41</v>
      </c>
      <c r="Z7" s="15" t="s">
        <v>42</v>
      </c>
      <c r="AA7" s="15" t="s">
        <v>43</v>
      </c>
      <c r="AB7" s="15" t="s">
        <v>44</v>
      </c>
      <c r="AC7" s="15" t="s">
        <v>45</v>
      </c>
      <c r="AD7" s="14" t="s">
        <v>41</v>
      </c>
      <c r="AE7" s="15" t="s">
        <v>42</v>
      </c>
      <c r="AF7" s="15" t="s">
        <v>43</v>
      </c>
      <c r="AG7" s="15" t="s">
        <v>44</v>
      </c>
      <c r="AH7" s="16" t="s">
        <v>45</v>
      </c>
      <c r="AI7" s="14" t="s">
        <v>41</v>
      </c>
      <c r="AJ7" s="15" t="s">
        <v>42</v>
      </c>
      <c r="AK7" s="15" t="s">
        <v>43</v>
      </c>
      <c r="AL7" s="15" t="s">
        <v>44</v>
      </c>
      <c r="AM7" s="16" t="s">
        <v>45</v>
      </c>
      <c r="AR7" s="73" t="s">
        <v>77</v>
      </c>
      <c r="AS7" s="71" t="s">
        <v>81</v>
      </c>
      <c r="AT7" s="5" t="s">
        <v>41</v>
      </c>
      <c r="AU7" s="5" t="s">
        <v>50</v>
      </c>
      <c r="AV7" s="5" t="s">
        <v>47</v>
      </c>
      <c r="AW7" s="5" t="s">
        <v>48</v>
      </c>
      <c r="AX7" s="5" t="s">
        <v>49</v>
      </c>
    </row>
    <row r="8" spans="1:56" ht="18.95" customHeight="1" x14ac:dyDescent="0.15">
      <c r="A8" s="99">
        <f t="shared" si="5"/>
        <v>45934</v>
      </c>
      <c r="B8" s="98">
        <f t="shared" si="5"/>
        <v>45934</v>
      </c>
      <c r="C8" s="7" t="s">
        <v>54</v>
      </c>
      <c r="D8" s="9"/>
      <c r="E8" s="55" t="str">
        <f t="shared" si="4"/>
        <v>予備</v>
      </c>
      <c r="F8" s="17" t="str">
        <f t="shared" si="0"/>
        <v>予備</v>
      </c>
      <c r="G8" s="17" t="str">
        <f t="shared" si="1"/>
        <v>予備</v>
      </c>
      <c r="H8" s="17" t="str">
        <f t="shared" si="2"/>
        <v>予備</v>
      </c>
      <c r="I8" s="17" t="str">
        <f t="shared" si="3"/>
        <v>予備</v>
      </c>
      <c r="J8" s="3"/>
      <c r="L8" s="33" t="s">
        <v>797</v>
      </c>
      <c r="M8">
        <f>SUM($L$5:L8)</f>
        <v>3</v>
      </c>
      <c r="O8" s="7">
        <v>1</v>
      </c>
      <c r="P8" s="8" t="s">
        <v>41</v>
      </c>
      <c r="U8" s="3">
        <v>1</v>
      </c>
      <c r="V8" s="7" t="str">
        <f>P8</f>
        <v>国語</v>
      </c>
      <c r="W8" s="8"/>
      <c r="X8" s="23" t="str">
        <f t="shared" ref="X8:X39" si="6">IF(W8="",IF(V8=0,"",V8),W8)</f>
        <v>国語</v>
      </c>
      <c r="Y8">
        <f>IF($X8=Y$7,COUNTIF($X$8:$X8,Y$7)+O$21,"")</f>
        <v>6</v>
      </c>
      <c r="Z8" t="str">
        <f>IF($X8=Z$7,COUNTIF($X$8:$X8,Z$7)+P$21,"")</f>
        <v/>
      </c>
      <c r="AA8" t="str">
        <f>IF($X8=AA$7,COUNTIF($X$8:$X8,AA$7)+Q$21,"")</f>
        <v/>
      </c>
      <c r="AB8" t="str">
        <f>IF($X8=AB$7,COUNTIF($X$8:$X8,AB$7)+R$21,"")</f>
        <v/>
      </c>
      <c r="AC8" t="str">
        <f>IF($X8=AC$7,COUNTIF($X$8:$X8,AC$7)+S$21,"")</f>
        <v/>
      </c>
      <c r="AD8" t="str">
        <f t="shared" ref="AD8:AD39" si="7">IF(Y8="","",VLOOKUP(Y8,$AR$8:$AX$57,3))</f>
        <v>単元6</v>
      </c>
      <c r="AE8" t="str">
        <f t="shared" ref="AE8:AE39" si="8">IF(Z8="","",VLOOKUP(Z8,$AR$8:$AX$57,4))</f>
        <v/>
      </c>
      <c r="AF8" t="str">
        <f t="shared" ref="AF8:AF39" si="9">IF(AA8="","",VLOOKUP(AA8,$AR$8:$AX$57,5))</f>
        <v/>
      </c>
      <c r="AG8" t="str">
        <f t="shared" ref="AG8:AG39" si="10">IF(AB8="","",VLOOKUP(AB8,$AR$8:$AX$57,6))</f>
        <v/>
      </c>
      <c r="AH8" t="str">
        <f t="shared" ref="AH8:AH39" si="11">IF(AC8="","",VLOOKUP(AC8,$AR$8:$AX$57,7))</f>
        <v/>
      </c>
      <c r="AI8" t="str">
        <f t="shared" ref="AI8:AI39" si="12">IF(AD8=AD9,"",IF($X8=$X9,AD8&amp;","&amp;AD9,AD8&amp;AD9))</f>
        <v>単元6</v>
      </c>
      <c r="AJ8" t="str">
        <f t="shared" ref="AJ8:AJ39" si="13">IF(AE8=AE9,"",IF($X8=$X9,AE8&amp;","&amp;AE9,AE8&amp;AE9))</f>
        <v>単元6</v>
      </c>
      <c r="AK8" t="str">
        <f t="shared" ref="AK8:AK39" si="14">IF(AF8=AF9,"",IF($X8=$X9,AF8&amp;","&amp;AF9,AF8&amp;AF9))</f>
        <v/>
      </c>
      <c r="AL8" t="str">
        <f t="shared" ref="AL8:AL39" si="15">IF(AG8=AG9,"",IF($X8=$X9,AG8&amp;","&amp;AG9,AG8&amp;AG9))</f>
        <v/>
      </c>
      <c r="AM8" t="str">
        <f t="shared" ref="AM8:AM39" si="16">IF(AH8=AH9,"",IF($X8=$X9,AH8&amp;","&amp;AH9,AH8&amp;AH9))</f>
        <v/>
      </c>
      <c r="AR8" s="74">
        <v>1</v>
      </c>
      <c r="AS8" s="39" t="s">
        <v>212</v>
      </c>
      <c r="AT8" s="104" t="s">
        <v>314</v>
      </c>
      <c r="AU8" s="40" t="s">
        <v>314</v>
      </c>
      <c r="AV8" s="40" t="s">
        <v>314</v>
      </c>
      <c r="AW8" s="40" t="s">
        <v>314</v>
      </c>
      <c r="AX8" s="41" t="s">
        <v>314</v>
      </c>
    </row>
    <row r="9" spans="1:56" ht="18.95" customHeight="1" x14ac:dyDescent="0.15">
      <c r="A9" s="99">
        <f t="shared" si="5"/>
        <v>45935</v>
      </c>
      <c r="B9" s="98">
        <f t="shared" si="5"/>
        <v>45935</v>
      </c>
      <c r="C9" s="7" t="s">
        <v>55</v>
      </c>
      <c r="D9" s="9"/>
      <c r="E9" s="55" t="str">
        <f t="shared" si="4"/>
        <v>予備</v>
      </c>
      <c r="F9" s="17" t="str">
        <f t="shared" si="0"/>
        <v>予備</v>
      </c>
      <c r="G9" s="17" t="str">
        <f t="shared" si="1"/>
        <v>予備</v>
      </c>
      <c r="H9" s="17" t="str">
        <f t="shared" si="2"/>
        <v>予備</v>
      </c>
      <c r="I9" s="17" t="str">
        <f t="shared" si="3"/>
        <v>予備</v>
      </c>
      <c r="J9" s="3"/>
      <c r="L9" s="33" t="s">
        <v>797</v>
      </c>
      <c r="M9">
        <f>SUM($L$5:L9)</f>
        <v>3</v>
      </c>
      <c r="O9" s="7">
        <v>2</v>
      </c>
      <c r="P9" s="9" t="s">
        <v>50</v>
      </c>
      <c r="U9" s="3">
        <v>2</v>
      </c>
      <c r="V9" s="7" t="str">
        <f>P9</f>
        <v>社会</v>
      </c>
      <c r="W9" s="9"/>
      <c r="X9" s="23" t="str">
        <f t="shared" si="6"/>
        <v>社会</v>
      </c>
      <c r="Y9" t="str">
        <f>IF($X9=Y$7,COUNTIF($X$8:$X9,Y$7)+O$21,"")</f>
        <v/>
      </c>
      <c r="Z9">
        <f>IF($X9=Z$7,COUNTIF($X$8:$X9,Z$7)+P$21,"")</f>
        <v>6</v>
      </c>
      <c r="AA9" t="str">
        <f>IF($X9=AA$7,COUNTIF($X$8:$X9,AA$7)+Q$21,"")</f>
        <v/>
      </c>
      <c r="AB9" t="str">
        <f>IF($X9=AB$7,COUNTIF($X$8:$X9,AB$7)+R$21,"")</f>
        <v/>
      </c>
      <c r="AC9" t="str">
        <f>IF($X9=AC$7,COUNTIF($X$8:$X9,AC$7)+S$21,"")</f>
        <v/>
      </c>
      <c r="AD9" t="str">
        <f t="shared" si="7"/>
        <v/>
      </c>
      <c r="AE9" t="str">
        <f t="shared" si="8"/>
        <v>単元6</v>
      </c>
      <c r="AF9" t="str">
        <f t="shared" si="9"/>
        <v/>
      </c>
      <c r="AG9" t="str">
        <f t="shared" si="10"/>
        <v/>
      </c>
      <c r="AH9" t="str">
        <f t="shared" si="11"/>
        <v/>
      </c>
      <c r="AI9" t="str">
        <f t="shared" si="12"/>
        <v/>
      </c>
      <c r="AJ9" t="str">
        <f t="shared" si="13"/>
        <v>単元6</v>
      </c>
      <c r="AK9" t="str">
        <f t="shared" si="14"/>
        <v>単元6</v>
      </c>
      <c r="AL9" t="str">
        <f t="shared" si="15"/>
        <v/>
      </c>
      <c r="AM9" t="str">
        <f t="shared" si="16"/>
        <v/>
      </c>
      <c r="AR9" s="74">
        <v>2</v>
      </c>
      <c r="AS9" s="42" t="s">
        <v>213</v>
      </c>
      <c r="AT9" s="25" t="s">
        <v>315</v>
      </c>
      <c r="AU9" s="25" t="s">
        <v>315</v>
      </c>
      <c r="AV9" s="25" t="s">
        <v>315</v>
      </c>
      <c r="AW9" s="25" t="s">
        <v>315</v>
      </c>
      <c r="AX9" s="43" t="s">
        <v>315</v>
      </c>
    </row>
    <row r="10" spans="1:56" ht="18.95" customHeight="1" x14ac:dyDescent="0.15">
      <c r="A10" s="99">
        <f t="shared" si="5"/>
        <v>45936</v>
      </c>
      <c r="B10" s="98">
        <f t="shared" si="5"/>
        <v>45936</v>
      </c>
      <c r="C10" s="7" t="s">
        <v>56</v>
      </c>
      <c r="D10" s="9"/>
      <c r="E10" s="55" t="str">
        <f t="shared" si="4"/>
        <v/>
      </c>
      <c r="F10" s="17" t="str">
        <f t="shared" si="0"/>
        <v/>
      </c>
      <c r="G10" s="17" t="str">
        <f t="shared" si="1"/>
        <v/>
      </c>
      <c r="H10" s="17" t="str">
        <f t="shared" si="2"/>
        <v>単元6</v>
      </c>
      <c r="I10" s="17" t="str">
        <f t="shared" si="3"/>
        <v/>
      </c>
      <c r="J10" s="3"/>
      <c r="L10" s="33">
        <v>1</v>
      </c>
      <c r="M10">
        <f>SUM($L$5:L10)</f>
        <v>4</v>
      </c>
      <c r="O10" s="7">
        <v>3</v>
      </c>
      <c r="P10" s="9" t="s">
        <v>47</v>
      </c>
      <c r="U10" s="3">
        <v>3</v>
      </c>
      <c r="V10" s="7" t="str">
        <f>P10</f>
        <v>数学</v>
      </c>
      <c r="W10" s="9"/>
      <c r="X10" s="23" t="str">
        <f t="shared" si="6"/>
        <v>数学</v>
      </c>
      <c r="Y10" t="str">
        <f>IF($X10=Y$7,COUNTIF($X$8:$X10,Y$7)+O$21,"")</f>
        <v/>
      </c>
      <c r="Z10" t="str">
        <f>IF($X10=Z$7,COUNTIF($X$8:$X10,Z$7)+P$21,"")</f>
        <v/>
      </c>
      <c r="AA10">
        <f>IF($X10=AA$7,COUNTIF($X$8:$X10,AA$7)+Q$21,"")</f>
        <v>6</v>
      </c>
      <c r="AB10" t="str">
        <f>IF($X10=AB$7,COUNTIF($X$8:$X10,AB$7)+R$21,"")</f>
        <v/>
      </c>
      <c r="AC10" t="str">
        <f>IF($X10=AC$7,COUNTIF($X$8:$X10,AC$7)+S$21,"")</f>
        <v/>
      </c>
      <c r="AD10" t="str">
        <f t="shared" si="7"/>
        <v/>
      </c>
      <c r="AE10" t="str">
        <f t="shared" si="8"/>
        <v/>
      </c>
      <c r="AF10" t="str">
        <f t="shared" si="9"/>
        <v>単元6</v>
      </c>
      <c r="AG10" t="str">
        <f t="shared" si="10"/>
        <v/>
      </c>
      <c r="AH10" t="str">
        <f t="shared" si="11"/>
        <v/>
      </c>
      <c r="AI10" t="str">
        <f t="shared" si="12"/>
        <v/>
      </c>
      <c r="AJ10" t="str">
        <f t="shared" si="13"/>
        <v/>
      </c>
      <c r="AK10" t="str">
        <f t="shared" si="14"/>
        <v>単元6</v>
      </c>
      <c r="AL10" t="str">
        <f t="shared" si="15"/>
        <v>単元6</v>
      </c>
      <c r="AM10" t="str">
        <f t="shared" si="16"/>
        <v/>
      </c>
      <c r="AR10" s="74">
        <v>3</v>
      </c>
      <c r="AS10" s="42" t="s">
        <v>214</v>
      </c>
      <c r="AT10" s="25" t="s">
        <v>316</v>
      </c>
      <c r="AU10" s="25" t="s">
        <v>316</v>
      </c>
      <c r="AV10" s="25" t="s">
        <v>316</v>
      </c>
      <c r="AW10" s="25" t="s">
        <v>316</v>
      </c>
      <c r="AX10" s="43" t="s">
        <v>316</v>
      </c>
    </row>
    <row r="11" spans="1:56" ht="18.95" customHeight="1" x14ac:dyDescent="0.15">
      <c r="A11" s="99">
        <f t="shared" si="5"/>
        <v>45937</v>
      </c>
      <c r="B11" s="98">
        <f t="shared" si="5"/>
        <v>45937</v>
      </c>
      <c r="C11" s="7" t="s">
        <v>57</v>
      </c>
      <c r="D11" s="9" t="s">
        <v>82</v>
      </c>
      <c r="E11" s="55" t="str">
        <f t="shared" si="4"/>
        <v/>
      </c>
      <c r="F11" s="17" t="str">
        <f t="shared" si="0"/>
        <v/>
      </c>
      <c r="G11" s="17" t="str">
        <f t="shared" si="1"/>
        <v/>
      </c>
      <c r="H11" s="17" t="str">
        <f t="shared" si="2"/>
        <v/>
      </c>
      <c r="I11" s="17" t="str">
        <f t="shared" si="3"/>
        <v/>
      </c>
      <c r="J11" s="3"/>
      <c r="L11" s="33">
        <v>0</v>
      </c>
      <c r="M11">
        <f>SUM($L$5:L11)</f>
        <v>4</v>
      </c>
      <c r="O11" s="7">
        <v>4</v>
      </c>
      <c r="P11" s="9" t="s">
        <v>48</v>
      </c>
      <c r="U11" s="3">
        <v>4</v>
      </c>
      <c r="V11" s="7" t="str">
        <f>P11</f>
        <v>理科</v>
      </c>
      <c r="W11" s="9"/>
      <c r="X11" s="23" t="str">
        <f t="shared" si="6"/>
        <v>理科</v>
      </c>
      <c r="Y11" t="str">
        <f>IF($X11=Y$7,COUNTIF($X$8:$X11,Y$7)+O$21,"")</f>
        <v/>
      </c>
      <c r="Z11" t="str">
        <f>IF($X11=Z$7,COUNTIF($X$8:$X11,Z$7)+P$21,"")</f>
        <v/>
      </c>
      <c r="AA11" t="str">
        <f>IF($X11=AA$7,COUNTIF($X$8:$X11,AA$7)+Q$21,"")</f>
        <v/>
      </c>
      <c r="AB11">
        <f>IF($X11=AB$7,COUNTIF($X$8:$X11,AB$7)+R$21,"")</f>
        <v>6</v>
      </c>
      <c r="AC11" t="str">
        <f>IF($X11=AC$7,COUNTIF($X$8:$X11,AC$7)+S$21,"")</f>
        <v/>
      </c>
      <c r="AD11" t="str">
        <f t="shared" si="7"/>
        <v/>
      </c>
      <c r="AE11" t="str">
        <f t="shared" si="8"/>
        <v/>
      </c>
      <c r="AF11" t="str">
        <f t="shared" si="9"/>
        <v/>
      </c>
      <c r="AG11" t="str">
        <f t="shared" si="10"/>
        <v>単元6</v>
      </c>
      <c r="AH11" t="str">
        <f t="shared" si="11"/>
        <v/>
      </c>
      <c r="AI11" t="str">
        <f t="shared" si="12"/>
        <v/>
      </c>
      <c r="AJ11" t="str">
        <f t="shared" si="13"/>
        <v/>
      </c>
      <c r="AK11" t="str">
        <f t="shared" si="14"/>
        <v/>
      </c>
      <c r="AL11" t="str">
        <f t="shared" si="15"/>
        <v>単元6</v>
      </c>
      <c r="AM11" t="str">
        <f t="shared" si="16"/>
        <v>単元5</v>
      </c>
      <c r="AR11" s="74">
        <v>4</v>
      </c>
      <c r="AS11" s="42" t="s">
        <v>215</v>
      </c>
      <c r="AT11" s="25" t="s">
        <v>317</v>
      </c>
      <c r="AU11" s="25" t="s">
        <v>317</v>
      </c>
      <c r="AV11" s="25" t="s">
        <v>317</v>
      </c>
      <c r="AW11" s="25" t="s">
        <v>317</v>
      </c>
      <c r="AX11" s="43" t="s">
        <v>317</v>
      </c>
    </row>
    <row r="12" spans="1:56" ht="18.95" customHeight="1" thickBot="1" x14ac:dyDescent="0.2">
      <c r="A12" s="99">
        <f t="shared" si="5"/>
        <v>45938</v>
      </c>
      <c r="B12" s="98">
        <f t="shared" si="5"/>
        <v>45938</v>
      </c>
      <c r="C12" s="7" t="s">
        <v>58</v>
      </c>
      <c r="D12" s="9"/>
      <c r="E12" s="55" t="str">
        <f t="shared" si="4"/>
        <v/>
      </c>
      <c r="F12" s="17" t="str">
        <f t="shared" si="0"/>
        <v/>
      </c>
      <c r="G12" s="17" t="str">
        <f t="shared" si="1"/>
        <v/>
      </c>
      <c r="H12" s="17" t="str">
        <f t="shared" si="2"/>
        <v/>
      </c>
      <c r="I12" s="17" t="str">
        <f t="shared" si="3"/>
        <v>単元5</v>
      </c>
      <c r="J12" s="3"/>
      <c r="L12" s="33">
        <v>1</v>
      </c>
      <c r="M12">
        <f>SUM($L$5:L12)</f>
        <v>5</v>
      </c>
      <c r="O12" s="7">
        <v>5</v>
      </c>
      <c r="P12" s="10" t="s">
        <v>49</v>
      </c>
      <c r="U12" s="3">
        <v>5</v>
      </c>
      <c r="V12" s="7" t="str">
        <f>P12</f>
        <v>英語</v>
      </c>
      <c r="W12" s="9"/>
      <c r="X12" s="23" t="str">
        <f t="shared" si="6"/>
        <v>英語</v>
      </c>
      <c r="Y12" t="str">
        <f>IF($X12=Y$7,COUNTIF($X$8:$X12,Y$7)+O$21,"")</f>
        <v/>
      </c>
      <c r="Z12" t="str">
        <f>IF($X12=Z$7,COUNTIF($X$8:$X12,Z$7)+P$21,"")</f>
        <v/>
      </c>
      <c r="AA12" t="str">
        <f>IF($X12=AA$7,COUNTIF($X$8:$X12,AA$7)+Q$21,"")</f>
        <v/>
      </c>
      <c r="AB12" t="str">
        <f>IF($X12=AB$7,COUNTIF($X$8:$X12,AB$7)+R$21,"")</f>
        <v/>
      </c>
      <c r="AC12">
        <f>IF($X12=AC$7,COUNTIF($X$8:$X12,AC$7)+S$21,"")</f>
        <v>5</v>
      </c>
      <c r="AD12" t="str">
        <f t="shared" si="7"/>
        <v/>
      </c>
      <c r="AE12" t="str">
        <f t="shared" si="8"/>
        <v/>
      </c>
      <c r="AF12" t="str">
        <f t="shared" si="9"/>
        <v/>
      </c>
      <c r="AG12" t="str">
        <f t="shared" si="10"/>
        <v/>
      </c>
      <c r="AH12" t="str">
        <f t="shared" si="11"/>
        <v>単元5</v>
      </c>
      <c r="AI12" t="str">
        <f t="shared" si="12"/>
        <v>単元7</v>
      </c>
      <c r="AJ12" t="str">
        <f t="shared" si="13"/>
        <v/>
      </c>
      <c r="AK12" t="str">
        <f t="shared" si="14"/>
        <v/>
      </c>
      <c r="AL12" t="str">
        <f t="shared" si="15"/>
        <v/>
      </c>
      <c r="AM12" t="str">
        <f t="shared" si="16"/>
        <v>単元5</v>
      </c>
      <c r="AR12" s="74">
        <v>5</v>
      </c>
      <c r="AS12" s="42" t="s">
        <v>216</v>
      </c>
      <c r="AT12" s="25" t="s">
        <v>318</v>
      </c>
      <c r="AU12" s="25" t="s">
        <v>318</v>
      </c>
      <c r="AV12" s="25" t="s">
        <v>318</v>
      </c>
      <c r="AW12" s="25" t="s">
        <v>318</v>
      </c>
      <c r="AX12" s="43" t="s">
        <v>318</v>
      </c>
    </row>
    <row r="13" spans="1:56" ht="18.95" customHeight="1" x14ac:dyDescent="0.15">
      <c r="A13" s="99">
        <f t="shared" si="5"/>
        <v>45939</v>
      </c>
      <c r="B13" s="98">
        <f t="shared" si="5"/>
        <v>45939</v>
      </c>
      <c r="C13" s="7" t="s">
        <v>59</v>
      </c>
      <c r="D13" s="9"/>
      <c r="E13" s="55" t="str">
        <f t="shared" si="4"/>
        <v>単元7</v>
      </c>
      <c r="F13" s="17" t="str">
        <f t="shared" si="0"/>
        <v/>
      </c>
      <c r="G13" s="17" t="str">
        <f t="shared" si="1"/>
        <v/>
      </c>
      <c r="H13" s="17" t="str">
        <f t="shared" si="2"/>
        <v/>
      </c>
      <c r="I13" s="17" t="str">
        <f t="shared" si="3"/>
        <v/>
      </c>
      <c r="J13" s="3"/>
      <c r="L13" s="33">
        <v>1</v>
      </c>
      <c r="M13">
        <f>SUM($L$5:L13)</f>
        <v>6</v>
      </c>
      <c r="U13" s="3">
        <v>6</v>
      </c>
      <c r="V13" s="7" t="str">
        <f>P8</f>
        <v>国語</v>
      </c>
      <c r="W13" s="9"/>
      <c r="X13" s="23" t="str">
        <f t="shared" si="6"/>
        <v>国語</v>
      </c>
      <c r="Y13">
        <f>IF($X13=Y$7,COUNTIF($X$8:$X13,Y$7)+O$21,"")</f>
        <v>7</v>
      </c>
      <c r="Z13" t="str">
        <f>IF($X13=Z$7,COUNTIF($X$8:$X13,Z$7)+P$21,"")</f>
        <v/>
      </c>
      <c r="AA13" t="str">
        <f>IF($X13=AA$7,COUNTIF($X$8:$X13,AA$7)+Q$21,"")</f>
        <v/>
      </c>
      <c r="AB13" t="str">
        <f>IF($X13=AB$7,COUNTIF($X$8:$X13,AB$7)+R$21,"")</f>
        <v/>
      </c>
      <c r="AC13" t="str">
        <f>IF($X13=AC$7,COUNTIF($X$8:$X13,AC$7)+S$21,"")</f>
        <v/>
      </c>
      <c r="AD13" t="str">
        <f t="shared" si="7"/>
        <v>単元7</v>
      </c>
      <c r="AE13" t="str">
        <f t="shared" si="8"/>
        <v/>
      </c>
      <c r="AF13" t="str">
        <f t="shared" si="9"/>
        <v/>
      </c>
      <c r="AG13" t="str">
        <f t="shared" si="10"/>
        <v/>
      </c>
      <c r="AH13" t="str">
        <f t="shared" si="11"/>
        <v/>
      </c>
      <c r="AI13" t="str">
        <f t="shared" si="12"/>
        <v>単元7</v>
      </c>
      <c r="AJ13" t="str">
        <f t="shared" si="13"/>
        <v>単元7</v>
      </c>
      <c r="AK13" t="str">
        <f t="shared" si="14"/>
        <v/>
      </c>
      <c r="AL13" t="str">
        <f t="shared" si="15"/>
        <v/>
      </c>
      <c r="AM13" t="str">
        <f t="shared" si="16"/>
        <v/>
      </c>
      <c r="AR13" s="74">
        <v>6</v>
      </c>
      <c r="AS13" s="42" t="s">
        <v>217</v>
      </c>
      <c r="AT13" s="25" t="s">
        <v>319</v>
      </c>
      <c r="AU13" s="25" t="s">
        <v>319</v>
      </c>
      <c r="AV13" s="25" t="s">
        <v>319</v>
      </c>
      <c r="AW13" s="25" t="s">
        <v>319</v>
      </c>
      <c r="AX13" s="43" t="s">
        <v>319</v>
      </c>
    </row>
    <row r="14" spans="1:56" ht="18.95" customHeight="1" x14ac:dyDescent="0.15">
      <c r="A14" s="99">
        <f t="shared" si="5"/>
        <v>45940</v>
      </c>
      <c r="B14" s="98">
        <f t="shared" si="5"/>
        <v>45940</v>
      </c>
      <c r="C14" s="7" t="s">
        <v>60</v>
      </c>
      <c r="D14" s="9"/>
      <c r="E14" s="55" t="str">
        <f t="shared" si="4"/>
        <v/>
      </c>
      <c r="F14" s="17" t="str">
        <f t="shared" si="0"/>
        <v>単元7</v>
      </c>
      <c r="G14" s="17" t="str">
        <f t="shared" si="1"/>
        <v/>
      </c>
      <c r="H14" s="17" t="str">
        <f t="shared" si="2"/>
        <v/>
      </c>
      <c r="I14" s="17" t="str">
        <f t="shared" si="3"/>
        <v/>
      </c>
      <c r="J14" s="3"/>
      <c r="L14" s="33">
        <v>1</v>
      </c>
      <c r="M14">
        <f>SUM($L$5:L14)</f>
        <v>7</v>
      </c>
      <c r="U14" s="3">
        <v>7</v>
      </c>
      <c r="V14" s="7" t="str">
        <f>P9</f>
        <v>社会</v>
      </c>
      <c r="W14" s="9"/>
      <c r="X14" s="23" t="str">
        <f t="shared" si="6"/>
        <v>社会</v>
      </c>
      <c r="Y14" t="str">
        <f>IF($X14=Y$7,COUNTIF($X$8:$X14,Y$7)+O$21,"")</f>
        <v/>
      </c>
      <c r="Z14">
        <f>IF($X14=Z$7,COUNTIF($X$8:$X14,Z$7)+P$21,"")</f>
        <v>7</v>
      </c>
      <c r="AA14" t="str">
        <f>IF($X14=AA$7,COUNTIF($X$8:$X14,AA$7)+Q$21,"")</f>
        <v/>
      </c>
      <c r="AB14" t="str">
        <f>IF($X14=AB$7,COUNTIF($X$8:$X14,AB$7)+R$21,"")</f>
        <v/>
      </c>
      <c r="AC14" t="str">
        <f>IF($X14=AC$7,COUNTIF($X$8:$X14,AC$7)+S$21,"")</f>
        <v/>
      </c>
      <c r="AD14" t="str">
        <f t="shared" si="7"/>
        <v/>
      </c>
      <c r="AE14" t="str">
        <f t="shared" si="8"/>
        <v>単元7</v>
      </c>
      <c r="AF14" t="str">
        <f t="shared" si="9"/>
        <v/>
      </c>
      <c r="AG14" t="str">
        <f t="shared" si="10"/>
        <v/>
      </c>
      <c r="AH14" t="str">
        <f t="shared" si="11"/>
        <v/>
      </c>
      <c r="AI14" t="str">
        <f t="shared" si="12"/>
        <v/>
      </c>
      <c r="AJ14" t="str">
        <f t="shared" si="13"/>
        <v>単元7</v>
      </c>
      <c r="AK14" t="str">
        <f t="shared" si="14"/>
        <v>単元7</v>
      </c>
      <c r="AL14" t="str">
        <f t="shared" si="15"/>
        <v/>
      </c>
      <c r="AM14" t="str">
        <f t="shared" si="16"/>
        <v/>
      </c>
      <c r="AR14" s="74">
        <v>7</v>
      </c>
      <c r="AS14" s="42" t="s">
        <v>218</v>
      </c>
      <c r="AT14" s="25" t="s">
        <v>320</v>
      </c>
      <c r="AU14" s="25" t="s">
        <v>320</v>
      </c>
      <c r="AV14" s="25" t="s">
        <v>320</v>
      </c>
      <c r="AW14" s="25" t="s">
        <v>320</v>
      </c>
      <c r="AX14" s="43" t="s">
        <v>320</v>
      </c>
    </row>
    <row r="15" spans="1:56" ht="18.95" customHeight="1" x14ac:dyDescent="0.15">
      <c r="A15" s="99">
        <f t="shared" si="5"/>
        <v>45941</v>
      </c>
      <c r="B15" s="98">
        <f t="shared" si="5"/>
        <v>45941</v>
      </c>
      <c r="C15" s="7" t="s">
        <v>61</v>
      </c>
      <c r="D15" s="9"/>
      <c r="E15" s="55" t="str">
        <f t="shared" si="4"/>
        <v>予備</v>
      </c>
      <c r="F15" s="17" t="str">
        <f t="shared" si="0"/>
        <v>予備</v>
      </c>
      <c r="G15" s="17" t="str">
        <f t="shared" si="1"/>
        <v>予備</v>
      </c>
      <c r="H15" s="17" t="str">
        <f t="shared" si="2"/>
        <v>予備</v>
      </c>
      <c r="I15" s="17" t="str">
        <f t="shared" si="3"/>
        <v>予備</v>
      </c>
      <c r="J15" s="3"/>
      <c r="L15" s="33" t="s">
        <v>797</v>
      </c>
      <c r="M15">
        <f>SUM($L$5:L15)</f>
        <v>7</v>
      </c>
      <c r="U15" s="3">
        <v>8</v>
      </c>
      <c r="V15" s="7" t="str">
        <f>P10</f>
        <v>数学</v>
      </c>
      <c r="W15" s="9"/>
      <c r="X15" s="23" t="str">
        <f t="shared" si="6"/>
        <v>数学</v>
      </c>
      <c r="Y15" t="str">
        <f>IF($X15=Y$7,COUNTIF($X$8:$X15,Y$7)+O$21,"")</f>
        <v/>
      </c>
      <c r="Z15" t="str">
        <f>IF($X15=Z$7,COUNTIF($X$8:$X15,Z$7)+P$21,"")</f>
        <v/>
      </c>
      <c r="AA15">
        <f>IF($X15=AA$7,COUNTIF($X$8:$X15,AA$7)+Q$21,"")</f>
        <v>7</v>
      </c>
      <c r="AB15" t="str">
        <f>IF($X15=AB$7,COUNTIF($X$8:$X15,AB$7)+R$21,"")</f>
        <v/>
      </c>
      <c r="AC15" t="str">
        <f>IF($X15=AC$7,COUNTIF($X$8:$X15,AC$7)+S$21,"")</f>
        <v/>
      </c>
      <c r="AD15" t="str">
        <f t="shared" si="7"/>
        <v/>
      </c>
      <c r="AE15" t="str">
        <f t="shared" si="8"/>
        <v/>
      </c>
      <c r="AF15" t="str">
        <f t="shared" si="9"/>
        <v>単元7</v>
      </c>
      <c r="AG15" t="str">
        <f t="shared" si="10"/>
        <v/>
      </c>
      <c r="AH15" t="str">
        <f t="shared" si="11"/>
        <v/>
      </c>
      <c r="AI15" t="str">
        <f t="shared" si="12"/>
        <v/>
      </c>
      <c r="AJ15" t="str">
        <f t="shared" si="13"/>
        <v/>
      </c>
      <c r="AK15" t="str">
        <f t="shared" si="14"/>
        <v>単元7</v>
      </c>
      <c r="AL15" t="str">
        <f t="shared" si="15"/>
        <v>単元7</v>
      </c>
      <c r="AM15" t="str">
        <f t="shared" si="16"/>
        <v/>
      </c>
      <c r="AR15" s="74">
        <v>8</v>
      </c>
      <c r="AS15" s="42" t="s">
        <v>219</v>
      </c>
      <c r="AT15" s="25" t="s">
        <v>321</v>
      </c>
      <c r="AU15" s="25" t="s">
        <v>321</v>
      </c>
      <c r="AV15" s="25" t="s">
        <v>321</v>
      </c>
      <c r="AW15" s="25" t="s">
        <v>321</v>
      </c>
      <c r="AX15" s="43" t="s">
        <v>321</v>
      </c>
    </row>
    <row r="16" spans="1:56" ht="18.95" customHeight="1" x14ac:dyDescent="0.15">
      <c r="A16" s="99">
        <f t="shared" si="5"/>
        <v>45942</v>
      </c>
      <c r="B16" s="98">
        <f t="shared" si="5"/>
        <v>45942</v>
      </c>
      <c r="C16" s="7" t="s">
        <v>62</v>
      </c>
      <c r="D16" s="9"/>
      <c r="E16" s="55" t="str">
        <f t="shared" si="4"/>
        <v>予備</v>
      </c>
      <c r="F16" s="17" t="str">
        <f t="shared" si="0"/>
        <v>予備</v>
      </c>
      <c r="G16" s="17" t="str">
        <f t="shared" si="1"/>
        <v>予備</v>
      </c>
      <c r="H16" s="17" t="str">
        <f t="shared" si="2"/>
        <v>予備</v>
      </c>
      <c r="I16" s="17" t="str">
        <f t="shared" si="3"/>
        <v>予備</v>
      </c>
      <c r="J16" s="3"/>
      <c r="L16" s="33" t="s">
        <v>797</v>
      </c>
      <c r="M16">
        <f>SUM($L$5:L16)</f>
        <v>7</v>
      </c>
      <c r="U16" s="3">
        <v>9</v>
      </c>
      <c r="V16" s="7" t="str">
        <f>P11</f>
        <v>理科</v>
      </c>
      <c r="W16" s="9"/>
      <c r="X16" s="23" t="str">
        <f t="shared" si="6"/>
        <v>理科</v>
      </c>
      <c r="Y16" t="str">
        <f>IF($X16=Y$7,COUNTIF($X$8:$X16,Y$7)+O$21,"")</f>
        <v/>
      </c>
      <c r="Z16" t="str">
        <f>IF($X16=Z$7,COUNTIF($X$8:$X16,Z$7)+P$21,"")</f>
        <v/>
      </c>
      <c r="AA16" t="str">
        <f>IF($X16=AA$7,COUNTIF($X$8:$X16,AA$7)+Q$21,"")</f>
        <v/>
      </c>
      <c r="AB16">
        <f>IF($X16=AB$7,COUNTIF($X$8:$X16,AB$7)+R$21,"")</f>
        <v>7</v>
      </c>
      <c r="AC16" t="str">
        <f>IF($X16=AC$7,COUNTIF($X$8:$X16,AC$7)+S$21,"")</f>
        <v/>
      </c>
      <c r="AD16" t="str">
        <f t="shared" si="7"/>
        <v/>
      </c>
      <c r="AE16" t="str">
        <f t="shared" si="8"/>
        <v/>
      </c>
      <c r="AF16" t="str">
        <f t="shared" si="9"/>
        <v/>
      </c>
      <c r="AG16" t="str">
        <f t="shared" si="10"/>
        <v>単元7</v>
      </c>
      <c r="AH16" t="str">
        <f t="shared" si="11"/>
        <v/>
      </c>
      <c r="AI16" t="str">
        <f t="shared" si="12"/>
        <v/>
      </c>
      <c r="AJ16" t="str">
        <f t="shared" si="13"/>
        <v/>
      </c>
      <c r="AK16" t="str">
        <f t="shared" si="14"/>
        <v/>
      </c>
      <c r="AL16" t="str">
        <f t="shared" si="15"/>
        <v>単元7</v>
      </c>
      <c r="AM16" t="str">
        <f t="shared" si="16"/>
        <v>単元6</v>
      </c>
      <c r="AR16" s="74">
        <v>9</v>
      </c>
      <c r="AS16" s="42" t="s">
        <v>220</v>
      </c>
      <c r="AT16" s="25" t="s">
        <v>322</v>
      </c>
      <c r="AU16" s="25" t="s">
        <v>322</v>
      </c>
      <c r="AV16" s="25" t="s">
        <v>322</v>
      </c>
      <c r="AW16" s="25" t="s">
        <v>322</v>
      </c>
      <c r="AX16" s="43" t="s">
        <v>322</v>
      </c>
    </row>
    <row r="17" spans="1:50" ht="18.95" customHeight="1" x14ac:dyDescent="0.15">
      <c r="A17" s="99">
        <f t="shared" si="5"/>
        <v>45943</v>
      </c>
      <c r="B17" s="98">
        <f t="shared" si="5"/>
        <v>45943</v>
      </c>
      <c r="C17" s="7" t="s">
        <v>63</v>
      </c>
      <c r="D17" s="9"/>
      <c r="E17" s="55" t="str">
        <f t="shared" si="4"/>
        <v>予備</v>
      </c>
      <c r="F17" s="17" t="str">
        <f t="shared" si="0"/>
        <v>予備</v>
      </c>
      <c r="G17" s="17" t="str">
        <f t="shared" si="1"/>
        <v>予備</v>
      </c>
      <c r="H17" s="17" t="str">
        <f t="shared" si="2"/>
        <v>予備</v>
      </c>
      <c r="I17" s="17" t="str">
        <f t="shared" si="3"/>
        <v>予備</v>
      </c>
      <c r="J17" s="3"/>
      <c r="L17" s="33" t="s">
        <v>797</v>
      </c>
      <c r="M17">
        <f>SUM($L$5:L17)</f>
        <v>7</v>
      </c>
      <c r="U17" s="3">
        <v>10</v>
      </c>
      <c r="V17" s="7" t="str">
        <f>P12</f>
        <v>英語</v>
      </c>
      <c r="W17" s="9"/>
      <c r="X17" s="23" t="str">
        <f t="shared" si="6"/>
        <v>英語</v>
      </c>
      <c r="Y17" t="str">
        <f>IF($X17=Y$7,COUNTIF($X$8:$X17,Y$7)+O$21,"")</f>
        <v/>
      </c>
      <c r="Z17" t="str">
        <f>IF($X17=Z$7,COUNTIF($X$8:$X17,Z$7)+P$21,"")</f>
        <v/>
      </c>
      <c r="AA17" t="str">
        <f>IF($X17=AA$7,COUNTIF($X$8:$X17,AA$7)+Q$21,"")</f>
        <v/>
      </c>
      <c r="AB17" t="str">
        <f>IF($X17=AB$7,COUNTIF($X$8:$X17,AB$7)+R$21,"")</f>
        <v/>
      </c>
      <c r="AC17">
        <f>IF($X17=AC$7,COUNTIF($X$8:$X17,AC$7)+S$21,"")</f>
        <v>6</v>
      </c>
      <c r="AD17" t="str">
        <f t="shared" si="7"/>
        <v/>
      </c>
      <c r="AE17" t="str">
        <f t="shared" si="8"/>
        <v/>
      </c>
      <c r="AF17" t="str">
        <f t="shared" si="9"/>
        <v/>
      </c>
      <c r="AG17" t="str">
        <f t="shared" si="10"/>
        <v/>
      </c>
      <c r="AH17" t="str">
        <f t="shared" si="11"/>
        <v>単元6</v>
      </c>
      <c r="AI17" t="str">
        <f t="shared" si="12"/>
        <v>単元8</v>
      </c>
      <c r="AJ17" t="str">
        <f t="shared" si="13"/>
        <v/>
      </c>
      <c r="AK17" t="str">
        <f t="shared" si="14"/>
        <v/>
      </c>
      <c r="AL17" t="str">
        <f t="shared" si="15"/>
        <v/>
      </c>
      <c r="AM17" t="str">
        <f t="shared" si="16"/>
        <v>単元6</v>
      </c>
      <c r="AR17" s="74">
        <v>10</v>
      </c>
      <c r="AS17" s="42" t="s">
        <v>221</v>
      </c>
      <c r="AT17" s="25" t="s">
        <v>323</v>
      </c>
      <c r="AU17" s="25" t="s">
        <v>323</v>
      </c>
      <c r="AV17" s="25" t="s">
        <v>323</v>
      </c>
      <c r="AW17" s="25" t="s">
        <v>323</v>
      </c>
      <c r="AX17" s="43" t="s">
        <v>323</v>
      </c>
    </row>
    <row r="18" spans="1:50" ht="18.95" customHeight="1" x14ac:dyDescent="0.15">
      <c r="A18" s="99">
        <f t="shared" si="5"/>
        <v>45944</v>
      </c>
      <c r="B18" s="98">
        <f t="shared" si="5"/>
        <v>45944</v>
      </c>
      <c r="C18" s="7" t="s">
        <v>64</v>
      </c>
      <c r="D18" s="9"/>
      <c r="E18" s="55" t="str">
        <f t="shared" si="4"/>
        <v/>
      </c>
      <c r="F18" s="17" t="str">
        <f t="shared" si="0"/>
        <v/>
      </c>
      <c r="G18" s="17" t="str">
        <f t="shared" si="1"/>
        <v>単元7</v>
      </c>
      <c r="H18" s="17" t="str">
        <f t="shared" si="2"/>
        <v/>
      </c>
      <c r="I18" s="17" t="str">
        <f t="shared" si="3"/>
        <v/>
      </c>
      <c r="J18" s="3"/>
      <c r="L18" s="33">
        <v>1</v>
      </c>
      <c r="M18">
        <f>SUM($L$5:L18)</f>
        <v>8</v>
      </c>
      <c r="U18" s="3">
        <v>11</v>
      </c>
      <c r="V18" s="7" t="str">
        <f>P8</f>
        <v>国語</v>
      </c>
      <c r="W18" s="9"/>
      <c r="X18" s="23" t="str">
        <f t="shared" si="6"/>
        <v>国語</v>
      </c>
      <c r="Y18">
        <f>IF($X18=Y$7,COUNTIF($X$8:$X18,Y$7)+O$21,"")</f>
        <v>8</v>
      </c>
      <c r="Z18" t="str">
        <f>IF($X18=Z$7,COUNTIF($X$8:$X18,Z$7)+P$21,"")</f>
        <v/>
      </c>
      <c r="AA18" t="str">
        <f>IF($X18=AA$7,COUNTIF($X$8:$X18,AA$7)+Q$21,"")</f>
        <v/>
      </c>
      <c r="AB18" t="str">
        <f>IF($X18=AB$7,COUNTIF($X$8:$X18,AB$7)+R$21,"")</f>
        <v/>
      </c>
      <c r="AC18" t="str">
        <f>IF($X18=AC$7,COUNTIF($X$8:$X18,AC$7)+S$21,"")</f>
        <v/>
      </c>
      <c r="AD18" t="str">
        <f t="shared" si="7"/>
        <v>単元8</v>
      </c>
      <c r="AE18" t="str">
        <f t="shared" si="8"/>
        <v/>
      </c>
      <c r="AF18" t="str">
        <f t="shared" si="9"/>
        <v/>
      </c>
      <c r="AG18" t="str">
        <f t="shared" si="10"/>
        <v/>
      </c>
      <c r="AH18" t="str">
        <f t="shared" si="11"/>
        <v/>
      </c>
      <c r="AI18" t="str">
        <f t="shared" si="12"/>
        <v>単元8</v>
      </c>
      <c r="AJ18" t="str">
        <f t="shared" si="13"/>
        <v>単元8</v>
      </c>
      <c r="AK18" t="str">
        <f t="shared" si="14"/>
        <v/>
      </c>
      <c r="AL18" t="str">
        <f t="shared" si="15"/>
        <v/>
      </c>
      <c r="AM18" t="str">
        <f t="shared" si="16"/>
        <v/>
      </c>
      <c r="AR18" s="74">
        <v>11</v>
      </c>
      <c r="AS18" s="42" t="s">
        <v>222</v>
      </c>
      <c r="AT18" s="25" t="s">
        <v>324</v>
      </c>
      <c r="AU18" s="25" t="s">
        <v>324</v>
      </c>
      <c r="AV18" s="25" t="s">
        <v>324</v>
      </c>
      <c r="AW18" s="25" t="s">
        <v>324</v>
      </c>
      <c r="AX18" s="43" t="s">
        <v>324</v>
      </c>
    </row>
    <row r="19" spans="1:50" ht="18.95" customHeight="1" x14ac:dyDescent="0.15">
      <c r="A19" s="99">
        <f t="shared" si="5"/>
        <v>45945</v>
      </c>
      <c r="B19" s="98">
        <f t="shared" si="5"/>
        <v>45945</v>
      </c>
      <c r="C19" s="7" t="s">
        <v>51</v>
      </c>
      <c r="D19" s="9"/>
      <c r="E19" s="55" t="str">
        <f t="shared" si="4"/>
        <v/>
      </c>
      <c r="F19" s="17" t="str">
        <f t="shared" si="0"/>
        <v/>
      </c>
      <c r="G19" s="17" t="str">
        <f t="shared" si="1"/>
        <v/>
      </c>
      <c r="H19" s="17" t="str">
        <f t="shared" si="2"/>
        <v>単元7</v>
      </c>
      <c r="I19" s="17" t="str">
        <f t="shared" si="3"/>
        <v/>
      </c>
      <c r="J19" s="3"/>
      <c r="L19" s="33">
        <v>1</v>
      </c>
      <c r="M19">
        <f>SUM($L$5:L19)</f>
        <v>9</v>
      </c>
      <c r="O19" s="52" t="s">
        <v>3</v>
      </c>
      <c r="P19" s="51"/>
      <c r="Q19" s="51"/>
      <c r="U19" s="3">
        <v>12</v>
      </c>
      <c r="V19" s="7" t="str">
        <f>P9</f>
        <v>社会</v>
      </c>
      <c r="W19" s="9"/>
      <c r="X19" s="23" t="str">
        <f t="shared" si="6"/>
        <v>社会</v>
      </c>
      <c r="Y19" t="str">
        <f>IF($X19=Y$7,COUNTIF($X$8:$X19,Y$7)+O$21,"")</f>
        <v/>
      </c>
      <c r="Z19">
        <f>IF($X19=Z$7,COUNTIF($X$8:$X19,Z$7)+P$21,"")</f>
        <v>8</v>
      </c>
      <c r="AA19" t="str">
        <f>IF($X19=AA$7,COUNTIF($X$8:$X19,AA$7)+Q$21,"")</f>
        <v/>
      </c>
      <c r="AB19" t="str">
        <f>IF($X19=AB$7,COUNTIF($X$8:$X19,AB$7)+R$21,"")</f>
        <v/>
      </c>
      <c r="AC19" t="str">
        <f>IF($X19=AC$7,COUNTIF($X$8:$X19,AC$7)+S$21,"")</f>
        <v/>
      </c>
      <c r="AD19" t="str">
        <f t="shared" si="7"/>
        <v/>
      </c>
      <c r="AE19" t="str">
        <f t="shared" si="8"/>
        <v>単元8</v>
      </c>
      <c r="AF19" t="str">
        <f t="shared" si="9"/>
        <v/>
      </c>
      <c r="AG19" t="str">
        <f t="shared" si="10"/>
        <v/>
      </c>
      <c r="AH19" t="str">
        <f t="shared" si="11"/>
        <v/>
      </c>
      <c r="AI19" t="str">
        <f t="shared" si="12"/>
        <v/>
      </c>
      <c r="AJ19" t="str">
        <f t="shared" si="13"/>
        <v>単元8</v>
      </c>
      <c r="AK19" t="str">
        <f t="shared" si="14"/>
        <v>単元8</v>
      </c>
      <c r="AL19" t="str">
        <f t="shared" si="15"/>
        <v/>
      </c>
      <c r="AM19" t="str">
        <f t="shared" si="16"/>
        <v/>
      </c>
      <c r="AR19" s="74">
        <v>12</v>
      </c>
      <c r="AS19" s="42" t="s">
        <v>223</v>
      </c>
      <c r="AT19" s="25" t="s">
        <v>325</v>
      </c>
      <c r="AU19" s="25" t="s">
        <v>325</v>
      </c>
      <c r="AV19" s="25" t="s">
        <v>325</v>
      </c>
      <c r="AW19" s="25" t="s">
        <v>325</v>
      </c>
      <c r="AX19" s="43" t="s">
        <v>325</v>
      </c>
    </row>
    <row r="20" spans="1:50" ht="18.95" customHeight="1" thickBot="1" x14ac:dyDescent="0.2">
      <c r="A20" s="99">
        <f t="shared" si="5"/>
        <v>45946</v>
      </c>
      <c r="B20" s="98">
        <f t="shared" si="5"/>
        <v>45946</v>
      </c>
      <c r="C20" s="7" t="s">
        <v>52</v>
      </c>
      <c r="D20" s="9"/>
      <c r="E20" s="55" t="str">
        <f t="shared" si="4"/>
        <v/>
      </c>
      <c r="F20" s="17" t="str">
        <f t="shared" si="0"/>
        <v/>
      </c>
      <c r="G20" s="17" t="str">
        <f t="shared" si="1"/>
        <v/>
      </c>
      <c r="H20" s="17" t="str">
        <f t="shared" si="2"/>
        <v/>
      </c>
      <c r="I20" s="17" t="str">
        <f t="shared" si="3"/>
        <v>単元6</v>
      </c>
      <c r="J20" s="3"/>
      <c r="L20" s="33">
        <v>1</v>
      </c>
      <c r="M20">
        <f>SUM($L$5:L20)</f>
        <v>10</v>
      </c>
      <c r="O20" t="s">
        <v>41</v>
      </c>
      <c r="P20" t="s">
        <v>104</v>
      </c>
      <c r="Q20" t="s">
        <v>105</v>
      </c>
      <c r="R20" t="s">
        <v>48</v>
      </c>
      <c r="S20" t="s">
        <v>49</v>
      </c>
      <c r="U20" s="3">
        <v>13</v>
      </c>
      <c r="V20" s="7" t="str">
        <f>P10</f>
        <v>数学</v>
      </c>
      <c r="W20" s="9"/>
      <c r="X20" s="23" t="str">
        <f t="shared" si="6"/>
        <v>数学</v>
      </c>
      <c r="Y20" t="str">
        <f>IF($X20=Y$7,COUNTIF($X$8:$X20,Y$7)+O$21,"")</f>
        <v/>
      </c>
      <c r="Z20" t="str">
        <f>IF($X20=Z$7,COUNTIF($X$8:$X20,Z$7)+P$21,"")</f>
        <v/>
      </c>
      <c r="AA20">
        <f>IF($X20=AA$7,COUNTIF($X$8:$X20,AA$7)+Q$21,"")</f>
        <v>8</v>
      </c>
      <c r="AB20" t="str">
        <f>IF($X20=AB$7,COUNTIF($X$8:$X20,AB$7)+R$21,"")</f>
        <v/>
      </c>
      <c r="AC20" t="str">
        <f>IF($X20=AC$7,COUNTIF($X$8:$X20,AC$7)+S$21,"")</f>
        <v/>
      </c>
      <c r="AD20" t="str">
        <f t="shared" si="7"/>
        <v/>
      </c>
      <c r="AE20" t="str">
        <f t="shared" si="8"/>
        <v/>
      </c>
      <c r="AF20" t="str">
        <f t="shared" si="9"/>
        <v>単元8</v>
      </c>
      <c r="AG20" t="str">
        <f t="shared" si="10"/>
        <v/>
      </c>
      <c r="AH20" t="str">
        <f t="shared" si="11"/>
        <v/>
      </c>
      <c r="AI20" t="str">
        <f t="shared" si="12"/>
        <v/>
      </c>
      <c r="AJ20" t="str">
        <f t="shared" si="13"/>
        <v/>
      </c>
      <c r="AK20" t="str">
        <f t="shared" si="14"/>
        <v>単元8</v>
      </c>
      <c r="AL20" t="str">
        <f t="shared" si="15"/>
        <v>単元8</v>
      </c>
      <c r="AM20" t="str">
        <f t="shared" si="16"/>
        <v/>
      </c>
      <c r="AR20" s="74">
        <v>13</v>
      </c>
      <c r="AS20" s="42" t="s">
        <v>224</v>
      </c>
      <c r="AT20" s="25" t="s">
        <v>326</v>
      </c>
      <c r="AU20" s="25" t="s">
        <v>326</v>
      </c>
      <c r="AV20" s="25" t="s">
        <v>326</v>
      </c>
      <c r="AW20" s="25" t="s">
        <v>326</v>
      </c>
      <c r="AX20" s="43" t="s">
        <v>326</v>
      </c>
    </row>
    <row r="21" spans="1:50" ht="18.95" customHeight="1" thickBot="1" x14ac:dyDescent="0.2">
      <c r="A21" s="99">
        <f t="shared" si="5"/>
        <v>45947</v>
      </c>
      <c r="B21" s="98">
        <f t="shared" si="5"/>
        <v>45947</v>
      </c>
      <c r="C21" s="7" t="s">
        <v>53</v>
      </c>
      <c r="D21" s="9"/>
      <c r="E21" s="55" t="str">
        <f t="shared" si="4"/>
        <v>単元8</v>
      </c>
      <c r="F21" s="17" t="str">
        <f t="shared" si="0"/>
        <v/>
      </c>
      <c r="G21" s="17" t="str">
        <f t="shared" si="1"/>
        <v/>
      </c>
      <c r="H21" s="17" t="str">
        <f t="shared" si="2"/>
        <v/>
      </c>
      <c r="I21" s="17" t="str">
        <f t="shared" si="3"/>
        <v/>
      </c>
      <c r="J21" s="3"/>
      <c r="L21" s="33">
        <v>1</v>
      </c>
      <c r="M21">
        <f>SUM($L$5:L21)</f>
        <v>11</v>
      </c>
      <c r="O21" s="219">
        <v>5</v>
      </c>
      <c r="P21" s="219">
        <v>5</v>
      </c>
      <c r="Q21" s="219">
        <v>5</v>
      </c>
      <c r="R21" s="219">
        <v>5</v>
      </c>
      <c r="S21" s="219">
        <v>4</v>
      </c>
      <c r="U21" s="3">
        <v>14</v>
      </c>
      <c r="V21" s="7" t="str">
        <f>P11</f>
        <v>理科</v>
      </c>
      <c r="W21" s="9"/>
      <c r="X21" s="23" t="str">
        <f t="shared" si="6"/>
        <v>理科</v>
      </c>
      <c r="Y21" t="str">
        <f>IF($X21=Y$7,COUNTIF($X$8:$X21,Y$7)+O$21,"")</f>
        <v/>
      </c>
      <c r="Z21" t="str">
        <f>IF($X21=Z$7,COUNTIF($X$8:$X21,Z$7)+P$21,"")</f>
        <v/>
      </c>
      <c r="AA21" t="str">
        <f>IF($X21=AA$7,COUNTIF($X$8:$X21,AA$7)+Q$21,"")</f>
        <v/>
      </c>
      <c r="AB21">
        <f>IF($X21=AB$7,COUNTIF($X$8:$X21,AB$7)+R$21,"")</f>
        <v>8</v>
      </c>
      <c r="AC21" t="str">
        <f>IF($X21=AC$7,COUNTIF($X$8:$X21,AC$7)+S$21,"")</f>
        <v/>
      </c>
      <c r="AD21" t="str">
        <f t="shared" si="7"/>
        <v/>
      </c>
      <c r="AE21" t="str">
        <f t="shared" si="8"/>
        <v/>
      </c>
      <c r="AF21" t="str">
        <f t="shared" si="9"/>
        <v/>
      </c>
      <c r="AG21" t="str">
        <f t="shared" si="10"/>
        <v>単元8</v>
      </c>
      <c r="AH21" t="str">
        <f t="shared" si="11"/>
        <v/>
      </c>
      <c r="AI21" t="str">
        <f t="shared" si="12"/>
        <v/>
      </c>
      <c r="AJ21" t="str">
        <f t="shared" si="13"/>
        <v/>
      </c>
      <c r="AK21" t="str">
        <f t="shared" si="14"/>
        <v/>
      </c>
      <c r="AL21" t="str">
        <f t="shared" si="15"/>
        <v>単元8</v>
      </c>
      <c r="AM21" t="str">
        <f t="shared" si="16"/>
        <v>単元7</v>
      </c>
      <c r="AR21" s="74">
        <v>14</v>
      </c>
      <c r="AS21" s="42" t="s">
        <v>225</v>
      </c>
      <c r="AT21" s="26" t="s">
        <v>327</v>
      </c>
      <c r="AU21" s="26" t="s">
        <v>327</v>
      </c>
      <c r="AV21" s="26" t="s">
        <v>327</v>
      </c>
      <c r="AW21" s="26" t="s">
        <v>327</v>
      </c>
      <c r="AX21" s="44" t="s">
        <v>327</v>
      </c>
    </row>
    <row r="22" spans="1:50" ht="18.95" customHeight="1" x14ac:dyDescent="0.15">
      <c r="A22" s="99">
        <f t="shared" si="5"/>
        <v>45948</v>
      </c>
      <c r="B22" s="98">
        <f t="shared" si="5"/>
        <v>45948</v>
      </c>
      <c r="C22" s="7" t="s">
        <v>54</v>
      </c>
      <c r="D22" s="9"/>
      <c r="E22" s="55" t="str">
        <f t="shared" si="4"/>
        <v>予備</v>
      </c>
      <c r="F22" s="17" t="str">
        <f t="shared" si="0"/>
        <v>予備</v>
      </c>
      <c r="G22" s="17" t="str">
        <f t="shared" si="1"/>
        <v>予備</v>
      </c>
      <c r="H22" s="17" t="str">
        <f t="shared" si="2"/>
        <v>予備</v>
      </c>
      <c r="I22" s="17" t="str">
        <f t="shared" si="3"/>
        <v>予備</v>
      </c>
      <c r="J22" s="3"/>
      <c r="L22" s="33" t="s">
        <v>797</v>
      </c>
      <c r="M22">
        <f>SUM($L$5:L22)</f>
        <v>11</v>
      </c>
      <c r="O22" t="s">
        <v>121</v>
      </c>
      <c r="U22" s="3">
        <v>15</v>
      </c>
      <c r="V22" s="7" t="str">
        <f>P12</f>
        <v>英語</v>
      </c>
      <c r="W22" s="9"/>
      <c r="X22" s="23" t="str">
        <f t="shared" si="6"/>
        <v>英語</v>
      </c>
      <c r="Y22" t="str">
        <f>IF($X22=Y$7,COUNTIF($X$8:$X22,Y$7)+O$21,"")</f>
        <v/>
      </c>
      <c r="Z22" t="str">
        <f>IF($X22=Z$7,COUNTIF($X$8:$X22,Z$7)+P$21,"")</f>
        <v/>
      </c>
      <c r="AA22" t="str">
        <f>IF($X22=AA$7,COUNTIF($X$8:$X22,AA$7)+Q$21,"")</f>
        <v/>
      </c>
      <c r="AB22" t="str">
        <f>IF($X22=AB$7,COUNTIF($X$8:$X22,AB$7)+R$21,"")</f>
        <v/>
      </c>
      <c r="AC22">
        <f>IF($X22=AC$7,COUNTIF($X$8:$X22,AC$7)+S$21,"")</f>
        <v>7</v>
      </c>
      <c r="AD22" t="str">
        <f t="shared" si="7"/>
        <v/>
      </c>
      <c r="AE22" t="str">
        <f t="shared" si="8"/>
        <v/>
      </c>
      <c r="AF22" t="str">
        <f t="shared" si="9"/>
        <v/>
      </c>
      <c r="AG22" t="str">
        <f t="shared" si="10"/>
        <v/>
      </c>
      <c r="AH22" t="str">
        <f t="shared" si="11"/>
        <v>単元7</v>
      </c>
      <c r="AI22" t="str">
        <f t="shared" si="12"/>
        <v>単元9</v>
      </c>
      <c r="AJ22" t="str">
        <f t="shared" si="13"/>
        <v/>
      </c>
      <c r="AK22" t="str">
        <f t="shared" si="14"/>
        <v/>
      </c>
      <c r="AL22" t="str">
        <f t="shared" si="15"/>
        <v/>
      </c>
      <c r="AM22" t="str">
        <f t="shared" si="16"/>
        <v>単元7</v>
      </c>
      <c r="AR22" s="74">
        <v>15</v>
      </c>
      <c r="AS22" s="42" t="s">
        <v>226</v>
      </c>
      <c r="AT22" s="25" t="s">
        <v>328</v>
      </c>
      <c r="AU22" s="25" t="s">
        <v>328</v>
      </c>
      <c r="AV22" s="25" t="s">
        <v>328</v>
      </c>
      <c r="AW22" s="25" t="s">
        <v>328</v>
      </c>
      <c r="AX22" s="43" t="s">
        <v>328</v>
      </c>
    </row>
    <row r="23" spans="1:50" ht="18.95" customHeight="1" x14ac:dyDescent="0.15">
      <c r="A23" s="99">
        <f t="shared" si="5"/>
        <v>45949</v>
      </c>
      <c r="B23" s="98">
        <f t="shared" si="5"/>
        <v>45949</v>
      </c>
      <c r="C23" s="7" t="s">
        <v>55</v>
      </c>
      <c r="D23" s="9"/>
      <c r="E23" s="55" t="str">
        <f t="shared" si="4"/>
        <v>予備</v>
      </c>
      <c r="F23" s="17" t="str">
        <f t="shared" si="0"/>
        <v>予備</v>
      </c>
      <c r="G23" s="17" t="str">
        <f t="shared" si="1"/>
        <v>予備</v>
      </c>
      <c r="H23" s="17" t="str">
        <f t="shared" si="2"/>
        <v>予備</v>
      </c>
      <c r="I23" s="17" t="str">
        <f t="shared" si="3"/>
        <v>予備</v>
      </c>
      <c r="J23" s="3"/>
      <c r="L23" s="33" t="s">
        <v>817</v>
      </c>
      <c r="M23">
        <f>SUM($L$5:L23)</f>
        <v>11</v>
      </c>
      <c r="O23" t="s">
        <v>32</v>
      </c>
      <c r="U23" s="3">
        <v>16</v>
      </c>
      <c r="V23" s="7" t="str">
        <f>P8</f>
        <v>国語</v>
      </c>
      <c r="W23" s="9"/>
      <c r="X23" s="23" t="str">
        <f t="shared" si="6"/>
        <v>国語</v>
      </c>
      <c r="Y23">
        <f>IF($X23=Y$7,COUNTIF($X$8:$X23,Y$7)+O$21,"")</f>
        <v>9</v>
      </c>
      <c r="Z23" t="str">
        <f>IF($X23=Z$7,COUNTIF($X$8:$X23,Z$7)+P$21,"")</f>
        <v/>
      </c>
      <c r="AA23" t="str">
        <f>IF($X23=AA$7,COUNTIF($X$8:$X23,AA$7)+Q$21,"")</f>
        <v/>
      </c>
      <c r="AB23" t="str">
        <f>IF($X23=AB$7,COUNTIF($X$8:$X23,AB$7)+R$21,"")</f>
        <v/>
      </c>
      <c r="AC23" t="str">
        <f>IF($X23=AC$7,COUNTIF($X$8:$X23,AC$7)+S$21,"")</f>
        <v/>
      </c>
      <c r="AD23" t="str">
        <f t="shared" si="7"/>
        <v>単元9</v>
      </c>
      <c r="AE23" t="str">
        <f t="shared" si="8"/>
        <v/>
      </c>
      <c r="AF23" t="str">
        <f t="shared" si="9"/>
        <v/>
      </c>
      <c r="AG23" t="str">
        <f t="shared" si="10"/>
        <v/>
      </c>
      <c r="AH23" t="str">
        <f t="shared" si="11"/>
        <v/>
      </c>
      <c r="AI23" t="str">
        <f t="shared" si="12"/>
        <v>単元9</v>
      </c>
      <c r="AJ23" t="str">
        <f t="shared" si="13"/>
        <v>単元9</v>
      </c>
      <c r="AK23" t="str">
        <f t="shared" si="14"/>
        <v/>
      </c>
      <c r="AL23" t="str">
        <f t="shared" si="15"/>
        <v/>
      </c>
      <c r="AM23" t="str">
        <f t="shared" si="16"/>
        <v/>
      </c>
      <c r="AR23" s="74">
        <v>16</v>
      </c>
      <c r="AS23" s="42" t="s">
        <v>227</v>
      </c>
      <c r="AT23" s="25" t="s">
        <v>329</v>
      </c>
      <c r="AU23" s="25" t="s">
        <v>329</v>
      </c>
      <c r="AV23" s="25" t="s">
        <v>329</v>
      </c>
      <c r="AW23" s="25" t="s">
        <v>329</v>
      </c>
      <c r="AX23" s="43" t="s">
        <v>329</v>
      </c>
    </row>
    <row r="24" spans="1:50" ht="18.95" customHeight="1" x14ac:dyDescent="0.15">
      <c r="A24" s="99">
        <f t="shared" si="5"/>
        <v>45950</v>
      </c>
      <c r="B24" s="98">
        <f t="shared" si="5"/>
        <v>45950</v>
      </c>
      <c r="C24" s="7" t="s">
        <v>56</v>
      </c>
      <c r="D24" s="9"/>
      <c r="E24" s="55" t="str">
        <f t="shared" si="4"/>
        <v/>
      </c>
      <c r="F24" s="17" t="str">
        <f t="shared" si="0"/>
        <v>単元8</v>
      </c>
      <c r="G24" s="17" t="str">
        <f t="shared" si="1"/>
        <v/>
      </c>
      <c r="H24" s="17" t="str">
        <f t="shared" si="2"/>
        <v/>
      </c>
      <c r="I24" s="17" t="str">
        <f t="shared" si="3"/>
        <v/>
      </c>
      <c r="J24" s="3"/>
      <c r="L24" s="33">
        <v>1</v>
      </c>
      <c r="M24">
        <f>SUM($L$5:L24)</f>
        <v>12</v>
      </c>
      <c r="O24" t="s">
        <v>1</v>
      </c>
      <c r="U24" s="3">
        <v>17</v>
      </c>
      <c r="V24" s="7" t="str">
        <f>P9</f>
        <v>社会</v>
      </c>
      <c r="W24" s="9"/>
      <c r="X24" s="23" t="str">
        <f t="shared" si="6"/>
        <v>社会</v>
      </c>
      <c r="Y24" t="str">
        <f>IF($X24=Y$7,COUNTIF($X$8:$X24,Y$7)+O$21,"")</f>
        <v/>
      </c>
      <c r="Z24">
        <f>IF($X24=Z$7,COUNTIF($X$8:$X24,Z$7)+P$21,"")</f>
        <v>9</v>
      </c>
      <c r="AA24" t="str">
        <f>IF($X24=AA$7,COUNTIF($X$8:$X24,AA$7)+Q$21,"")</f>
        <v/>
      </c>
      <c r="AB24" t="str">
        <f>IF($X24=AB$7,COUNTIF($X$8:$X24,AB$7)+R$21,"")</f>
        <v/>
      </c>
      <c r="AC24" t="str">
        <f>IF($X24=AC$7,COUNTIF($X$8:$X24,AC$7)+S$21,"")</f>
        <v/>
      </c>
      <c r="AD24" t="str">
        <f t="shared" si="7"/>
        <v/>
      </c>
      <c r="AE24" t="str">
        <f t="shared" si="8"/>
        <v>単元9</v>
      </c>
      <c r="AF24" t="str">
        <f t="shared" si="9"/>
        <v/>
      </c>
      <c r="AG24" t="str">
        <f t="shared" si="10"/>
        <v/>
      </c>
      <c r="AH24" t="str">
        <f t="shared" si="11"/>
        <v/>
      </c>
      <c r="AI24" t="str">
        <f t="shared" si="12"/>
        <v/>
      </c>
      <c r="AJ24" t="str">
        <f t="shared" si="13"/>
        <v>単元9</v>
      </c>
      <c r="AK24" t="str">
        <f t="shared" si="14"/>
        <v>単元9</v>
      </c>
      <c r="AL24" t="str">
        <f t="shared" si="15"/>
        <v/>
      </c>
      <c r="AM24" t="str">
        <f t="shared" si="16"/>
        <v/>
      </c>
      <c r="AR24" s="74">
        <v>17</v>
      </c>
      <c r="AS24" s="42" t="s">
        <v>228</v>
      </c>
      <c r="AT24" s="25" t="s">
        <v>330</v>
      </c>
      <c r="AU24" s="25" t="s">
        <v>330</v>
      </c>
      <c r="AV24" s="25" t="s">
        <v>330</v>
      </c>
      <c r="AW24" s="25" t="s">
        <v>330</v>
      </c>
      <c r="AX24" s="43" t="s">
        <v>330</v>
      </c>
    </row>
    <row r="25" spans="1:50" ht="18.95" customHeight="1" x14ac:dyDescent="0.15">
      <c r="A25" s="99">
        <f t="shared" si="5"/>
        <v>45951</v>
      </c>
      <c r="B25" s="98">
        <f t="shared" si="5"/>
        <v>45951</v>
      </c>
      <c r="C25" s="7" t="s">
        <v>57</v>
      </c>
      <c r="D25" s="9"/>
      <c r="E25" s="55" t="str">
        <f t="shared" si="4"/>
        <v/>
      </c>
      <c r="F25" s="17" t="str">
        <f t="shared" si="0"/>
        <v/>
      </c>
      <c r="G25" s="17" t="str">
        <f t="shared" si="1"/>
        <v>単元8</v>
      </c>
      <c r="H25" s="17" t="str">
        <f t="shared" si="2"/>
        <v/>
      </c>
      <c r="I25" s="17" t="str">
        <f t="shared" si="3"/>
        <v/>
      </c>
      <c r="J25" s="3"/>
      <c r="L25" s="33">
        <v>1</v>
      </c>
      <c r="M25">
        <f>SUM($L$5:L25)</f>
        <v>13</v>
      </c>
      <c r="O25" t="s">
        <v>2</v>
      </c>
      <c r="U25" s="3">
        <v>18</v>
      </c>
      <c r="V25" s="7" t="str">
        <f>P10</f>
        <v>数学</v>
      </c>
      <c r="W25" s="9"/>
      <c r="X25" s="23" t="str">
        <f t="shared" si="6"/>
        <v>数学</v>
      </c>
      <c r="Y25" t="str">
        <f>IF($X25=Y$7,COUNTIF($X$8:$X25,Y$7)+O$21,"")</f>
        <v/>
      </c>
      <c r="Z25" t="str">
        <f>IF($X25=Z$7,COUNTIF($X$8:$X25,Z$7)+P$21,"")</f>
        <v/>
      </c>
      <c r="AA25">
        <f>IF($X25=AA$7,COUNTIF($X$8:$X25,AA$7)+Q$21,"")</f>
        <v>9</v>
      </c>
      <c r="AB25" t="str">
        <f>IF($X25=AB$7,COUNTIF($X$8:$X25,AB$7)+R$21,"")</f>
        <v/>
      </c>
      <c r="AC25" t="str">
        <f>IF($X25=AC$7,COUNTIF($X$8:$X25,AC$7)+S$21,"")</f>
        <v/>
      </c>
      <c r="AD25" t="str">
        <f t="shared" si="7"/>
        <v/>
      </c>
      <c r="AE25" t="str">
        <f t="shared" si="8"/>
        <v/>
      </c>
      <c r="AF25" t="str">
        <f t="shared" si="9"/>
        <v>単元9</v>
      </c>
      <c r="AG25" t="str">
        <f t="shared" si="10"/>
        <v/>
      </c>
      <c r="AH25" t="str">
        <f t="shared" si="11"/>
        <v/>
      </c>
      <c r="AI25" t="str">
        <f t="shared" si="12"/>
        <v/>
      </c>
      <c r="AJ25" t="str">
        <f t="shared" si="13"/>
        <v/>
      </c>
      <c r="AK25" t="str">
        <f t="shared" si="14"/>
        <v>単元9</v>
      </c>
      <c r="AL25" t="str">
        <f t="shared" si="15"/>
        <v>単元9</v>
      </c>
      <c r="AM25" t="str">
        <f t="shared" si="16"/>
        <v/>
      </c>
      <c r="AR25" s="74">
        <v>18</v>
      </c>
      <c r="AS25" s="42" t="s">
        <v>229</v>
      </c>
      <c r="AT25" s="25" t="s">
        <v>331</v>
      </c>
      <c r="AU25" s="25" t="s">
        <v>331</v>
      </c>
      <c r="AV25" s="25" t="s">
        <v>331</v>
      </c>
      <c r="AW25" s="25" t="s">
        <v>331</v>
      </c>
      <c r="AX25" s="43" t="s">
        <v>331</v>
      </c>
    </row>
    <row r="26" spans="1:50" ht="18.95" customHeight="1" x14ac:dyDescent="0.15">
      <c r="A26" s="99">
        <f t="shared" si="5"/>
        <v>45952</v>
      </c>
      <c r="B26" s="98">
        <f t="shared" si="5"/>
        <v>45952</v>
      </c>
      <c r="C26" s="7" t="s">
        <v>58</v>
      </c>
      <c r="D26" s="9"/>
      <c r="E26" s="55" t="str">
        <f t="shared" si="4"/>
        <v/>
      </c>
      <c r="F26" s="17" t="str">
        <f t="shared" si="0"/>
        <v/>
      </c>
      <c r="G26" s="17" t="str">
        <f t="shared" si="1"/>
        <v/>
      </c>
      <c r="H26" s="17" t="str">
        <f t="shared" si="2"/>
        <v>単元8</v>
      </c>
      <c r="I26" s="17" t="str">
        <f t="shared" si="3"/>
        <v/>
      </c>
      <c r="J26" s="3"/>
      <c r="L26" s="33">
        <v>1</v>
      </c>
      <c r="M26">
        <f>SUM($L$5:L26)</f>
        <v>14</v>
      </c>
      <c r="O26" t="s">
        <v>5</v>
      </c>
      <c r="U26" s="3">
        <v>19</v>
      </c>
      <c r="V26" s="7" t="str">
        <f>P11</f>
        <v>理科</v>
      </c>
      <c r="W26" s="9"/>
      <c r="X26" s="23" t="str">
        <f t="shared" si="6"/>
        <v>理科</v>
      </c>
      <c r="Y26" t="str">
        <f>IF($X26=Y$7,COUNTIF($X$8:$X26,Y$7)+O$21,"")</f>
        <v/>
      </c>
      <c r="Z26" t="str">
        <f>IF($X26=Z$7,COUNTIF($X$8:$X26,Z$7)+P$21,"")</f>
        <v/>
      </c>
      <c r="AA26" t="str">
        <f>IF($X26=AA$7,COUNTIF($X$8:$X26,AA$7)+Q$21,"")</f>
        <v/>
      </c>
      <c r="AB26">
        <f>IF($X26=AB$7,COUNTIF($X$8:$X26,AB$7)+R$21,"")</f>
        <v>9</v>
      </c>
      <c r="AC26" t="str">
        <f>IF($X26=AC$7,COUNTIF($X$8:$X26,AC$7)+S$21,"")</f>
        <v/>
      </c>
      <c r="AD26" t="str">
        <f t="shared" si="7"/>
        <v/>
      </c>
      <c r="AE26" t="str">
        <f t="shared" si="8"/>
        <v/>
      </c>
      <c r="AF26" t="str">
        <f t="shared" si="9"/>
        <v/>
      </c>
      <c r="AG26" t="str">
        <f t="shared" si="10"/>
        <v>単元9</v>
      </c>
      <c r="AH26" t="str">
        <f t="shared" si="11"/>
        <v/>
      </c>
      <c r="AI26" t="str">
        <f t="shared" si="12"/>
        <v/>
      </c>
      <c r="AJ26" t="str">
        <f t="shared" si="13"/>
        <v/>
      </c>
      <c r="AK26" t="str">
        <f t="shared" si="14"/>
        <v/>
      </c>
      <c r="AL26" t="str">
        <f t="shared" si="15"/>
        <v>単元9</v>
      </c>
      <c r="AM26" t="str">
        <f t="shared" si="16"/>
        <v>単元8</v>
      </c>
      <c r="AR26" s="74">
        <v>19</v>
      </c>
      <c r="AS26" s="42" t="s">
        <v>230</v>
      </c>
      <c r="AT26" s="25" t="s">
        <v>332</v>
      </c>
      <c r="AU26" s="25" t="s">
        <v>332</v>
      </c>
      <c r="AV26" s="25" t="s">
        <v>332</v>
      </c>
      <c r="AW26" s="25" t="s">
        <v>332</v>
      </c>
      <c r="AX26" s="43" t="s">
        <v>332</v>
      </c>
    </row>
    <row r="27" spans="1:50" ht="18.95" customHeight="1" x14ac:dyDescent="0.15">
      <c r="A27" s="99">
        <f t="shared" si="5"/>
        <v>45953</v>
      </c>
      <c r="B27" s="98">
        <f t="shared" si="5"/>
        <v>45953</v>
      </c>
      <c r="C27" s="7" t="s">
        <v>59</v>
      </c>
      <c r="D27" s="9" t="s">
        <v>83</v>
      </c>
      <c r="E27" s="55" t="str">
        <f t="shared" si="4"/>
        <v/>
      </c>
      <c r="F27" s="17" t="str">
        <f t="shared" si="0"/>
        <v/>
      </c>
      <c r="G27" s="17" t="str">
        <f t="shared" si="1"/>
        <v/>
      </c>
      <c r="H27" s="17" t="str">
        <f t="shared" si="2"/>
        <v/>
      </c>
      <c r="I27" s="17" t="str">
        <f t="shared" si="3"/>
        <v/>
      </c>
      <c r="J27" s="3"/>
      <c r="L27" s="33">
        <v>0</v>
      </c>
      <c r="M27">
        <f>SUM($L$5:L27)</f>
        <v>14</v>
      </c>
      <c r="O27" t="s">
        <v>6</v>
      </c>
      <c r="U27" s="3">
        <v>20</v>
      </c>
      <c r="V27" s="7" t="str">
        <f>P12</f>
        <v>英語</v>
      </c>
      <c r="W27" s="9"/>
      <c r="X27" s="23" t="str">
        <f t="shared" si="6"/>
        <v>英語</v>
      </c>
      <c r="Y27" t="str">
        <f>IF($X27=Y$7,COUNTIF($X$8:$X27,Y$7)+O$21,"")</f>
        <v/>
      </c>
      <c r="Z27" t="str">
        <f>IF($X27=Z$7,COUNTIF($X$8:$X27,Z$7)+P$21,"")</f>
        <v/>
      </c>
      <c r="AA27" t="str">
        <f>IF($X27=AA$7,COUNTIF($X$8:$X27,AA$7)+Q$21,"")</f>
        <v/>
      </c>
      <c r="AB27" t="str">
        <f>IF($X27=AB$7,COUNTIF($X$8:$X27,AB$7)+R$21,"")</f>
        <v/>
      </c>
      <c r="AC27">
        <f>IF($X27=AC$7,COUNTIF($X$8:$X27,AC$7)+S$21,"")</f>
        <v>8</v>
      </c>
      <c r="AD27" t="str">
        <f t="shared" si="7"/>
        <v/>
      </c>
      <c r="AE27" t="str">
        <f t="shared" si="8"/>
        <v/>
      </c>
      <c r="AF27" t="str">
        <f t="shared" si="9"/>
        <v/>
      </c>
      <c r="AG27" t="str">
        <f t="shared" si="10"/>
        <v/>
      </c>
      <c r="AH27" t="str">
        <f t="shared" si="11"/>
        <v>単元8</v>
      </c>
      <c r="AI27" t="str">
        <f t="shared" si="12"/>
        <v>単元10</v>
      </c>
      <c r="AJ27" t="str">
        <f t="shared" si="13"/>
        <v/>
      </c>
      <c r="AK27" t="str">
        <f t="shared" si="14"/>
        <v/>
      </c>
      <c r="AL27" t="str">
        <f t="shared" si="15"/>
        <v/>
      </c>
      <c r="AM27" t="str">
        <f t="shared" si="16"/>
        <v>単元8</v>
      </c>
      <c r="AR27" s="74">
        <v>20</v>
      </c>
      <c r="AS27" s="42" t="s">
        <v>231</v>
      </c>
      <c r="AT27" s="26" t="s">
        <v>333</v>
      </c>
      <c r="AU27" s="26" t="s">
        <v>333</v>
      </c>
      <c r="AV27" s="26" t="s">
        <v>333</v>
      </c>
      <c r="AW27" s="26" t="s">
        <v>333</v>
      </c>
      <c r="AX27" s="44" t="s">
        <v>333</v>
      </c>
    </row>
    <row r="28" spans="1:50" ht="18.95" customHeight="1" x14ac:dyDescent="0.15">
      <c r="A28" s="99">
        <f t="shared" si="5"/>
        <v>45954</v>
      </c>
      <c r="B28" s="98">
        <f t="shared" si="5"/>
        <v>45954</v>
      </c>
      <c r="C28" s="7" t="s">
        <v>60</v>
      </c>
      <c r="D28" s="9" t="s">
        <v>83</v>
      </c>
      <c r="E28" s="55" t="str">
        <f t="shared" si="4"/>
        <v/>
      </c>
      <c r="F28" s="17" t="str">
        <f t="shared" si="0"/>
        <v/>
      </c>
      <c r="G28" s="17" t="str">
        <f t="shared" si="1"/>
        <v/>
      </c>
      <c r="H28" s="17" t="str">
        <f t="shared" si="2"/>
        <v/>
      </c>
      <c r="I28" s="17" t="str">
        <f t="shared" si="3"/>
        <v/>
      </c>
      <c r="J28" s="3"/>
      <c r="L28" s="33">
        <v>0</v>
      </c>
      <c r="M28">
        <f>SUM($L$5:L28)</f>
        <v>14</v>
      </c>
      <c r="O28" t="s">
        <v>7</v>
      </c>
      <c r="U28" s="3">
        <v>21</v>
      </c>
      <c r="V28" s="7" t="str">
        <f>P8</f>
        <v>国語</v>
      </c>
      <c r="W28" s="9"/>
      <c r="X28" s="23" t="str">
        <f t="shared" si="6"/>
        <v>国語</v>
      </c>
      <c r="Y28">
        <f>IF($X28=Y$7,COUNTIF($X$8:$X28,Y$7)+O$21,"")</f>
        <v>10</v>
      </c>
      <c r="Z28" t="str">
        <f>IF($X28=Z$7,COUNTIF($X$8:$X28,Z$7)+P$21,"")</f>
        <v/>
      </c>
      <c r="AA28" t="str">
        <f>IF($X28=AA$7,COUNTIF($X$8:$X28,AA$7)+Q$21,"")</f>
        <v/>
      </c>
      <c r="AB28" t="str">
        <f>IF($X28=AB$7,COUNTIF($X$8:$X28,AB$7)+R$21,"")</f>
        <v/>
      </c>
      <c r="AC28" t="str">
        <f>IF($X28=AC$7,COUNTIF($X$8:$X28,AC$7)+S$21,"")</f>
        <v/>
      </c>
      <c r="AD28" t="str">
        <f t="shared" si="7"/>
        <v>単元10</v>
      </c>
      <c r="AE28" t="str">
        <f t="shared" si="8"/>
        <v/>
      </c>
      <c r="AF28" t="str">
        <f t="shared" si="9"/>
        <v/>
      </c>
      <c r="AG28" t="str">
        <f t="shared" si="10"/>
        <v/>
      </c>
      <c r="AH28" t="str">
        <f t="shared" si="11"/>
        <v/>
      </c>
      <c r="AI28" t="str">
        <f t="shared" si="12"/>
        <v>単元10</v>
      </c>
      <c r="AJ28" t="str">
        <f t="shared" si="13"/>
        <v>単元10</v>
      </c>
      <c r="AK28" t="str">
        <f t="shared" si="14"/>
        <v/>
      </c>
      <c r="AL28" t="str">
        <f t="shared" si="15"/>
        <v/>
      </c>
      <c r="AM28" t="str">
        <f t="shared" si="16"/>
        <v/>
      </c>
      <c r="AR28" s="74">
        <v>21</v>
      </c>
      <c r="AS28" s="42" t="s">
        <v>232</v>
      </c>
      <c r="AT28" s="25" t="s">
        <v>334</v>
      </c>
      <c r="AU28" s="25" t="s">
        <v>334</v>
      </c>
      <c r="AV28" s="25" t="s">
        <v>334</v>
      </c>
      <c r="AW28" s="25" t="s">
        <v>334</v>
      </c>
      <c r="AX28" s="43" t="s">
        <v>334</v>
      </c>
    </row>
    <row r="29" spans="1:50" ht="18.95" customHeight="1" x14ac:dyDescent="0.15">
      <c r="A29" s="99">
        <f t="shared" si="5"/>
        <v>45955</v>
      </c>
      <c r="B29" s="98">
        <f t="shared" si="5"/>
        <v>45955</v>
      </c>
      <c r="C29" s="7" t="s">
        <v>61</v>
      </c>
      <c r="D29" s="9"/>
      <c r="E29" s="55" t="str">
        <f t="shared" si="4"/>
        <v/>
      </c>
      <c r="F29" s="17" t="str">
        <f t="shared" si="0"/>
        <v/>
      </c>
      <c r="G29" s="17" t="str">
        <f t="shared" si="1"/>
        <v/>
      </c>
      <c r="H29" s="17" t="str">
        <f t="shared" si="2"/>
        <v/>
      </c>
      <c r="I29" s="17" t="str">
        <f t="shared" si="3"/>
        <v/>
      </c>
      <c r="J29" s="3"/>
      <c r="L29" s="33">
        <v>0</v>
      </c>
      <c r="M29">
        <f>SUM($L$5:L29)</f>
        <v>14</v>
      </c>
      <c r="U29" s="3">
        <v>22</v>
      </c>
      <c r="V29" s="7" t="str">
        <f>P9</f>
        <v>社会</v>
      </c>
      <c r="W29" s="9"/>
      <c r="X29" s="23" t="str">
        <f t="shared" si="6"/>
        <v>社会</v>
      </c>
      <c r="Y29" t="str">
        <f>IF($X29=Y$7,COUNTIF($X$8:$X29,Y$7)+O$21,"")</f>
        <v/>
      </c>
      <c r="Z29">
        <f>IF($X29=Z$7,COUNTIF($X$8:$X29,Z$7)+P$21,"")</f>
        <v>10</v>
      </c>
      <c r="AA29" t="str">
        <f>IF($X29=AA$7,COUNTIF($X$8:$X29,AA$7)+Q$21,"")</f>
        <v/>
      </c>
      <c r="AB29" t="str">
        <f>IF($X29=AB$7,COUNTIF($X$8:$X29,AB$7)+R$21,"")</f>
        <v/>
      </c>
      <c r="AC29" t="str">
        <f>IF($X29=AC$7,COUNTIF($X$8:$X29,AC$7)+S$21,"")</f>
        <v/>
      </c>
      <c r="AD29" t="str">
        <f t="shared" si="7"/>
        <v/>
      </c>
      <c r="AE29" t="str">
        <f t="shared" si="8"/>
        <v>単元10</v>
      </c>
      <c r="AF29" t="str">
        <f t="shared" si="9"/>
        <v/>
      </c>
      <c r="AG29" t="str">
        <f t="shared" si="10"/>
        <v/>
      </c>
      <c r="AH29" t="str">
        <f t="shared" si="11"/>
        <v/>
      </c>
      <c r="AI29" t="str">
        <f t="shared" si="12"/>
        <v/>
      </c>
      <c r="AJ29" t="str">
        <f t="shared" si="13"/>
        <v>単元10</v>
      </c>
      <c r="AK29" t="str">
        <f t="shared" si="14"/>
        <v>単元10</v>
      </c>
      <c r="AL29" t="str">
        <f t="shared" si="15"/>
        <v/>
      </c>
      <c r="AM29" t="str">
        <f t="shared" si="16"/>
        <v/>
      </c>
      <c r="AR29" s="74">
        <v>22</v>
      </c>
      <c r="AS29" s="42" t="s">
        <v>233</v>
      </c>
      <c r="AT29" s="25" t="s">
        <v>335</v>
      </c>
      <c r="AU29" s="25" t="s">
        <v>335</v>
      </c>
      <c r="AV29" s="25" t="s">
        <v>335</v>
      </c>
      <c r="AW29" s="25" t="s">
        <v>335</v>
      </c>
      <c r="AX29" s="43" t="s">
        <v>335</v>
      </c>
    </row>
    <row r="30" spans="1:50" ht="18.95" customHeight="1" x14ac:dyDescent="0.15">
      <c r="A30" s="99">
        <f t="shared" si="5"/>
        <v>45956</v>
      </c>
      <c r="B30" s="98">
        <f t="shared" si="5"/>
        <v>45956</v>
      </c>
      <c r="C30" s="7" t="s">
        <v>62</v>
      </c>
      <c r="D30" s="9"/>
      <c r="E30" s="55" t="str">
        <f t="shared" si="4"/>
        <v/>
      </c>
      <c r="F30" s="17" t="str">
        <f t="shared" si="0"/>
        <v/>
      </c>
      <c r="G30" s="17" t="str">
        <f t="shared" si="1"/>
        <v/>
      </c>
      <c r="H30" s="17" t="str">
        <f t="shared" si="2"/>
        <v/>
      </c>
      <c r="I30" s="17" t="str">
        <f t="shared" si="3"/>
        <v/>
      </c>
      <c r="J30" s="3"/>
      <c r="L30" s="33">
        <v>0</v>
      </c>
      <c r="M30">
        <f>SUM($L$5:L30)</f>
        <v>14</v>
      </c>
      <c r="U30" s="3">
        <v>23</v>
      </c>
      <c r="V30" s="7" t="str">
        <f>P10</f>
        <v>数学</v>
      </c>
      <c r="W30" s="9"/>
      <c r="X30" s="23" t="str">
        <f t="shared" si="6"/>
        <v>数学</v>
      </c>
      <c r="Y30" t="str">
        <f>IF($X30=Y$7,COUNTIF($X$8:$X30,Y$7)+O$21,"")</f>
        <v/>
      </c>
      <c r="Z30" t="str">
        <f>IF($X30=Z$7,COUNTIF($X$8:$X30,Z$7)+P$21,"")</f>
        <v/>
      </c>
      <c r="AA30">
        <f>IF($X30=AA$7,COUNTIF($X$8:$X30,AA$7)+Q$21,"")</f>
        <v>10</v>
      </c>
      <c r="AB30" t="str">
        <f>IF($X30=AB$7,COUNTIF($X$8:$X30,AB$7)+R$21,"")</f>
        <v/>
      </c>
      <c r="AC30" t="str">
        <f>IF($X30=AC$7,COUNTIF($X$8:$X30,AC$7)+S$21,"")</f>
        <v/>
      </c>
      <c r="AD30" t="str">
        <f t="shared" si="7"/>
        <v/>
      </c>
      <c r="AE30" t="str">
        <f t="shared" si="8"/>
        <v/>
      </c>
      <c r="AF30" t="str">
        <f t="shared" si="9"/>
        <v>単元10</v>
      </c>
      <c r="AG30" t="str">
        <f t="shared" si="10"/>
        <v/>
      </c>
      <c r="AH30" t="str">
        <f t="shared" si="11"/>
        <v/>
      </c>
      <c r="AI30" t="str">
        <f t="shared" si="12"/>
        <v/>
      </c>
      <c r="AJ30" t="str">
        <f t="shared" si="13"/>
        <v/>
      </c>
      <c r="AK30" t="str">
        <f t="shared" si="14"/>
        <v>単元10</v>
      </c>
      <c r="AL30" t="str">
        <f t="shared" si="15"/>
        <v>単元10</v>
      </c>
      <c r="AM30" t="str">
        <f t="shared" si="16"/>
        <v/>
      </c>
      <c r="AR30" s="74">
        <v>23</v>
      </c>
      <c r="AS30" s="42" t="s">
        <v>234</v>
      </c>
      <c r="AT30" s="25" t="s">
        <v>336</v>
      </c>
      <c r="AU30" s="25" t="s">
        <v>336</v>
      </c>
      <c r="AV30" s="25" t="s">
        <v>336</v>
      </c>
      <c r="AW30" s="25" t="s">
        <v>336</v>
      </c>
      <c r="AX30" s="43" t="s">
        <v>336</v>
      </c>
    </row>
    <row r="31" spans="1:50" ht="18.95" customHeight="1" x14ac:dyDescent="0.15">
      <c r="A31" s="99">
        <f t="shared" si="5"/>
        <v>45957</v>
      </c>
      <c r="B31" s="98">
        <f t="shared" si="5"/>
        <v>45957</v>
      </c>
      <c r="C31" s="7" t="s">
        <v>63</v>
      </c>
      <c r="D31" s="9"/>
      <c r="E31" s="55" t="str">
        <f t="shared" si="4"/>
        <v/>
      </c>
      <c r="F31" s="17" t="str">
        <f t="shared" si="0"/>
        <v/>
      </c>
      <c r="G31" s="17" t="str">
        <f t="shared" si="1"/>
        <v/>
      </c>
      <c r="H31" s="17" t="str">
        <f t="shared" si="2"/>
        <v/>
      </c>
      <c r="I31" s="17" t="str">
        <f t="shared" si="3"/>
        <v>単元7</v>
      </c>
      <c r="J31" s="3"/>
      <c r="L31" s="33">
        <v>1</v>
      </c>
      <c r="M31">
        <f>SUM($L$5:L31)</f>
        <v>15</v>
      </c>
      <c r="U31" s="3">
        <v>24</v>
      </c>
      <c r="V31" s="7" t="str">
        <f>P11</f>
        <v>理科</v>
      </c>
      <c r="W31" s="9"/>
      <c r="X31" s="23" t="str">
        <f t="shared" si="6"/>
        <v>理科</v>
      </c>
      <c r="Y31" t="str">
        <f>IF($X31=Y$7,COUNTIF($X$8:$X31,Y$7)+O$21,"")</f>
        <v/>
      </c>
      <c r="Z31" t="str">
        <f>IF($X31=Z$7,COUNTIF($X$8:$X31,Z$7)+P$21,"")</f>
        <v/>
      </c>
      <c r="AA31" t="str">
        <f>IF($X31=AA$7,COUNTIF($X$8:$X31,AA$7)+Q$21,"")</f>
        <v/>
      </c>
      <c r="AB31">
        <f>IF($X31=AB$7,COUNTIF($X$8:$X31,AB$7)+R$21,"")</f>
        <v>10</v>
      </c>
      <c r="AC31" t="str">
        <f>IF($X31=AC$7,COUNTIF($X$8:$X31,AC$7)+S$21,"")</f>
        <v/>
      </c>
      <c r="AD31" t="str">
        <f t="shared" si="7"/>
        <v/>
      </c>
      <c r="AE31" t="str">
        <f t="shared" si="8"/>
        <v/>
      </c>
      <c r="AF31" t="str">
        <f t="shared" si="9"/>
        <v/>
      </c>
      <c r="AG31" t="str">
        <f t="shared" si="10"/>
        <v>単元10</v>
      </c>
      <c r="AH31" t="str">
        <f t="shared" si="11"/>
        <v/>
      </c>
      <c r="AI31" t="str">
        <f t="shared" si="12"/>
        <v/>
      </c>
      <c r="AJ31" t="str">
        <f t="shared" si="13"/>
        <v/>
      </c>
      <c r="AK31" t="str">
        <f t="shared" si="14"/>
        <v/>
      </c>
      <c r="AL31" t="str">
        <f t="shared" si="15"/>
        <v>単元10</v>
      </c>
      <c r="AM31" t="str">
        <f t="shared" si="16"/>
        <v>単元9</v>
      </c>
      <c r="AR31" s="74">
        <v>24</v>
      </c>
      <c r="AS31" s="42" t="s">
        <v>235</v>
      </c>
      <c r="AT31" s="25" t="s">
        <v>337</v>
      </c>
      <c r="AU31" s="25" t="s">
        <v>337</v>
      </c>
      <c r="AV31" s="25" t="s">
        <v>337</v>
      </c>
      <c r="AW31" s="25" t="s">
        <v>337</v>
      </c>
      <c r="AX31" s="43" t="s">
        <v>337</v>
      </c>
    </row>
    <row r="32" spans="1:50" ht="18.95" customHeight="1" x14ac:dyDescent="0.15">
      <c r="A32" s="99">
        <f t="shared" si="5"/>
        <v>45958</v>
      </c>
      <c r="B32" s="98">
        <f t="shared" si="5"/>
        <v>45958</v>
      </c>
      <c r="C32" s="7" t="s">
        <v>64</v>
      </c>
      <c r="D32" s="9"/>
      <c r="E32" s="55" t="str">
        <f t="shared" si="4"/>
        <v>単元9</v>
      </c>
      <c r="F32" s="17" t="str">
        <f t="shared" si="0"/>
        <v/>
      </c>
      <c r="G32" s="17" t="str">
        <f t="shared" si="1"/>
        <v/>
      </c>
      <c r="H32" s="17" t="str">
        <f t="shared" si="2"/>
        <v/>
      </c>
      <c r="I32" s="17" t="str">
        <f t="shared" si="3"/>
        <v/>
      </c>
      <c r="J32" s="3"/>
      <c r="L32" s="33">
        <v>1</v>
      </c>
      <c r="M32">
        <f>SUM($L$5:L32)</f>
        <v>16</v>
      </c>
      <c r="O32" s="6"/>
      <c r="U32" s="3">
        <v>25</v>
      </c>
      <c r="V32" s="7" t="str">
        <f>P12</f>
        <v>英語</v>
      </c>
      <c r="W32" s="9"/>
      <c r="X32" s="23" t="str">
        <f t="shared" si="6"/>
        <v>英語</v>
      </c>
      <c r="Y32" t="str">
        <f>IF($X32=Y$7,COUNTIF($X$8:$X32,Y$7)+O$21,"")</f>
        <v/>
      </c>
      <c r="Z32" t="str">
        <f>IF($X32=Z$7,COUNTIF($X$8:$X32,Z$7)+P$21,"")</f>
        <v/>
      </c>
      <c r="AA32" t="str">
        <f>IF($X32=AA$7,COUNTIF($X$8:$X32,AA$7)+Q$21,"")</f>
        <v/>
      </c>
      <c r="AB32" t="str">
        <f>IF($X32=AB$7,COUNTIF($X$8:$X32,AB$7)+R$21,"")</f>
        <v/>
      </c>
      <c r="AC32">
        <f>IF($X32=AC$7,COUNTIF($X$8:$X32,AC$7)+S$21,"")</f>
        <v>9</v>
      </c>
      <c r="AD32" t="str">
        <f t="shared" si="7"/>
        <v/>
      </c>
      <c r="AE32" t="str">
        <f t="shared" si="8"/>
        <v/>
      </c>
      <c r="AF32" t="str">
        <f t="shared" si="9"/>
        <v/>
      </c>
      <c r="AG32" t="str">
        <f t="shared" si="10"/>
        <v/>
      </c>
      <c r="AH32" t="str">
        <f t="shared" si="11"/>
        <v>単元9</v>
      </c>
      <c r="AI32" t="str">
        <f t="shared" si="12"/>
        <v>単元11</v>
      </c>
      <c r="AJ32" t="str">
        <f t="shared" si="13"/>
        <v/>
      </c>
      <c r="AK32" t="str">
        <f t="shared" si="14"/>
        <v/>
      </c>
      <c r="AL32" t="str">
        <f t="shared" si="15"/>
        <v/>
      </c>
      <c r="AM32" t="str">
        <f t="shared" si="16"/>
        <v>単元9</v>
      </c>
      <c r="AR32" s="74">
        <v>25</v>
      </c>
      <c r="AS32" s="42" t="s">
        <v>236</v>
      </c>
      <c r="AT32" s="26" t="s">
        <v>338</v>
      </c>
      <c r="AU32" s="26" t="s">
        <v>338</v>
      </c>
      <c r="AV32" s="26" t="s">
        <v>338</v>
      </c>
      <c r="AW32" s="26" t="s">
        <v>338</v>
      </c>
      <c r="AX32" s="44" t="s">
        <v>338</v>
      </c>
    </row>
    <row r="33" spans="1:50" ht="18.95" customHeight="1" x14ac:dyDescent="0.15">
      <c r="A33" s="99">
        <f t="shared" si="5"/>
        <v>45959</v>
      </c>
      <c r="B33" s="98">
        <f t="shared" si="5"/>
        <v>45959</v>
      </c>
      <c r="C33" s="7" t="s">
        <v>51</v>
      </c>
      <c r="D33" s="9"/>
      <c r="E33" s="55" t="str">
        <f t="shared" si="4"/>
        <v/>
      </c>
      <c r="F33" s="17" t="str">
        <f t="shared" si="0"/>
        <v>単元9</v>
      </c>
      <c r="G33" s="17" t="str">
        <f t="shared" si="1"/>
        <v/>
      </c>
      <c r="H33" s="17" t="str">
        <f t="shared" si="2"/>
        <v/>
      </c>
      <c r="I33" s="17" t="str">
        <f t="shared" si="3"/>
        <v/>
      </c>
      <c r="J33" s="3"/>
      <c r="L33" s="33">
        <v>1</v>
      </c>
      <c r="M33">
        <f>SUM($L$5:L33)</f>
        <v>17</v>
      </c>
      <c r="U33" s="3">
        <v>26</v>
      </c>
      <c r="V33" s="7" t="str">
        <f>P8</f>
        <v>国語</v>
      </c>
      <c r="W33" s="9"/>
      <c r="X33" s="23" t="str">
        <f t="shared" si="6"/>
        <v>国語</v>
      </c>
      <c r="Y33">
        <f>IF($X33=Y$7,COUNTIF($X$8:$X33,Y$7)+O$21,"")</f>
        <v>11</v>
      </c>
      <c r="Z33" t="str">
        <f>IF($X33=Z$7,COUNTIF($X$8:$X33,Z$7)+P$21,"")</f>
        <v/>
      </c>
      <c r="AA33" t="str">
        <f>IF($X33=AA$7,COUNTIF($X$8:$X33,AA$7)+Q$21,"")</f>
        <v/>
      </c>
      <c r="AB33" t="str">
        <f>IF($X33=AB$7,COUNTIF($X$8:$X33,AB$7)+R$21,"")</f>
        <v/>
      </c>
      <c r="AC33" t="str">
        <f>IF($X33=AC$7,COUNTIF($X$8:$X33,AC$7)+S$21,"")</f>
        <v/>
      </c>
      <c r="AD33" t="str">
        <f t="shared" si="7"/>
        <v>単元11</v>
      </c>
      <c r="AE33" t="str">
        <f t="shared" si="8"/>
        <v/>
      </c>
      <c r="AF33" t="str">
        <f t="shared" si="9"/>
        <v/>
      </c>
      <c r="AG33" t="str">
        <f t="shared" si="10"/>
        <v/>
      </c>
      <c r="AH33" t="str">
        <f t="shared" si="11"/>
        <v/>
      </c>
      <c r="AI33" t="str">
        <f t="shared" si="12"/>
        <v>単元11</v>
      </c>
      <c r="AJ33" t="str">
        <f t="shared" si="13"/>
        <v>単元11</v>
      </c>
      <c r="AK33" t="str">
        <f t="shared" si="14"/>
        <v/>
      </c>
      <c r="AL33" t="str">
        <f t="shared" si="15"/>
        <v/>
      </c>
      <c r="AM33" t="str">
        <f t="shared" si="16"/>
        <v/>
      </c>
      <c r="AR33" s="74">
        <v>26</v>
      </c>
      <c r="AS33" s="42" t="s">
        <v>237</v>
      </c>
      <c r="AT33" s="26" t="s">
        <v>339</v>
      </c>
      <c r="AU33" s="26" t="s">
        <v>339</v>
      </c>
      <c r="AV33" s="26" t="s">
        <v>339</v>
      </c>
      <c r="AW33" s="26" t="s">
        <v>339</v>
      </c>
      <c r="AX33" s="44" t="s">
        <v>339</v>
      </c>
    </row>
    <row r="34" spans="1:50" ht="18.95" customHeight="1" x14ac:dyDescent="0.15">
      <c r="A34" s="99">
        <f t="shared" si="5"/>
        <v>45960</v>
      </c>
      <c r="B34" s="98">
        <f t="shared" si="5"/>
        <v>45960</v>
      </c>
      <c r="C34" s="7" t="s">
        <v>52</v>
      </c>
      <c r="D34" s="9"/>
      <c r="E34" s="55" t="str">
        <f t="shared" si="4"/>
        <v/>
      </c>
      <c r="F34" s="17" t="str">
        <f t="shared" si="0"/>
        <v/>
      </c>
      <c r="G34" s="17" t="str">
        <f t="shared" si="1"/>
        <v>単元9</v>
      </c>
      <c r="H34" s="17" t="str">
        <f t="shared" si="2"/>
        <v/>
      </c>
      <c r="I34" s="17" t="str">
        <f t="shared" si="3"/>
        <v/>
      </c>
      <c r="J34" s="3"/>
      <c r="L34" s="33">
        <v>1</v>
      </c>
      <c r="M34">
        <f>SUM($L$5:L34)</f>
        <v>18</v>
      </c>
      <c r="U34" s="3">
        <v>27</v>
      </c>
      <c r="V34" s="7" t="str">
        <f>P9</f>
        <v>社会</v>
      </c>
      <c r="W34" s="9"/>
      <c r="X34" s="23" t="str">
        <f t="shared" si="6"/>
        <v>社会</v>
      </c>
      <c r="Y34" t="str">
        <f>IF($X34=Y$7,COUNTIF($X$8:$X34,Y$7)+O$21,"")</f>
        <v/>
      </c>
      <c r="Z34">
        <f>IF($X34=Z$7,COUNTIF($X$8:$X34,Z$7)+P$21,"")</f>
        <v>11</v>
      </c>
      <c r="AA34" t="str">
        <f>IF($X34=AA$7,COUNTIF($X$8:$X34,AA$7)+Q$21,"")</f>
        <v/>
      </c>
      <c r="AB34" t="str">
        <f>IF($X34=AB$7,COUNTIF($X$8:$X34,AB$7)+R$21,"")</f>
        <v/>
      </c>
      <c r="AC34" t="str">
        <f>IF($X34=AC$7,COUNTIF($X$8:$X34,AC$7)+S$21,"")</f>
        <v/>
      </c>
      <c r="AD34" t="str">
        <f t="shared" si="7"/>
        <v/>
      </c>
      <c r="AE34" t="str">
        <f t="shared" si="8"/>
        <v>単元11</v>
      </c>
      <c r="AF34" t="str">
        <f t="shared" si="9"/>
        <v/>
      </c>
      <c r="AG34" t="str">
        <f t="shared" si="10"/>
        <v/>
      </c>
      <c r="AH34" t="str">
        <f t="shared" si="11"/>
        <v/>
      </c>
      <c r="AI34" t="str">
        <f t="shared" si="12"/>
        <v/>
      </c>
      <c r="AJ34" t="str">
        <f t="shared" si="13"/>
        <v>単元11</v>
      </c>
      <c r="AK34" t="str">
        <f t="shared" si="14"/>
        <v>単元11</v>
      </c>
      <c r="AL34" t="str">
        <f t="shared" si="15"/>
        <v/>
      </c>
      <c r="AM34" t="str">
        <f t="shared" si="16"/>
        <v/>
      </c>
      <c r="AR34" s="74">
        <v>27</v>
      </c>
      <c r="AS34" s="42" t="s">
        <v>238</v>
      </c>
      <c r="AT34" s="26" t="s">
        <v>340</v>
      </c>
      <c r="AU34" s="26" t="s">
        <v>340</v>
      </c>
      <c r="AV34" s="26" t="s">
        <v>340</v>
      </c>
      <c r="AW34" s="26" t="s">
        <v>340</v>
      </c>
      <c r="AX34" s="44" t="s">
        <v>340</v>
      </c>
    </row>
    <row r="35" spans="1:50" ht="18.95" customHeight="1" thickBot="1" x14ac:dyDescent="0.2">
      <c r="A35" s="99">
        <f t="shared" si="5"/>
        <v>45961</v>
      </c>
      <c r="B35" s="98">
        <f t="shared" si="5"/>
        <v>45961</v>
      </c>
      <c r="C35" s="7" t="s">
        <v>53</v>
      </c>
      <c r="D35" s="10"/>
      <c r="E35" s="55" t="str">
        <f t="shared" si="4"/>
        <v>予備</v>
      </c>
      <c r="F35" s="17" t="str">
        <f t="shared" si="0"/>
        <v>予備</v>
      </c>
      <c r="G35" s="17" t="str">
        <f t="shared" si="1"/>
        <v>予備</v>
      </c>
      <c r="H35" s="17" t="str">
        <f t="shared" si="2"/>
        <v>予備</v>
      </c>
      <c r="I35" s="17" t="str">
        <f t="shared" si="3"/>
        <v>予備</v>
      </c>
      <c r="J35" s="3"/>
      <c r="L35" s="34" t="s">
        <v>797</v>
      </c>
      <c r="M35">
        <f>SUM($L$5:L35)</f>
        <v>18</v>
      </c>
      <c r="U35" s="3">
        <v>28</v>
      </c>
      <c r="V35" s="7" t="str">
        <f>P10</f>
        <v>数学</v>
      </c>
      <c r="W35" s="9"/>
      <c r="X35" s="23" t="str">
        <f t="shared" si="6"/>
        <v>数学</v>
      </c>
      <c r="Y35" t="str">
        <f>IF($X35=Y$7,COUNTIF($X$8:$X35,Y$7)+O$21,"")</f>
        <v/>
      </c>
      <c r="Z35" t="str">
        <f>IF($X35=Z$7,COUNTIF($X$8:$X35,Z$7)+P$21,"")</f>
        <v/>
      </c>
      <c r="AA35">
        <f>IF($X35=AA$7,COUNTIF($X$8:$X35,AA$7)+Q$21,"")</f>
        <v>11</v>
      </c>
      <c r="AB35" t="str">
        <f>IF($X35=AB$7,COUNTIF($X$8:$X35,AB$7)+R$21,"")</f>
        <v/>
      </c>
      <c r="AC35" t="str">
        <f>IF($X35=AC$7,COUNTIF($X$8:$X35,AC$7)+S$21,"")</f>
        <v/>
      </c>
      <c r="AD35" t="str">
        <f t="shared" si="7"/>
        <v/>
      </c>
      <c r="AE35" t="str">
        <f t="shared" si="8"/>
        <v/>
      </c>
      <c r="AF35" t="str">
        <f t="shared" si="9"/>
        <v>単元11</v>
      </c>
      <c r="AG35" t="str">
        <f t="shared" si="10"/>
        <v/>
      </c>
      <c r="AH35" t="str">
        <f t="shared" si="11"/>
        <v/>
      </c>
      <c r="AI35" t="str">
        <f t="shared" si="12"/>
        <v/>
      </c>
      <c r="AJ35" t="str">
        <f t="shared" si="13"/>
        <v/>
      </c>
      <c r="AK35" t="str">
        <f t="shared" si="14"/>
        <v>単元11</v>
      </c>
      <c r="AL35" t="str">
        <f t="shared" si="15"/>
        <v>単元11</v>
      </c>
      <c r="AM35" t="str">
        <f t="shared" si="16"/>
        <v/>
      </c>
      <c r="AR35" s="74">
        <v>28</v>
      </c>
      <c r="AS35" s="42" t="s">
        <v>239</v>
      </c>
      <c r="AT35" s="25" t="s">
        <v>341</v>
      </c>
      <c r="AU35" s="25" t="s">
        <v>341</v>
      </c>
      <c r="AV35" s="25" t="s">
        <v>341</v>
      </c>
      <c r="AW35" s="25" t="s">
        <v>341</v>
      </c>
      <c r="AX35" s="43" t="s">
        <v>341</v>
      </c>
    </row>
    <row r="36" spans="1:50" ht="24.95" customHeight="1" x14ac:dyDescent="0.15">
      <c r="U36" s="3">
        <v>29</v>
      </c>
      <c r="V36" s="7" t="str">
        <f>P11</f>
        <v>理科</v>
      </c>
      <c r="W36" s="9"/>
      <c r="X36" s="23" t="str">
        <f t="shared" si="6"/>
        <v>理科</v>
      </c>
      <c r="Y36" t="str">
        <f>IF($X36=Y$7,COUNTIF($X$8:$X36,Y$7)+O$21,"")</f>
        <v/>
      </c>
      <c r="Z36" t="str">
        <f>IF($X36=Z$7,COUNTIF($X$8:$X36,Z$7)+P$21,"")</f>
        <v/>
      </c>
      <c r="AA36" t="str">
        <f>IF($X36=AA$7,COUNTIF($X$8:$X36,AA$7)+Q$21,"")</f>
        <v/>
      </c>
      <c r="AB36">
        <f>IF($X36=AB$7,COUNTIF($X$8:$X36,AB$7)+R$21,"")</f>
        <v>11</v>
      </c>
      <c r="AC36" t="str">
        <f>IF($X36=AC$7,COUNTIF($X$8:$X36,AC$7)+S$21,"")</f>
        <v/>
      </c>
      <c r="AD36" t="str">
        <f t="shared" si="7"/>
        <v/>
      </c>
      <c r="AE36" t="str">
        <f t="shared" si="8"/>
        <v/>
      </c>
      <c r="AF36" t="str">
        <f t="shared" si="9"/>
        <v/>
      </c>
      <c r="AG36" t="str">
        <f t="shared" si="10"/>
        <v>単元11</v>
      </c>
      <c r="AH36" t="str">
        <f t="shared" si="11"/>
        <v/>
      </c>
      <c r="AI36" t="str">
        <f t="shared" si="12"/>
        <v/>
      </c>
      <c r="AJ36" t="str">
        <f t="shared" si="13"/>
        <v/>
      </c>
      <c r="AK36" t="str">
        <f t="shared" si="14"/>
        <v/>
      </c>
      <c r="AL36" t="str">
        <f t="shared" si="15"/>
        <v>単元11</v>
      </c>
      <c r="AM36" t="str">
        <f t="shared" si="16"/>
        <v>単元10</v>
      </c>
      <c r="AR36" s="74">
        <v>29</v>
      </c>
      <c r="AS36" s="42" t="s">
        <v>240</v>
      </c>
      <c r="AT36" s="27" t="s">
        <v>342</v>
      </c>
      <c r="AU36" s="27" t="s">
        <v>342</v>
      </c>
      <c r="AV36" s="25" t="s">
        <v>342</v>
      </c>
      <c r="AW36" s="27" t="s">
        <v>342</v>
      </c>
      <c r="AX36" s="43" t="s">
        <v>342</v>
      </c>
    </row>
    <row r="37" spans="1:50" ht="24.95" customHeight="1" x14ac:dyDescent="0.15">
      <c r="L37" s="6"/>
      <c r="U37" s="3">
        <v>30</v>
      </c>
      <c r="V37" s="7" t="str">
        <f>P12</f>
        <v>英語</v>
      </c>
      <c r="W37" s="9"/>
      <c r="X37" s="23" t="str">
        <f t="shared" si="6"/>
        <v>英語</v>
      </c>
      <c r="Y37" t="str">
        <f>IF($X37=Y$7,COUNTIF($X$8:$X37,Y$7)+O$21,"")</f>
        <v/>
      </c>
      <c r="Z37" t="str">
        <f>IF($X37=Z$7,COUNTIF($X$8:$X37,Z$7)+P$21,"")</f>
        <v/>
      </c>
      <c r="AA37" t="str">
        <f>IF($X37=AA$7,COUNTIF($X$8:$X37,AA$7)+Q$21,"")</f>
        <v/>
      </c>
      <c r="AB37" t="str">
        <f>IF($X37=AB$7,COUNTIF($X$8:$X37,AB$7)+R$21,"")</f>
        <v/>
      </c>
      <c r="AC37">
        <f>IF($X37=AC$7,COUNTIF($X$8:$X37,AC$7)+S$21,"")</f>
        <v>10</v>
      </c>
      <c r="AD37" t="str">
        <f t="shared" si="7"/>
        <v/>
      </c>
      <c r="AE37" t="str">
        <f t="shared" si="8"/>
        <v/>
      </c>
      <c r="AF37" t="str">
        <f t="shared" si="9"/>
        <v/>
      </c>
      <c r="AG37" t="str">
        <f t="shared" si="10"/>
        <v/>
      </c>
      <c r="AH37" t="str">
        <f t="shared" si="11"/>
        <v>単元10</v>
      </c>
      <c r="AI37" t="str">
        <f t="shared" si="12"/>
        <v>単元12</v>
      </c>
      <c r="AJ37" t="str">
        <f t="shared" si="13"/>
        <v/>
      </c>
      <c r="AK37" t="str">
        <f t="shared" si="14"/>
        <v/>
      </c>
      <c r="AL37" t="str">
        <f t="shared" si="15"/>
        <v/>
      </c>
      <c r="AM37" t="str">
        <f t="shared" si="16"/>
        <v>単元10</v>
      </c>
      <c r="AR37" s="74">
        <v>30</v>
      </c>
      <c r="AS37" s="42" t="s">
        <v>241</v>
      </c>
      <c r="AT37" s="27" t="s">
        <v>343</v>
      </c>
      <c r="AU37" s="27" t="s">
        <v>343</v>
      </c>
      <c r="AV37" s="25" t="s">
        <v>343</v>
      </c>
      <c r="AW37" s="27" t="s">
        <v>343</v>
      </c>
      <c r="AX37" s="43" t="s">
        <v>343</v>
      </c>
    </row>
    <row r="38" spans="1:50" ht="24.95" customHeight="1" x14ac:dyDescent="0.15">
      <c r="U38" s="3">
        <v>31</v>
      </c>
      <c r="V38" s="7" t="str">
        <f>P8</f>
        <v>国語</v>
      </c>
      <c r="W38" s="9"/>
      <c r="X38" s="23" t="str">
        <f t="shared" si="6"/>
        <v>国語</v>
      </c>
      <c r="Y38">
        <f>IF($X38=Y$7,COUNTIF($X$8:$X38,Y$7)+O$21,"")</f>
        <v>12</v>
      </c>
      <c r="Z38" t="str">
        <f>IF($X38=Z$7,COUNTIF($X$8:$X38,Z$7)+P$21,"")</f>
        <v/>
      </c>
      <c r="AA38" t="str">
        <f>IF($X38=AA$7,COUNTIF($X$8:$X38,AA$7)+Q$21,"")</f>
        <v/>
      </c>
      <c r="AB38" t="str">
        <f>IF($X38=AB$7,COUNTIF($X$8:$X38,AB$7)+R$21,"")</f>
        <v/>
      </c>
      <c r="AC38" t="str">
        <f>IF($X38=AC$7,COUNTIF($X$8:$X38,AC$7)+S$21,"")</f>
        <v/>
      </c>
      <c r="AD38" t="str">
        <f t="shared" si="7"/>
        <v>単元12</v>
      </c>
      <c r="AE38" t="str">
        <f t="shared" si="8"/>
        <v/>
      </c>
      <c r="AF38" t="str">
        <f t="shared" si="9"/>
        <v/>
      </c>
      <c r="AG38" t="str">
        <f t="shared" si="10"/>
        <v/>
      </c>
      <c r="AH38" t="str">
        <f t="shared" si="11"/>
        <v/>
      </c>
      <c r="AI38" t="str">
        <f t="shared" si="12"/>
        <v>単元12</v>
      </c>
      <c r="AJ38" t="str">
        <f t="shared" si="13"/>
        <v>単元12</v>
      </c>
      <c r="AK38" t="str">
        <f t="shared" si="14"/>
        <v/>
      </c>
      <c r="AL38" t="str">
        <f t="shared" si="15"/>
        <v/>
      </c>
      <c r="AM38" t="str">
        <f t="shared" si="16"/>
        <v/>
      </c>
      <c r="AR38" s="74">
        <v>31</v>
      </c>
      <c r="AS38" s="105" t="s">
        <v>344</v>
      </c>
      <c r="AT38" s="27" t="s">
        <v>242</v>
      </c>
      <c r="AU38" s="27" t="s">
        <v>242</v>
      </c>
      <c r="AV38" s="27" t="s">
        <v>242</v>
      </c>
      <c r="AW38" s="26" t="s">
        <v>242</v>
      </c>
      <c r="AX38" s="43" t="s">
        <v>242</v>
      </c>
    </row>
    <row r="39" spans="1:50" ht="17.25" customHeight="1" x14ac:dyDescent="0.15">
      <c r="U39" s="3">
        <v>32</v>
      </c>
      <c r="V39" s="7" t="str">
        <f>P9</f>
        <v>社会</v>
      </c>
      <c r="W39" s="9"/>
      <c r="X39" s="23" t="str">
        <f t="shared" si="6"/>
        <v>社会</v>
      </c>
      <c r="Y39" t="str">
        <f>IF($X39=Y$7,COUNTIF($X$8:$X39,Y$7)+O$21,"")</f>
        <v/>
      </c>
      <c r="Z39">
        <f>IF($X39=Z$7,COUNTIF($X$8:$X39,Z$7)+P$21,"")</f>
        <v>12</v>
      </c>
      <c r="AA39" t="str">
        <f>IF($X39=AA$7,COUNTIF($X$8:$X39,AA$7)+Q$21,"")</f>
        <v/>
      </c>
      <c r="AB39" t="str">
        <f>IF($X39=AB$7,COUNTIF($X$8:$X39,AB$7)+R$21,"")</f>
        <v/>
      </c>
      <c r="AC39" t="str">
        <f>IF($X39=AC$7,COUNTIF($X$8:$X39,AC$7)+S$21,"")</f>
        <v/>
      </c>
      <c r="AD39" t="str">
        <f t="shared" si="7"/>
        <v/>
      </c>
      <c r="AE39" t="str">
        <f t="shared" si="8"/>
        <v>単元12</v>
      </c>
      <c r="AF39" t="str">
        <f t="shared" si="9"/>
        <v/>
      </c>
      <c r="AG39" t="str">
        <f t="shared" si="10"/>
        <v/>
      </c>
      <c r="AH39" t="str">
        <f t="shared" si="11"/>
        <v/>
      </c>
      <c r="AI39" t="str">
        <f t="shared" si="12"/>
        <v/>
      </c>
      <c r="AJ39" t="str">
        <f t="shared" si="13"/>
        <v>単元12</v>
      </c>
      <c r="AK39" t="str">
        <f t="shared" si="14"/>
        <v>単元12</v>
      </c>
      <c r="AL39" t="str">
        <f t="shared" si="15"/>
        <v/>
      </c>
      <c r="AM39" t="str">
        <f t="shared" si="16"/>
        <v/>
      </c>
      <c r="AR39" s="74">
        <v>32</v>
      </c>
      <c r="AS39" s="105" t="s">
        <v>345</v>
      </c>
      <c r="AT39" s="27" t="s">
        <v>243</v>
      </c>
      <c r="AU39" s="27" t="s">
        <v>243</v>
      </c>
      <c r="AV39" s="27" t="s">
        <v>243</v>
      </c>
      <c r="AW39" s="26" t="s">
        <v>243</v>
      </c>
      <c r="AX39" s="45" t="s">
        <v>243</v>
      </c>
    </row>
    <row r="40" spans="1:50" ht="18.95" customHeight="1" x14ac:dyDescent="0.15">
      <c r="U40" s="3">
        <v>33</v>
      </c>
      <c r="V40" s="7" t="str">
        <f>P10</f>
        <v>数学</v>
      </c>
      <c r="W40" s="9"/>
      <c r="X40" s="23" t="str">
        <f t="shared" ref="X40:X57" si="17">IF(W40="",IF(V40=0,"",V40),W40)</f>
        <v>数学</v>
      </c>
      <c r="Y40" t="str">
        <f>IF($X40=Y$7,COUNTIF($X$8:$X40,Y$7)+O$21,"")</f>
        <v/>
      </c>
      <c r="Z40" t="str">
        <f>IF($X40=Z$7,COUNTIF($X$8:$X40,Z$7)+P$21,"")</f>
        <v/>
      </c>
      <c r="AA40">
        <f>IF($X40=AA$7,COUNTIF($X$8:$X40,AA$7)+Q$21,"")</f>
        <v>12</v>
      </c>
      <c r="AB40" t="str">
        <f>IF($X40=AB$7,COUNTIF($X$8:$X40,AB$7)+R$21,"")</f>
        <v/>
      </c>
      <c r="AC40" t="str">
        <f>IF($X40=AC$7,COUNTIF($X$8:$X40,AC$7)+S$21,"")</f>
        <v/>
      </c>
      <c r="AD40" t="str">
        <f t="shared" ref="AD40:AD57" si="18">IF(Y40="","",VLOOKUP(Y40,$AR$8:$AX$57,3))</f>
        <v/>
      </c>
      <c r="AE40" t="str">
        <f t="shared" ref="AE40:AE57" si="19">IF(Z40="","",VLOOKUP(Z40,$AR$8:$AX$57,4))</f>
        <v/>
      </c>
      <c r="AF40" t="str">
        <f t="shared" ref="AF40:AF57" si="20">IF(AA40="","",VLOOKUP(AA40,$AR$8:$AX$57,5))</f>
        <v>単元12</v>
      </c>
      <c r="AG40" t="str">
        <f t="shared" ref="AG40:AG57" si="21">IF(AB40="","",VLOOKUP(AB40,$AR$8:$AX$57,6))</f>
        <v/>
      </c>
      <c r="AH40" t="str">
        <f t="shared" ref="AH40:AH57" si="22">IF(AC40="","",VLOOKUP(AC40,$AR$8:$AX$57,7))</f>
        <v/>
      </c>
      <c r="AI40" t="str">
        <f t="shared" ref="AI40:AI68" si="23">IF(AD40=AD41,"",IF($X40=$X41,AD40&amp;","&amp;AD41,AD40&amp;AD41))</f>
        <v/>
      </c>
      <c r="AJ40" t="str">
        <f t="shared" ref="AJ40:AJ68" si="24">IF(AE40=AE41,"",IF($X40=$X41,AE40&amp;","&amp;AE41,AE40&amp;AE41))</f>
        <v/>
      </c>
      <c r="AK40" t="str">
        <f t="shared" ref="AK40:AK68" si="25">IF(AF40=AF41,"",IF($X40=$X41,AF40&amp;","&amp;AF41,AF40&amp;AF41))</f>
        <v>単元12</v>
      </c>
      <c r="AL40" t="str">
        <f t="shared" ref="AL40:AL68" si="26">IF(AG40=AG41,"",IF($X40=$X41,AG40&amp;","&amp;AG41,AG40&amp;AG41))</f>
        <v>単元12</v>
      </c>
      <c r="AM40" t="str">
        <f t="shared" ref="AM40:AM68" si="27">IF(AH40=AH41,"",IF($X40=$X41,AH40&amp;","&amp;AH41,AH40&amp;AH41))</f>
        <v/>
      </c>
      <c r="AR40" s="74">
        <v>33</v>
      </c>
      <c r="AS40" s="105" t="s">
        <v>346</v>
      </c>
      <c r="AT40" s="27" t="s">
        <v>244</v>
      </c>
      <c r="AU40" s="27" t="s">
        <v>244</v>
      </c>
      <c r="AV40" s="27" t="s">
        <v>244</v>
      </c>
      <c r="AW40" s="26" t="s">
        <v>244</v>
      </c>
      <c r="AX40" s="45" t="s">
        <v>244</v>
      </c>
    </row>
    <row r="41" spans="1:50" ht="18.95" customHeight="1" x14ac:dyDescent="0.15">
      <c r="U41" s="3">
        <v>34</v>
      </c>
      <c r="V41" s="7" t="str">
        <f>P11</f>
        <v>理科</v>
      </c>
      <c r="W41" s="9"/>
      <c r="X41" s="23" t="str">
        <f t="shared" si="17"/>
        <v>理科</v>
      </c>
      <c r="Y41" t="str">
        <f>IF($X41=Y$7,COUNTIF($X$8:$X41,Y$7)+O$21,"")</f>
        <v/>
      </c>
      <c r="Z41" t="str">
        <f>IF($X41=Z$7,COUNTIF($X$8:$X41,Z$7)+P$21,"")</f>
        <v/>
      </c>
      <c r="AA41" t="str">
        <f>IF($X41=AA$7,COUNTIF($X$8:$X41,AA$7)+Q$21,"")</f>
        <v/>
      </c>
      <c r="AB41">
        <f>IF($X41=AB$7,COUNTIF($X$8:$X41,AB$7)+R$21,"")</f>
        <v>12</v>
      </c>
      <c r="AC41" t="str">
        <f>IF($X41=AC$7,COUNTIF($X$8:$X41,AC$7)+S$21,"")</f>
        <v/>
      </c>
      <c r="AD41" t="str">
        <f t="shared" si="18"/>
        <v/>
      </c>
      <c r="AE41" t="str">
        <f t="shared" si="19"/>
        <v/>
      </c>
      <c r="AF41" t="str">
        <f t="shared" si="20"/>
        <v/>
      </c>
      <c r="AG41" t="str">
        <f t="shared" si="21"/>
        <v>単元12</v>
      </c>
      <c r="AH41" t="str">
        <f t="shared" si="22"/>
        <v/>
      </c>
      <c r="AI41" t="str">
        <f t="shared" si="23"/>
        <v/>
      </c>
      <c r="AJ41" t="str">
        <f t="shared" si="24"/>
        <v/>
      </c>
      <c r="AK41" t="str">
        <f t="shared" si="25"/>
        <v/>
      </c>
      <c r="AL41" t="str">
        <f t="shared" si="26"/>
        <v>単元12</v>
      </c>
      <c r="AM41" t="str">
        <f t="shared" si="27"/>
        <v>単元11</v>
      </c>
      <c r="AR41" s="74">
        <v>34</v>
      </c>
      <c r="AS41" s="105" t="s">
        <v>347</v>
      </c>
      <c r="AT41" s="26" t="s">
        <v>245</v>
      </c>
      <c r="AU41" s="26" t="s">
        <v>245</v>
      </c>
      <c r="AV41" s="26" t="s">
        <v>245</v>
      </c>
      <c r="AW41" s="26" t="s">
        <v>245</v>
      </c>
      <c r="AX41" s="44" t="s">
        <v>245</v>
      </c>
    </row>
    <row r="42" spans="1:50" ht="18.95" customHeight="1" x14ac:dyDescent="0.15">
      <c r="U42" s="3">
        <v>35</v>
      </c>
      <c r="V42" s="7" t="str">
        <f>P12</f>
        <v>英語</v>
      </c>
      <c r="W42" s="9"/>
      <c r="X42" s="23" t="str">
        <f t="shared" si="17"/>
        <v>英語</v>
      </c>
      <c r="Y42" t="str">
        <f>IF($X42=Y$7,COUNTIF($X$8:$X42,Y$7)+O$21,"")</f>
        <v/>
      </c>
      <c r="Z42" t="str">
        <f>IF($X42=Z$7,COUNTIF($X$8:$X42,Z$7)+P$21,"")</f>
        <v/>
      </c>
      <c r="AA42" t="str">
        <f>IF($X42=AA$7,COUNTIF($X$8:$X42,AA$7)+Q$21,"")</f>
        <v/>
      </c>
      <c r="AB42" t="str">
        <f>IF($X42=AB$7,COUNTIF($X$8:$X42,AB$7)+R$21,"")</f>
        <v/>
      </c>
      <c r="AC42">
        <f>IF($X42=AC$7,COUNTIF($X$8:$X42,AC$7)+S$21,"")</f>
        <v>11</v>
      </c>
      <c r="AD42" t="str">
        <f t="shared" si="18"/>
        <v/>
      </c>
      <c r="AE42" t="str">
        <f t="shared" si="19"/>
        <v/>
      </c>
      <c r="AF42" t="str">
        <f t="shared" si="20"/>
        <v/>
      </c>
      <c r="AG42" t="str">
        <f t="shared" si="21"/>
        <v/>
      </c>
      <c r="AH42" t="str">
        <f t="shared" si="22"/>
        <v>単元11</v>
      </c>
      <c r="AI42" t="str">
        <f t="shared" si="23"/>
        <v>単元13</v>
      </c>
      <c r="AJ42" t="str">
        <f t="shared" si="24"/>
        <v/>
      </c>
      <c r="AK42" t="str">
        <f t="shared" si="25"/>
        <v/>
      </c>
      <c r="AL42" t="str">
        <f t="shared" si="26"/>
        <v/>
      </c>
      <c r="AM42" t="str">
        <f t="shared" si="27"/>
        <v>単元11</v>
      </c>
      <c r="AR42" s="74">
        <v>35</v>
      </c>
      <c r="AS42" s="105" t="s">
        <v>348</v>
      </c>
      <c r="AT42" s="26" t="s">
        <v>246</v>
      </c>
      <c r="AU42" s="26" t="s">
        <v>246</v>
      </c>
      <c r="AV42" s="26" t="s">
        <v>246</v>
      </c>
      <c r="AW42" s="26" t="s">
        <v>246</v>
      </c>
      <c r="AX42" s="44" t="s">
        <v>246</v>
      </c>
    </row>
    <row r="43" spans="1:50" ht="18.95" customHeight="1" x14ac:dyDescent="0.15">
      <c r="U43" s="3">
        <v>36</v>
      </c>
      <c r="V43" s="7" t="str">
        <f>P8</f>
        <v>国語</v>
      </c>
      <c r="W43" s="9"/>
      <c r="X43" s="23" t="str">
        <f t="shared" si="17"/>
        <v>国語</v>
      </c>
      <c r="Y43">
        <f>IF($X43=Y$7,COUNTIF($X$8:$X43,Y$7)+O$21,"")</f>
        <v>13</v>
      </c>
      <c r="Z43" t="str">
        <f>IF($X43=Z$7,COUNTIF($X$8:$X43,Z$7)+P$21,"")</f>
        <v/>
      </c>
      <c r="AA43" t="str">
        <f>IF($X43=AA$7,COUNTIF($X$8:$X43,AA$7)+Q$21,"")</f>
        <v/>
      </c>
      <c r="AB43" t="str">
        <f>IF($X43=AB$7,COUNTIF($X$8:$X43,AB$7)+R$21,"")</f>
        <v/>
      </c>
      <c r="AC43" t="str">
        <f>IF($X43=AC$7,COUNTIF($X$8:$X43,AC$7)+S$21,"")</f>
        <v/>
      </c>
      <c r="AD43" t="str">
        <f t="shared" si="18"/>
        <v>単元13</v>
      </c>
      <c r="AE43" t="str">
        <f t="shared" si="19"/>
        <v/>
      </c>
      <c r="AF43" t="str">
        <f t="shared" si="20"/>
        <v/>
      </c>
      <c r="AG43" t="str">
        <f t="shared" si="21"/>
        <v/>
      </c>
      <c r="AH43" t="str">
        <f t="shared" si="22"/>
        <v/>
      </c>
      <c r="AI43" t="str">
        <f t="shared" si="23"/>
        <v>単元13</v>
      </c>
      <c r="AJ43" t="str">
        <f t="shared" si="24"/>
        <v>単元13</v>
      </c>
      <c r="AK43" t="str">
        <f t="shared" si="25"/>
        <v/>
      </c>
      <c r="AL43" t="str">
        <f t="shared" si="26"/>
        <v/>
      </c>
      <c r="AM43" t="str">
        <f t="shared" si="27"/>
        <v/>
      </c>
      <c r="AR43" s="74">
        <v>36</v>
      </c>
      <c r="AS43" s="105" t="s">
        <v>349</v>
      </c>
      <c r="AT43" s="26" t="s">
        <v>247</v>
      </c>
      <c r="AU43" s="26" t="s">
        <v>247</v>
      </c>
      <c r="AV43" s="26" t="s">
        <v>247</v>
      </c>
      <c r="AW43" s="26" t="s">
        <v>247</v>
      </c>
      <c r="AX43" s="44" t="s">
        <v>247</v>
      </c>
    </row>
    <row r="44" spans="1:50" ht="18.95" customHeight="1" x14ac:dyDescent="0.15">
      <c r="U44" s="3">
        <v>37</v>
      </c>
      <c r="V44" s="7" t="str">
        <f>P9</f>
        <v>社会</v>
      </c>
      <c r="W44" s="9"/>
      <c r="X44" s="23" t="str">
        <f t="shared" si="17"/>
        <v>社会</v>
      </c>
      <c r="Y44" t="str">
        <f>IF($X44=Y$7,COUNTIF($X$8:$X44,Y$7)+O$21,"")</f>
        <v/>
      </c>
      <c r="Z44">
        <f>IF($X44=Z$7,COUNTIF($X$8:$X44,Z$7)+P$21,"")</f>
        <v>13</v>
      </c>
      <c r="AA44" t="str">
        <f>IF($X44=AA$7,COUNTIF($X$8:$X44,AA$7)+Q$21,"")</f>
        <v/>
      </c>
      <c r="AB44" t="str">
        <f>IF($X44=AB$7,COUNTIF($X$8:$X44,AB$7)+R$21,"")</f>
        <v/>
      </c>
      <c r="AC44" t="str">
        <f>IF($X44=AC$7,COUNTIF($X$8:$X44,AC$7)+S$21,"")</f>
        <v/>
      </c>
      <c r="AD44" t="str">
        <f t="shared" si="18"/>
        <v/>
      </c>
      <c r="AE44" t="str">
        <f t="shared" si="19"/>
        <v>単元13</v>
      </c>
      <c r="AF44" t="str">
        <f t="shared" si="20"/>
        <v/>
      </c>
      <c r="AG44" t="str">
        <f t="shared" si="21"/>
        <v/>
      </c>
      <c r="AH44" t="str">
        <f t="shared" si="22"/>
        <v/>
      </c>
      <c r="AI44" t="str">
        <f t="shared" si="23"/>
        <v/>
      </c>
      <c r="AJ44" t="str">
        <f t="shared" si="24"/>
        <v>単元13</v>
      </c>
      <c r="AK44" t="str">
        <f t="shared" si="25"/>
        <v>単元13</v>
      </c>
      <c r="AL44" t="str">
        <f t="shared" si="26"/>
        <v/>
      </c>
      <c r="AM44" t="str">
        <f t="shared" si="27"/>
        <v/>
      </c>
      <c r="AR44" s="74">
        <v>37</v>
      </c>
      <c r="AS44" s="105" t="s">
        <v>350</v>
      </c>
      <c r="AT44" s="26" t="s">
        <v>248</v>
      </c>
      <c r="AU44" s="26" t="s">
        <v>248</v>
      </c>
      <c r="AV44" s="26" t="s">
        <v>248</v>
      </c>
      <c r="AW44" s="26" t="s">
        <v>248</v>
      </c>
      <c r="AX44" s="44" t="s">
        <v>248</v>
      </c>
    </row>
    <row r="45" spans="1:50" ht="18.95" customHeight="1" x14ac:dyDescent="0.15">
      <c r="U45" s="3">
        <v>38</v>
      </c>
      <c r="V45" s="7" t="str">
        <f>P10</f>
        <v>数学</v>
      </c>
      <c r="W45" s="9"/>
      <c r="X45" s="23" t="str">
        <f t="shared" si="17"/>
        <v>数学</v>
      </c>
      <c r="Y45" t="str">
        <f>IF($X45=Y$7,COUNTIF($X$8:$X45,Y$7)+O$21,"")</f>
        <v/>
      </c>
      <c r="Z45" t="str">
        <f>IF($X45=Z$7,COUNTIF($X$8:$X45,Z$7)+P$21,"")</f>
        <v/>
      </c>
      <c r="AA45">
        <f>IF($X45=AA$7,COUNTIF($X$8:$X45,AA$7)+Q$21,"")</f>
        <v>13</v>
      </c>
      <c r="AB45" t="str">
        <f>IF($X45=AB$7,COUNTIF($X$8:$X45,AB$7)+R$21,"")</f>
        <v/>
      </c>
      <c r="AC45" t="str">
        <f>IF($X45=AC$7,COUNTIF($X$8:$X45,AC$7)+S$21,"")</f>
        <v/>
      </c>
      <c r="AD45" t="str">
        <f t="shared" si="18"/>
        <v/>
      </c>
      <c r="AE45" t="str">
        <f t="shared" si="19"/>
        <v/>
      </c>
      <c r="AF45" t="str">
        <f t="shared" si="20"/>
        <v>単元13</v>
      </c>
      <c r="AG45" t="str">
        <f t="shared" si="21"/>
        <v/>
      </c>
      <c r="AH45" t="str">
        <f t="shared" si="22"/>
        <v/>
      </c>
      <c r="AI45" t="str">
        <f t="shared" si="23"/>
        <v/>
      </c>
      <c r="AJ45" t="str">
        <f t="shared" si="24"/>
        <v/>
      </c>
      <c r="AK45" t="str">
        <f t="shared" si="25"/>
        <v>単元13</v>
      </c>
      <c r="AL45" t="str">
        <f t="shared" si="26"/>
        <v>単元13</v>
      </c>
      <c r="AM45" t="str">
        <f t="shared" si="27"/>
        <v/>
      </c>
      <c r="AR45" s="74">
        <v>38</v>
      </c>
      <c r="AS45" s="105" t="s">
        <v>351</v>
      </c>
      <c r="AT45" s="26" t="s">
        <v>249</v>
      </c>
      <c r="AU45" s="26" t="s">
        <v>249</v>
      </c>
      <c r="AV45" s="26" t="s">
        <v>249</v>
      </c>
      <c r="AW45" s="26" t="s">
        <v>249</v>
      </c>
      <c r="AX45" s="44" t="s">
        <v>249</v>
      </c>
    </row>
    <row r="46" spans="1:50" ht="18.95" customHeight="1" x14ac:dyDescent="0.15">
      <c r="U46" s="3">
        <v>39</v>
      </c>
      <c r="V46" s="7" t="str">
        <f>P11</f>
        <v>理科</v>
      </c>
      <c r="W46" s="9"/>
      <c r="X46" s="23" t="str">
        <f t="shared" si="17"/>
        <v>理科</v>
      </c>
      <c r="Y46" t="str">
        <f>IF($X46=Y$7,COUNTIF($X$8:$X46,Y$7)+O$21,"")</f>
        <v/>
      </c>
      <c r="Z46" t="str">
        <f>IF($X46=Z$7,COUNTIF($X$8:$X46,Z$7)+P$21,"")</f>
        <v/>
      </c>
      <c r="AA46" t="str">
        <f>IF($X46=AA$7,COUNTIF($X$8:$X46,AA$7)+Q$21,"")</f>
        <v/>
      </c>
      <c r="AB46">
        <f>IF($X46=AB$7,COUNTIF($X$8:$X46,AB$7)+R$21,"")</f>
        <v>13</v>
      </c>
      <c r="AC46" t="str">
        <f>IF($X46=AC$7,COUNTIF($X$8:$X46,AC$7)+S$21,"")</f>
        <v/>
      </c>
      <c r="AD46" t="str">
        <f t="shared" si="18"/>
        <v/>
      </c>
      <c r="AE46" t="str">
        <f t="shared" si="19"/>
        <v/>
      </c>
      <c r="AF46" t="str">
        <f t="shared" si="20"/>
        <v/>
      </c>
      <c r="AG46" t="str">
        <f t="shared" si="21"/>
        <v>単元13</v>
      </c>
      <c r="AH46" t="str">
        <f t="shared" si="22"/>
        <v/>
      </c>
      <c r="AI46" t="str">
        <f t="shared" si="23"/>
        <v/>
      </c>
      <c r="AJ46" t="str">
        <f t="shared" si="24"/>
        <v/>
      </c>
      <c r="AK46" t="str">
        <f t="shared" si="25"/>
        <v/>
      </c>
      <c r="AL46" t="str">
        <f t="shared" si="26"/>
        <v>単元13</v>
      </c>
      <c r="AM46" t="str">
        <f t="shared" si="27"/>
        <v>単元12</v>
      </c>
      <c r="AR46" s="74">
        <v>39</v>
      </c>
      <c r="AS46" s="105" t="s">
        <v>352</v>
      </c>
      <c r="AT46" s="26" t="s">
        <v>250</v>
      </c>
      <c r="AU46" s="26" t="s">
        <v>250</v>
      </c>
      <c r="AV46" s="26" t="s">
        <v>250</v>
      </c>
      <c r="AW46" s="26" t="s">
        <v>250</v>
      </c>
      <c r="AX46" s="44" t="s">
        <v>250</v>
      </c>
    </row>
    <row r="47" spans="1:50" ht="18.95" customHeight="1" x14ac:dyDescent="0.15">
      <c r="U47" s="3">
        <v>40</v>
      </c>
      <c r="V47" s="7" t="str">
        <f>P12</f>
        <v>英語</v>
      </c>
      <c r="W47" s="9"/>
      <c r="X47" s="23" t="str">
        <f t="shared" si="17"/>
        <v>英語</v>
      </c>
      <c r="Y47" t="str">
        <f>IF($X47=Y$7,COUNTIF($X$8:$X47,Y$7)+O$21,"")</f>
        <v/>
      </c>
      <c r="Z47" t="str">
        <f>IF($X47=Z$7,COUNTIF($X$8:$X47,Z$7)+P$21,"")</f>
        <v/>
      </c>
      <c r="AA47" t="str">
        <f>IF($X47=AA$7,COUNTIF($X$8:$X47,AA$7)+Q$21,"")</f>
        <v/>
      </c>
      <c r="AB47" t="str">
        <f>IF($X47=AB$7,COUNTIF($X$8:$X47,AB$7)+R$21,"")</f>
        <v/>
      </c>
      <c r="AC47">
        <f>IF($X47=AC$7,COUNTIF($X$8:$X47,AC$7)+S$21,"")</f>
        <v>12</v>
      </c>
      <c r="AD47" t="str">
        <f t="shared" si="18"/>
        <v/>
      </c>
      <c r="AE47" t="str">
        <f t="shared" si="19"/>
        <v/>
      </c>
      <c r="AF47" t="str">
        <f t="shared" si="20"/>
        <v/>
      </c>
      <c r="AG47" t="str">
        <f t="shared" si="21"/>
        <v/>
      </c>
      <c r="AH47" t="str">
        <f t="shared" si="22"/>
        <v>単元12</v>
      </c>
      <c r="AI47" t="str">
        <f t="shared" si="23"/>
        <v>単元14</v>
      </c>
      <c r="AJ47" t="str">
        <f t="shared" si="24"/>
        <v/>
      </c>
      <c r="AK47" t="str">
        <f t="shared" si="25"/>
        <v/>
      </c>
      <c r="AL47" t="str">
        <f t="shared" si="26"/>
        <v/>
      </c>
      <c r="AM47" t="str">
        <f t="shared" si="27"/>
        <v>単元12</v>
      </c>
      <c r="AR47" s="74">
        <v>40</v>
      </c>
      <c r="AS47" s="105" t="s">
        <v>354</v>
      </c>
      <c r="AT47" s="3" t="s">
        <v>252</v>
      </c>
      <c r="AU47" s="3" t="s">
        <v>252</v>
      </c>
      <c r="AV47" s="3" t="s">
        <v>252</v>
      </c>
      <c r="AW47" s="3" t="s">
        <v>252</v>
      </c>
      <c r="AX47" s="46" t="s">
        <v>252</v>
      </c>
    </row>
    <row r="48" spans="1:50" ht="18.95" customHeight="1" x14ac:dyDescent="0.15">
      <c r="U48" s="3">
        <v>41</v>
      </c>
      <c r="V48" s="7" t="str">
        <f>P8</f>
        <v>国語</v>
      </c>
      <c r="W48" s="9"/>
      <c r="X48" s="23" t="str">
        <f t="shared" si="17"/>
        <v>国語</v>
      </c>
      <c r="Y48">
        <f>IF($X48=Y$7,COUNTIF($X$8:$X48,Y$7)+O$21,"")</f>
        <v>14</v>
      </c>
      <c r="Z48" t="str">
        <f>IF($X48=Z$7,COUNTIF($X$8:$X48,Z$7)+P$21,"")</f>
        <v/>
      </c>
      <c r="AA48" t="str">
        <f>IF($X48=AA$7,COUNTIF($X$8:$X48,AA$7)+Q$21,"")</f>
        <v/>
      </c>
      <c r="AB48" t="str">
        <f>IF($X48=AB$7,COUNTIF($X$8:$X48,AB$7)+R$21,"")</f>
        <v/>
      </c>
      <c r="AC48" t="str">
        <f>IF($X48=AC$7,COUNTIF($X$8:$X48,AC$7)+S$21,"")</f>
        <v/>
      </c>
      <c r="AD48" t="str">
        <f t="shared" si="18"/>
        <v>単元14</v>
      </c>
      <c r="AE48" t="str">
        <f t="shared" si="19"/>
        <v/>
      </c>
      <c r="AF48" t="str">
        <f t="shared" si="20"/>
        <v/>
      </c>
      <c r="AG48" t="str">
        <f t="shared" si="21"/>
        <v/>
      </c>
      <c r="AH48" t="str">
        <f t="shared" si="22"/>
        <v/>
      </c>
      <c r="AI48" t="str">
        <f t="shared" si="23"/>
        <v>単元14</v>
      </c>
      <c r="AJ48" t="str">
        <f t="shared" si="24"/>
        <v>単元14</v>
      </c>
      <c r="AK48" t="str">
        <f t="shared" si="25"/>
        <v/>
      </c>
      <c r="AL48" t="str">
        <f t="shared" si="26"/>
        <v/>
      </c>
      <c r="AM48" t="str">
        <f t="shared" si="27"/>
        <v/>
      </c>
      <c r="AR48" s="74">
        <v>41</v>
      </c>
      <c r="AS48" s="72"/>
      <c r="AT48" s="3"/>
      <c r="AU48" s="3"/>
      <c r="AV48" s="3"/>
      <c r="AW48" s="3"/>
      <c r="AX48" s="3"/>
    </row>
    <row r="49" spans="21:50" ht="18.95" customHeight="1" x14ac:dyDescent="0.15">
      <c r="U49" s="3">
        <v>42</v>
      </c>
      <c r="V49" s="7" t="str">
        <f>P9</f>
        <v>社会</v>
      </c>
      <c r="W49" s="9"/>
      <c r="X49" s="23" t="str">
        <f t="shared" si="17"/>
        <v>社会</v>
      </c>
      <c r="Y49" t="str">
        <f>IF($X49=Y$7,COUNTIF($X$8:$X49,Y$7)+O$21,"")</f>
        <v/>
      </c>
      <c r="Z49">
        <f>IF($X49=Z$7,COUNTIF($X$8:$X49,Z$7)+P$21,"")</f>
        <v>14</v>
      </c>
      <c r="AA49" t="str">
        <f>IF($X49=AA$7,COUNTIF($X$8:$X49,AA$7)+Q$21,"")</f>
        <v/>
      </c>
      <c r="AB49" t="str">
        <f>IF($X49=AB$7,COUNTIF($X$8:$X49,AB$7)+R$21,"")</f>
        <v/>
      </c>
      <c r="AC49" t="str">
        <f>IF($X49=AC$7,COUNTIF($X$8:$X49,AC$7)+S$21,"")</f>
        <v/>
      </c>
      <c r="AD49" t="str">
        <f t="shared" si="18"/>
        <v/>
      </c>
      <c r="AE49" t="str">
        <f t="shared" si="19"/>
        <v>単元14</v>
      </c>
      <c r="AF49" t="str">
        <f t="shared" si="20"/>
        <v/>
      </c>
      <c r="AG49" t="str">
        <f t="shared" si="21"/>
        <v/>
      </c>
      <c r="AH49" t="str">
        <f t="shared" si="22"/>
        <v/>
      </c>
      <c r="AI49" t="str">
        <f t="shared" si="23"/>
        <v/>
      </c>
      <c r="AJ49" t="str">
        <f t="shared" si="24"/>
        <v>単元14</v>
      </c>
      <c r="AK49" t="str">
        <f t="shared" si="25"/>
        <v>単元14</v>
      </c>
      <c r="AL49" t="str">
        <f t="shared" si="26"/>
        <v/>
      </c>
      <c r="AM49" t="str">
        <f t="shared" si="27"/>
        <v/>
      </c>
      <c r="AR49" s="74">
        <v>42</v>
      </c>
      <c r="AS49" s="72"/>
      <c r="AT49" s="3"/>
      <c r="AU49" s="3"/>
      <c r="AV49" s="3"/>
      <c r="AW49" s="3"/>
      <c r="AX49" s="3"/>
    </row>
    <row r="50" spans="21:50" ht="18.95" customHeight="1" x14ac:dyDescent="0.15">
      <c r="U50" s="3">
        <v>43</v>
      </c>
      <c r="V50" s="7" t="str">
        <f>P10</f>
        <v>数学</v>
      </c>
      <c r="W50" s="9"/>
      <c r="X50" s="23" t="str">
        <f t="shared" si="17"/>
        <v>数学</v>
      </c>
      <c r="Y50" t="str">
        <f>IF($X50=Y$7,COUNTIF($X$8:$X50,Y$7)+O$21,"")</f>
        <v/>
      </c>
      <c r="Z50" t="str">
        <f>IF($X50=Z$7,COUNTIF($X$8:$X50,Z$7)+P$21,"")</f>
        <v/>
      </c>
      <c r="AA50">
        <f>IF($X50=AA$7,COUNTIF($X$8:$X50,AA$7)+Q$21,"")</f>
        <v>14</v>
      </c>
      <c r="AB50" t="str">
        <f>IF($X50=AB$7,COUNTIF($X$8:$X50,AB$7)+R$21,"")</f>
        <v/>
      </c>
      <c r="AC50" t="str">
        <f>IF($X50=AC$7,COUNTIF($X$8:$X50,AC$7)+S$21,"")</f>
        <v/>
      </c>
      <c r="AD50" t="str">
        <f t="shared" si="18"/>
        <v/>
      </c>
      <c r="AE50" t="str">
        <f t="shared" si="19"/>
        <v/>
      </c>
      <c r="AF50" t="str">
        <f t="shared" si="20"/>
        <v>単元14</v>
      </c>
      <c r="AG50" t="str">
        <f t="shared" si="21"/>
        <v/>
      </c>
      <c r="AH50" t="str">
        <f t="shared" si="22"/>
        <v/>
      </c>
      <c r="AI50" t="str">
        <f t="shared" si="23"/>
        <v/>
      </c>
      <c r="AJ50" t="str">
        <f t="shared" si="24"/>
        <v/>
      </c>
      <c r="AK50" t="str">
        <f t="shared" si="25"/>
        <v>単元14</v>
      </c>
      <c r="AL50" t="str">
        <f t="shared" si="26"/>
        <v>単元14</v>
      </c>
      <c r="AM50" t="str">
        <f t="shared" si="27"/>
        <v/>
      </c>
      <c r="AR50" s="74">
        <v>43</v>
      </c>
      <c r="AS50" s="72"/>
      <c r="AT50" s="3"/>
      <c r="AU50" s="3"/>
      <c r="AV50" s="3"/>
      <c r="AW50" s="3"/>
      <c r="AX50" s="3"/>
    </row>
    <row r="51" spans="21:50" ht="18.95" customHeight="1" x14ac:dyDescent="0.15">
      <c r="U51" s="3">
        <v>44</v>
      </c>
      <c r="V51" s="7" t="str">
        <f>P11</f>
        <v>理科</v>
      </c>
      <c r="W51" s="9"/>
      <c r="X51" s="23" t="str">
        <f t="shared" si="17"/>
        <v>理科</v>
      </c>
      <c r="Y51" t="str">
        <f>IF($X51=Y$7,COUNTIF($X$8:$X51,Y$7)+O$21,"")</f>
        <v/>
      </c>
      <c r="Z51" t="str">
        <f>IF($X51=Z$7,COUNTIF($X$8:$X51,Z$7)+P$21,"")</f>
        <v/>
      </c>
      <c r="AA51" t="str">
        <f>IF($X51=AA$7,COUNTIF($X$8:$X51,AA$7)+Q$21,"")</f>
        <v/>
      </c>
      <c r="AB51">
        <f>IF($X51=AB$7,COUNTIF($X$8:$X51,AB$7)+R$21,"")</f>
        <v>14</v>
      </c>
      <c r="AC51" t="str">
        <f>IF($X51=AC$7,COUNTIF($X$8:$X51,AC$7)+S$21,"")</f>
        <v/>
      </c>
      <c r="AD51" t="str">
        <f t="shared" si="18"/>
        <v/>
      </c>
      <c r="AE51" t="str">
        <f t="shared" si="19"/>
        <v/>
      </c>
      <c r="AF51" t="str">
        <f t="shared" si="20"/>
        <v/>
      </c>
      <c r="AG51" t="str">
        <f t="shared" si="21"/>
        <v>単元14</v>
      </c>
      <c r="AH51" t="str">
        <f t="shared" si="22"/>
        <v/>
      </c>
      <c r="AI51" t="str">
        <f t="shared" si="23"/>
        <v/>
      </c>
      <c r="AJ51" t="str">
        <f t="shared" si="24"/>
        <v/>
      </c>
      <c r="AK51" t="str">
        <f t="shared" si="25"/>
        <v/>
      </c>
      <c r="AL51" t="str">
        <f t="shared" si="26"/>
        <v>単元14</v>
      </c>
      <c r="AM51" t="str">
        <f t="shared" si="27"/>
        <v>単元13</v>
      </c>
      <c r="AR51" s="74">
        <v>44</v>
      </c>
      <c r="AS51" s="72"/>
      <c r="AT51" s="3"/>
      <c r="AU51" s="3"/>
      <c r="AV51" s="3"/>
      <c r="AW51" s="3"/>
      <c r="AX51" s="3"/>
    </row>
    <row r="52" spans="21:50" ht="18.95" customHeight="1" x14ac:dyDescent="0.15">
      <c r="U52" s="3">
        <v>45</v>
      </c>
      <c r="V52" s="7" t="str">
        <f>P12</f>
        <v>英語</v>
      </c>
      <c r="W52" s="9"/>
      <c r="X52" s="23" t="str">
        <f t="shared" si="17"/>
        <v>英語</v>
      </c>
      <c r="Y52" t="str">
        <f>IF($X52=Y$7,COUNTIF($X$8:$X52,Y$7)+O$21,"")</f>
        <v/>
      </c>
      <c r="Z52" t="str">
        <f>IF($X52=Z$7,COUNTIF($X$8:$X52,Z$7)+P$21,"")</f>
        <v/>
      </c>
      <c r="AA52" t="str">
        <f>IF($X52=AA$7,COUNTIF($X$8:$X52,AA$7)+Q$21,"")</f>
        <v/>
      </c>
      <c r="AB52" t="str">
        <f>IF($X52=AB$7,COUNTIF($X$8:$X52,AB$7)+R$21,"")</f>
        <v/>
      </c>
      <c r="AC52">
        <f>IF($X52=AC$7,COUNTIF($X$8:$X52,AC$7)+S$21,"")</f>
        <v>13</v>
      </c>
      <c r="AD52" t="str">
        <f t="shared" si="18"/>
        <v/>
      </c>
      <c r="AE52" t="str">
        <f t="shared" si="19"/>
        <v/>
      </c>
      <c r="AF52" t="str">
        <f t="shared" si="20"/>
        <v/>
      </c>
      <c r="AG52" t="str">
        <f t="shared" si="21"/>
        <v/>
      </c>
      <c r="AH52" t="str">
        <f t="shared" si="22"/>
        <v>単元13</v>
      </c>
      <c r="AI52" t="str">
        <f t="shared" si="23"/>
        <v>単元15</v>
      </c>
      <c r="AJ52" t="str">
        <f t="shared" si="24"/>
        <v/>
      </c>
      <c r="AK52" t="str">
        <f t="shared" si="25"/>
        <v/>
      </c>
      <c r="AL52" t="str">
        <f t="shared" si="26"/>
        <v/>
      </c>
      <c r="AM52" t="str">
        <f t="shared" si="27"/>
        <v>単元13</v>
      </c>
      <c r="AR52" s="74">
        <v>45</v>
      </c>
      <c r="AS52" s="72"/>
      <c r="AT52" s="3"/>
      <c r="AU52" s="3"/>
      <c r="AV52" s="3"/>
      <c r="AW52" s="3"/>
      <c r="AX52" s="3"/>
    </row>
    <row r="53" spans="21:50" ht="18.95" customHeight="1" x14ac:dyDescent="0.15">
      <c r="U53" s="3">
        <v>46</v>
      </c>
      <c r="V53" s="7" t="str">
        <f>P8</f>
        <v>国語</v>
      </c>
      <c r="W53" s="9"/>
      <c r="X53" s="23" t="str">
        <f t="shared" si="17"/>
        <v>国語</v>
      </c>
      <c r="Y53">
        <f>IF($X53=Y$7,COUNTIF($X$8:$X53,Y$7)+O$21,"")</f>
        <v>15</v>
      </c>
      <c r="Z53" t="str">
        <f>IF($X53=Z$7,COUNTIF($X$8:$X53,Z$7)+P$21,"")</f>
        <v/>
      </c>
      <c r="AA53" t="str">
        <f>IF($X53=AA$7,COUNTIF($X$8:$X53,AA$7)+Q$21,"")</f>
        <v/>
      </c>
      <c r="AB53" t="str">
        <f>IF($X53=AB$7,COUNTIF($X$8:$X53,AB$7)+R$21,"")</f>
        <v/>
      </c>
      <c r="AC53" t="str">
        <f>IF($X53=AC$7,COUNTIF($X$8:$X53,AC$7)+S$21,"")</f>
        <v/>
      </c>
      <c r="AD53" t="str">
        <f t="shared" si="18"/>
        <v>単元15</v>
      </c>
      <c r="AE53" t="str">
        <f t="shared" si="19"/>
        <v/>
      </c>
      <c r="AF53" t="str">
        <f t="shared" si="20"/>
        <v/>
      </c>
      <c r="AG53" t="str">
        <f t="shared" si="21"/>
        <v/>
      </c>
      <c r="AH53" t="str">
        <f t="shared" si="22"/>
        <v/>
      </c>
      <c r="AI53" t="str">
        <f t="shared" si="23"/>
        <v>単元15</v>
      </c>
      <c r="AJ53" t="str">
        <f t="shared" si="24"/>
        <v>単元15</v>
      </c>
      <c r="AK53" t="str">
        <f t="shared" si="25"/>
        <v/>
      </c>
      <c r="AL53" t="str">
        <f t="shared" si="26"/>
        <v/>
      </c>
      <c r="AM53" t="str">
        <f t="shared" si="27"/>
        <v/>
      </c>
      <c r="AR53" s="74">
        <v>46</v>
      </c>
      <c r="AS53" s="72"/>
      <c r="AT53" s="3"/>
      <c r="AU53" s="3"/>
      <c r="AV53" s="3"/>
      <c r="AW53" s="3"/>
      <c r="AX53" s="3"/>
    </row>
    <row r="54" spans="21:50" ht="18.95" customHeight="1" x14ac:dyDescent="0.15">
      <c r="U54" s="3">
        <v>47</v>
      </c>
      <c r="V54" s="7" t="str">
        <f>P9</f>
        <v>社会</v>
      </c>
      <c r="W54" s="9"/>
      <c r="X54" s="23" t="str">
        <f t="shared" si="17"/>
        <v>社会</v>
      </c>
      <c r="Y54" t="str">
        <f>IF($X54=Y$7,COUNTIF($X$8:$X54,Y$7)+O$21,"")</f>
        <v/>
      </c>
      <c r="Z54">
        <f>IF($X54=Z$7,COUNTIF($X$8:$X54,Z$7)+P$21,"")</f>
        <v>15</v>
      </c>
      <c r="AA54" t="str">
        <f>IF($X54=AA$7,COUNTIF($X$8:$X54,AA$7)+Q$21,"")</f>
        <v/>
      </c>
      <c r="AB54" t="str">
        <f>IF($X54=AB$7,COUNTIF($X$8:$X54,AB$7)+R$21,"")</f>
        <v/>
      </c>
      <c r="AC54" t="str">
        <f>IF($X54=AC$7,COUNTIF($X$8:$X54,AC$7)+S$21,"")</f>
        <v/>
      </c>
      <c r="AD54" t="str">
        <f t="shared" si="18"/>
        <v/>
      </c>
      <c r="AE54" t="str">
        <f t="shared" si="19"/>
        <v>単元15</v>
      </c>
      <c r="AF54" t="str">
        <f t="shared" si="20"/>
        <v/>
      </c>
      <c r="AG54" t="str">
        <f t="shared" si="21"/>
        <v/>
      </c>
      <c r="AH54" t="str">
        <f t="shared" si="22"/>
        <v/>
      </c>
      <c r="AI54" t="str">
        <f t="shared" si="23"/>
        <v/>
      </c>
      <c r="AJ54" t="str">
        <f t="shared" si="24"/>
        <v>単元15</v>
      </c>
      <c r="AK54" t="str">
        <f t="shared" si="25"/>
        <v>単元15</v>
      </c>
      <c r="AL54" t="str">
        <f t="shared" si="26"/>
        <v/>
      </c>
      <c r="AM54" t="str">
        <f t="shared" si="27"/>
        <v/>
      </c>
      <c r="AR54" s="74">
        <v>47</v>
      </c>
      <c r="AS54" s="72"/>
      <c r="AT54" s="3"/>
      <c r="AU54" s="3"/>
      <c r="AV54" s="3"/>
      <c r="AW54" s="3"/>
      <c r="AX54" s="3"/>
    </row>
    <row r="55" spans="21:50" ht="18.95" customHeight="1" x14ac:dyDescent="0.15">
      <c r="U55" s="3">
        <v>48</v>
      </c>
      <c r="V55" s="7" t="str">
        <f>P10</f>
        <v>数学</v>
      </c>
      <c r="W55" s="9"/>
      <c r="X55" s="23" t="str">
        <f t="shared" si="17"/>
        <v>数学</v>
      </c>
      <c r="Y55" t="str">
        <f>IF($X55=Y$7,COUNTIF($X$8:$X55,Y$7)+O$21,"")</f>
        <v/>
      </c>
      <c r="Z55" t="str">
        <f>IF($X55=Z$7,COUNTIF($X$8:$X55,Z$7)+P$21,"")</f>
        <v/>
      </c>
      <c r="AA55">
        <f>IF($X55=AA$7,COUNTIF($X$8:$X55,AA$7)+Q$21,"")</f>
        <v>15</v>
      </c>
      <c r="AB55" t="str">
        <f>IF($X55=AB$7,COUNTIF($X$8:$X55,AB$7)+R$21,"")</f>
        <v/>
      </c>
      <c r="AC55" t="str">
        <f>IF($X55=AC$7,COUNTIF($X$8:$X55,AC$7)+S$21,"")</f>
        <v/>
      </c>
      <c r="AD55" t="str">
        <f t="shared" si="18"/>
        <v/>
      </c>
      <c r="AE55" t="str">
        <f t="shared" si="19"/>
        <v/>
      </c>
      <c r="AF55" t="str">
        <f t="shared" si="20"/>
        <v>単元15</v>
      </c>
      <c r="AG55" t="str">
        <f t="shared" si="21"/>
        <v/>
      </c>
      <c r="AH55" t="str">
        <f t="shared" si="22"/>
        <v/>
      </c>
      <c r="AI55" t="str">
        <f t="shared" si="23"/>
        <v/>
      </c>
      <c r="AJ55" t="str">
        <f t="shared" si="24"/>
        <v/>
      </c>
      <c r="AK55" t="str">
        <f t="shared" si="25"/>
        <v>単元15</v>
      </c>
      <c r="AL55" t="str">
        <f t="shared" si="26"/>
        <v>単元15</v>
      </c>
      <c r="AM55" t="str">
        <f t="shared" si="27"/>
        <v/>
      </c>
      <c r="AR55" s="74">
        <v>48</v>
      </c>
      <c r="AS55" s="72"/>
      <c r="AT55" s="3"/>
      <c r="AU55" s="3"/>
      <c r="AV55" s="3"/>
      <c r="AW55" s="3"/>
      <c r="AX55" s="3"/>
    </row>
    <row r="56" spans="21:50" ht="18.95" customHeight="1" x14ac:dyDescent="0.15">
      <c r="U56" s="3">
        <v>49</v>
      </c>
      <c r="V56" s="7" t="str">
        <f>P11</f>
        <v>理科</v>
      </c>
      <c r="W56" s="9"/>
      <c r="X56" s="23" t="str">
        <f t="shared" si="17"/>
        <v>理科</v>
      </c>
      <c r="Y56" t="str">
        <f>IF($X56=Y$7,COUNTIF($X$8:$X56,Y$7)+O$21,"")</f>
        <v/>
      </c>
      <c r="Z56" t="str">
        <f>IF($X56=Z$7,COUNTIF($X$8:$X56,Z$7)+P$21,"")</f>
        <v/>
      </c>
      <c r="AA56" t="str">
        <f>IF($X56=AA$7,COUNTIF($X$8:$X56,AA$7)+Q$21,"")</f>
        <v/>
      </c>
      <c r="AB56">
        <f>IF($X56=AB$7,COUNTIF($X$8:$X56,AB$7)+R$21,"")</f>
        <v>15</v>
      </c>
      <c r="AC56" t="str">
        <f>IF($X56=AC$7,COUNTIF($X$8:$X56,AC$7)+S$21,"")</f>
        <v/>
      </c>
      <c r="AD56" t="str">
        <f t="shared" si="18"/>
        <v/>
      </c>
      <c r="AE56" t="str">
        <f t="shared" si="19"/>
        <v/>
      </c>
      <c r="AF56" t="str">
        <f t="shared" si="20"/>
        <v/>
      </c>
      <c r="AG56" t="str">
        <f t="shared" si="21"/>
        <v>単元15</v>
      </c>
      <c r="AH56" t="str">
        <f t="shared" si="22"/>
        <v/>
      </c>
      <c r="AI56" t="str">
        <f t="shared" si="23"/>
        <v/>
      </c>
      <c r="AJ56" t="str">
        <f t="shared" si="24"/>
        <v/>
      </c>
      <c r="AK56" t="str">
        <f t="shared" si="25"/>
        <v/>
      </c>
      <c r="AL56" t="str">
        <f t="shared" si="26"/>
        <v>単元15</v>
      </c>
      <c r="AM56" t="str">
        <f t="shared" si="27"/>
        <v>単元14</v>
      </c>
      <c r="AR56" s="74">
        <v>49</v>
      </c>
      <c r="AS56" s="72"/>
      <c r="AT56" s="3"/>
      <c r="AU56" s="3"/>
      <c r="AV56" s="3"/>
      <c r="AW56" s="3"/>
      <c r="AX56" s="3"/>
    </row>
    <row r="57" spans="21:50" ht="18.95" customHeight="1" x14ac:dyDescent="0.15">
      <c r="U57" s="3">
        <v>50</v>
      </c>
      <c r="V57" s="7" t="str">
        <f>P12</f>
        <v>英語</v>
      </c>
      <c r="W57" s="9"/>
      <c r="X57" s="23" t="str">
        <f t="shared" si="17"/>
        <v>英語</v>
      </c>
      <c r="Y57" t="str">
        <f>IF($X57=Y$7,COUNTIF($X$8:$X57,Y$7)+O$21,"")</f>
        <v/>
      </c>
      <c r="Z57" t="str">
        <f>IF($X57=Z$7,COUNTIF($X$8:$X57,Z$7)+P$21,"")</f>
        <v/>
      </c>
      <c r="AA57" t="str">
        <f>IF($X57=AA$7,COUNTIF($X$8:$X57,AA$7)+Q$21,"")</f>
        <v/>
      </c>
      <c r="AB57" t="str">
        <f>IF($X57=AB$7,COUNTIF($X$8:$X57,AB$7)+R$21,"")</f>
        <v/>
      </c>
      <c r="AC57">
        <f>IF($X57=AC$7,COUNTIF($X$8:$X57,AC$7)+S$21,"")</f>
        <v>14</v>
      </c>
      <c r="AD57" t="str">
        <f t="shared" si="18"/>
        <v/>
      </c>
      <c r="AE57" t="str">
        <f t="shared" si="19"/>
        <v/>
      </c>
      <c r="AF57" t="str">
        <f t="shared" si="20"/>
        <v/>
      </c>
      <c r="AG57" t="str">
        <f t="shared" si="21"/>
        <v/>
      </c>
      <c r="AH57" t="str">
        <f t="shared" si="22"/>
        <v>単元14</v>
      </c>
      <c r="AI57" t="str">
        <f t="shared" si="23"/>
        <v>単元16</v>
      </c>
      <c r="AJ57" t="str">
        <f t="shared" si="24"/>
        <v/>
      </c>
      <c r="AK57" t="str">
        <f t="shared" si="25"/>
        <v/>
      </c>
      <c r="AL57" t="str">
        <f t="shared" si="26"/>
        <v/>
      </c>
      <c r="AM57" t="str">
        <f t="shared" si="27"/>
        <v>単元14</v>
      </c>
      <c r="AR57" s="74">
        <v>50</v>
      </c>
      <c r="AS57" s="72"/>
      <c r="AT57" s="3"/>
      <c r="AU57" s="3"/>
      <c r="AV57" s="3"/>
      <c r="AW57" s="3"/>
      <c r="AX57" s="3"/>
    </row>
    <row r="58" spans="21:50" ht="18.95" customHeight="1" x14ac:dyDescent="0.15">
      <c r="U58" s="3">
        <v>51</v>
      </c>
      <c r="V58" s="7" t="str">
        <f>P8</f>
        <v>国語</v>
      </c>
      <c r="W58" s="9"/>
      <c r="X58" s="23" t="str">
        <f t="shared" ref="X58:X67" si="28">IF(W58="",IF(V58=0,"",V58),W58)</f>
        <v>国語</v>
      </c>
      <c r="Y58">
        <f>IF($X58=Y$7,COUNTIF($X$8:$X58,Y$7)+O$21,"")</f>
        <v>16</v>
      </c>
      <c r="Z58" t="str">
        <f>IF($X58=Z$7,COUNTIF($X$8:$X58,Z$7)+P$21,"")</f>
        <v/>
      </c>
      <c r="AA58" t="str">
        <f>IF($X58=AA$7,COUNTIF($X$8:$X58,AA$7)+Q$21,"")</f>
        <v/>
      </c>
      <c r="AB58" t="str">
        <f>IF($X58=AB$7,COUNTIF($X$8:$X58,AB$7)+R$21,"")</f>
        <v/>
      </c>
      <c r="AC58" t="str">
        <f>IF($X58=AC$7,COUNTIF($X$8:$X58,AC$7)+S$21,"")</f>
        <v/>
      </c>
      <c r="AD58" t="str">
        <f t="shared" ref="AD58:AD67" si="29">IF(Y58="","",VLOOKUP(Y58,$AR$8:$AX$57,3))</f>
        <v>単元16</v>
      </c>
      <c r="AE58" t="str">
        <f t="shared" ref="AE58:AE67" si="30">IF(Z58="","",VLOOKUP(Z58,$AR$8:$AX$57,4))</f>
        <v/>
      </c>
      <c r="AF58" t="str">
        <f t="shared" ref="AF58:AF67" si="31">IF(AA58="","",VLOOKUP(AA58,$AR$8:$AX$57,5))</f>
        <v/>
      </c>
      <c r="AG58" t="str">
        <f t="shared" ref="AG58:AG67" si="32">IF(AB58="","",VLOOKUP(AB58,$AR$8:$AX$57,6))</f>
        <v/>
      </c>
      <c r="AH58" t="str">
        <f t="shared" ref="AH58:AH67" si="33">IF(AC58="","",VLOOKUP(AC58,$AR$8:$AX$57,7))</f>
        <v/>
      </c>
      <c r="AI58" t="str">
        <f t="shared" ref="AI58:AI67" si="34">IF(AD58=AD59,"",IF($X58=$X59,AD58&amp;","&amp;AD59,AD58&amp;AD59))</f>
        <v>単元16</v>
      </c>
      <c r="AJ58" t="str">
        <f t="shared" ref="AJ58:AJ67" si="35">IF(AE58=AE59,"",IF($X58=$X59,AE58&amp;","&amp;AE59,AE58&amp;AE59))</f>
        <v>単元16</v>
      </c>
      <c r="AK58" t="str">
        <f t="shared" ref="AK58:AK67" si="36">IF(AF58=AF59,"",IF($X58=$X59,AF58&amp;","&amp;AF59,AF58&amp;AF59))</f>
        <v/>
      </c>
      <c r="AL58" t="str">
        <f t="shared" ref="AL58:AL67" si="37">IF(AG58=AG59,"",IF($X58=$X59,AG58&amp;","&amp;AG59,AG58&amp;AG59))</f>
        <v/>
      </c>
      <c r="AM58" t="str">
        <f t="shared" ref="AM58:AM67" si="38">IF(AH58=AH59,"",IF($X58=$X59,AH58&amp;","&amp;AH59,AH58&amp;AH59))</f>
        <v/>
      </c>
      <c r="AR58" s="74">
        <v>51</v>
      </c>
      <c r="AS58" s="72"/>
      <c r="AT58" s="3"/>
      <c r="AU58" s="3"/>
      <c r="AV58" s="3"/>
      <c r="AW58" s="3"/>
      <c r="AX58" s="3"/>
    </row>
    <row r="59" spans="21:50" ht="18.95" customHeight="1" x14ac:dyDescent="0.15">
      <c r="U59" s="3">
        <v>52</v>
      </c>
      <c r="V59" s="7" t="str">
        <f>P9</f>
        <v>社会</v>
      </c>
      <c r="W59" s="9"/>
      <c r="X59" s="23" t="str">
        <f t="shared" si="28"/>
        <v>社会</v>
      </c>
      <c r="Y59" t="str">
        <f>IF($X59=Y$7,COUNTIF($X$8:$X59,Y$7)+O$21,"")</f>
        <v/>
      </c>
      <c r="Z59">
        <f>IF($X59=Z$7,COUNTIF($X$8:$X59,Z$7)+P$21,"")</f>
        <v>16</v>
      </c>
      <c r="AA59" t="str">
        <f>IF($X59=AA$7,COUNTIF($X$8:$X59,AA$7)+Q$21,"")</f>
        <v/>
      </c>
      <c r="AB59" t="str">
        <f>IF($X59=AB$7,COUNTIF($X$8:$X59,AB$7)+R$21,"")</f>
        <v/>
      </c>
      <c r="AC59" t="str">
        <f>IF($X59=AC$7,COUNTIF($X$8:$X59,AC$7)+S$21,"")</f>
        <v/>
      </c>
      <c r="AD59" t="str">
        <f t="shared" si="29"/>
        <v/>
      </c>
      <c r="AE59" t="str">
        <f t="shared" si="30"/>
        <v>単元16</v>
      </c>
      <c r="AF59" t="str">
        <f t="shared" si="31"/>
        <v/>
      </c>
      <c r="AG59" t="str">
        <f t="shared" si="32"/>
        <v/>
      </c>
      <c r="AH59" t="str">
        <f t="shared" si="33"/>
        <v/>
      </c>
      <c r="AI59" t="str">
        <f t="shared" si="34"/>
        <v/>
      </c>
      <c r="AJ59" t="str">
        <f t="shared" si="35"/>
        <v>単元16</v>
      </c>
      <c r="AK59" t="str">
        <f t="shared" si="36"/>
        <v>単元16</v>
      </c>
      <c r="AL59" t="str">
        <f t="shared" si="37"/>
        <v/>
      </c>
      <c r="AM59" t="str">
        <f t="shared" si="38"/>
        <v/>
      </c>
      <c r="AR59" s="74">
        <v>52</v>
      </c>
      <c r="AS59" s="72"/>
      <c r="AT59" s="3"/>
      <c r="AU59" s="3"/>
      <c r="AV59" s="3"/>
      <c r="AW59" s="3"/>
      <c r="AX59" s="3"/>
    </row>
    <row r="60" spans="21:50" ht="18.95" customHeight="1" x14ac:dyDescent="0.15">
      <c r="U60" s="3">
        <v>53</v>
      </c>
      <c r="V60" s="7" t="str">
        <f>P10</f>
        <v>数学</v>
      </c>
      <c r="W60" s="9"/>
      <c r="X60" s="23" t="str">
        <f t="shared" si="28"/>
        <v>数学</v>
      </c>
      <c r="Y60" t="str">
        <f>IF($X60=Y$7,COUNTIF($X$8:$X60,Y$7)+O$21,"")</f>
        <v/>
      </c>
      <c r="Z60" t="str">
        <f>IF($X60=Z$7,COUNTIF($X$8:$X60,Z$7)+P$21,"")</f>
        <v/>
      </c>
      <c r="AA60">
        <f>IF($X60=AA$7,COUNTIF($X$8:$X60,AA$7)+Q$21,"")</f>
        <v>16</v>
      </c>
      <c r="AB60" t="str">
        <f>IF($X60=AB$7,COUNTIF($X$8:$X60,AB$7)+R$21,"")</f>
        <v/>
      </c>
      <c r="AC60" t="str">
        <f>IF($X60=AC$7,COUNTIF($X$8:$X60,AC$7)+S$21,"")</f>
        <v/>
      </c>
      <c r="AD60" t="str">
        <f t="shared" si="29"/>
        <v/>
      </c>
      <c r="AE60" t="str">
        <f t="shared" si="30"/>
        <v/>
      </c>
      <c r="AF60" t="str">
        <f t="shared" si="31"/>
        <v>単元16</v>
      </c>
      <c r="AG60" t="str">
        <f t="shared" si="32"/>
        <v/>
      </c>
      <c r="AH60" t="str">
        <f t="shared" si="33"/>
        <v/>
      </c>
      <c r="AI60" t="str">
        <f t="shared" si="34"/>
        <v/>
      </c>
      <c r="AJ60" t="str">
        <f t="shared" si="35"/>
        <v/>
      </c>
      <c r="AK60" t="str">
        <f t="shared" si="36"/>
        <v>単元16</v>
      </c>
      <c r="AL60" t="str">
        <f t="shared" si="37"/>
        <v>単元16</v>
      </c>
      <c r="AM60" t="str">
        <f t="shared" si="38"/>
        <v/>
      </c>
      <c r="AR60" s="74">
        <v>53</v>
      </c>
      <c r="AS60" s="72"/>
      <c r="AT60" s="3"/>
      <c r="AU60" s="3"/>
      <c r="AV60" s="3"/>
      <c r="AW60" s="3"/>
      <c r="AX60" s="3"/>
    </row>
    <row r="61" spans="21:50" ht="18.95" customHeight="1" x14ac:dyDescent="0.15">
      <c r="U61" s="3">
        <v>54</v>
      </c>
      <c r="V61" s="7" t="str">
        <f>P11</f>
        <v>理科</v>
      </c>
      <c r="W61" s="9"/>
      <c r="X61" s="23" t="str">
        <f t="shared" si="28"/>
        <v>理科</v>
      </c>
      <c r="Y61" t="str">
        <f>IF($X61=Y$7,COUNTIF($X$8:$X61,Y$7)+O$21,"")</f>
        <v/>
      </c>
      <c r="Z61" t="str">
        <f>IF($X61=Z$7,COUNTIF($X$8:$X61,Z$7)+P$21,"")</f>
        <v/>
      </c>
      <c r="AA61" t="str">
        <f>IF($X61=AA$7,COUNTIF($X$8:$X61,AA$7)+Q$21,"")</f>
        <v/>
      </c>
      <c r="AB61">
        <f>IF($X61=AB$7,COUNTIF($X$8:$X61,AB$7)+R$21,"")</f>
        <v>16</v>
      </c>
      <c r="AC61" t="str">
        <f>IF($X61=AC$7,COUNTIF($X$8:$X61,AC$7)+S$21,"")</f>
        <v/>
      </c>
      <c r="AD61" t="str">
        <f t="shared" si="29"/>
        <v/>
      </c>
      <c r="AE61" t="str">
        <f t="shared" si="30"/>
        <v/>
      </c>
      <c r="AF61" t="str">
        <f t="shared" si="31"/>
        <v/>
      </c>
      <c r="AG61" t="str">
        <f t="shared" si="32"/>
        <v>単元16</v>
      </c>
      <c r="AH61" t="str">
        <f t="shared" si="33"/>
        <v/>
      </c>
      <c r="AI61" t="str">
        <f t="shared" si="34"/>
        <v/>
      </c>
      <c r="AJ61" t="str">
        <f t="shared" si="35"/>
        <v/>
      </c>
      <c r="AK61" t="str">
        <f t="shared" si="36"/>
        <v/>
      </c>
      <c r="AL61" t="str">
        <f t="shared" si="37"/>
        <v>単元16</v>
      </c>
      <c r="AM61" t="str">
        <f t="shared" si="38"/>
        <v>単元15</v>
      </c>
      <c r="AR61" s="74">
        <v>54</v>
      </c>
      <c r="AS61" s="72"/>
      <c r="AT61" s="3"/>
      <c r="AU61" s="3"/>
      <c r="AV61" s="3"/>
      <c r="AW61" s="3"/>
      <c r="AX61" s="3"/>
    </row>
    <row r="62" spans="21:50" ht="18.95" customHeight="1" x14ac:dyDescent="0.15">
      <c r="U62" s="3">
        <v>55</v>
      </c>
      <c r="V62" s="7" t="str">
        <f>P12</f>
        <v>英語</v>
      </c>
      <c r="W62" s="9"/>
      <c r="X62" s="23" t="str">
        <f t="shared" si="28"/>
        <v>英語</v>
      </c>
      <c r="Y62" t="str">
        <f>IF($X62=Y$7,COUNTIF($X$8:$X62,Y$7)+O$21,"")</f>
        <v/>
      </c>
      <c r="Z62" t="str">
        <f>IF($X62=Z$7,COUNTIF($X$8:$X62,Z$7)+P$21,"")</f>
        <v/>
      </c>
      <c r="AA62" t="str">
        <f>IF($X62=AA$7,COUNTIF($X$8:$X62,AA$7)+Q$21,"")</f>
        <v/>
      </c>
      <c r="AB62" t="str">
        <f>IF($X62=AB$7,COUNTIF($X$8:$X62,AB$7)+R$21,"")</f>
        <v/>
      </c>
      <c r="AC62">
        <f>IF($X62=AC$7,COUNTIF($X$8:$X62,AC$7)+S$21,"")</f>
        <v>15</v>
      </c>
      <c r="AD62" t="str">
        <f t="shared" si="29"/>
        <v/>
      </c>
      <c r="AE62" t="str">
        <f t="shared" si="30"/>
        <v/>
      </c>
      <c r="AF62" t="str">
        <f t="shared" si="31"/>
        <v/>
      </c>
      <c r="AG62" t="str">
        <f t="shared" si="32"/>
        <v/>
      </c>
      <c r="AH62" t="str">
        <f t="shared" si="33"/>
        <v>単元15</v>
      </c>
      <c r="AI62" t="str">
        <f t="shared" si="34"/>
        <v>単元17</v>
      </c>
      <c r="AJ62" t="str">
        <f t="shared" si="35"/>
        <v/>
      </c>
      <c r="AK62" t="str">
        <f t="shared" si="36"/>
        <v/>
      </c>
      <c r="AL62" t="str">
        <f t="shared" si="37"/>
        <v/>
      </c>
      <c r="AM62" t="str">
        <f t="shared" si="38"/>
        <v>単元15</v>
      </c>
      <c r="AR62" s="74">
        <v>55</v>
      </c>
      <c r="AS62" s="72"/>
      <c r="AT62" s="3"/>
      <c r="AU62" s="3"/>
      <c r="AV62" s="3"/>
      <c r="AW62" s="3"/>
      <c r="AX62" s="3"/>
    </row>
    <row r="63" spans="21:50" ht="18.95" customHeight="1" x14ac:dyDescent="0.15">
      <c r="U63" s="3">
        <v>56</v>
      </c>
      <c r="V63" s="7" t="str">
        <f>P8</f>
        <v>国語</v>
      </c>
      <c r="W63" s="9"/>
      <c r="X63" s="23" t="str">
        <f t="shared" si="28"/>
        <v>国語</v>
      </c>
      <c r="Y63">
        <f>IF($X63=Y$7,COUNTIF($X$8:$X63,Y$7)+O$21,"")</f>
        <v>17</v>
      </c>
      <c r="Z63" t="str">
        <f>IF($X63=Z$7,COUNTIF($X$8:$X63,Z$7)+P$21,"")</f>
        <v/>
      </c>
      <c r="AA63" t="str">
        <f>IF($X63=AA$7,COUNTIF($X$8:$X63,AA$7)+Q$21,"")</f>
        <v/>
      </c>
      <c r="AB63" t="str">
        <f>IF($X63=AB$7,COUNTIF($X$8:$X63,AB$7)+R$21,"")</f>
        <v/>
      </c>
      <c r="AC63" t="str">
        <f>IF($X63=AC$7,COUNTIF($X$8:$X63,AC$7)+S$21,"")</f>
        <v/>
      </c>
      <c r="AD63" t="str">
        <f t="shared" si="29"/>
        <v>単元17</v>
      </c>
      <c r="AE63" t="str">
        <f t="shared" si="30"/>
        <v/>
      </c>
      <c r="AF63" t="str">
        <f t="shared" si="31"/>
        <v/>
      </c>
      <c r="AG63" t="str">
        <f t="shared" si="32"/>
        <v/>
      </c>
      <c r="AH63" t="str">
        <f t="shared" si="33"/>
        <v/>
      </c>
      <c r="AI63" t="str">
        <f t="shared" si="34"/>
        <v>単元17</v>
      </c>
      <c r="AJ63" t="str">
        <f t="shared" si="35"/>
        <v>単元17</v>
      </c>
      <c r="AK63" t="str">
        <f t="shared" si="36"/>
        <v/>
      </c>
      <c r="AL63" t="str">
        <f t="shared" si="37"/>
        <v/>
      </c>
      <c r="AM63" t="str">
        <f t="shared" si="38"/>
        <v/>
      </c>
      <c r="AR63" s="74">
        <v>56</v>
      </c>
      <c r="AS63" s="72"/>
      <c r="AT63" s="3"/>
      <c r="AU63" s="3"/>
      <c r="AV63" s="3"/>
      <c r="AW63" s="3"/>
      <c r="AX63" s="3"/>
    </row>
    <row r="64" spans="21:50" ht="18.95" customHeight="1" x14ac:dyDescent="0.15">
      <c r="U64" s="3">
        <v>57</v>
      </c>
      <c r="V64" s="7" t="str">
        <f>P9</f>
        <v>社会</v>
      </c>
      <c r="W64" s="9"/>
      <c r="X64" s="23" t="str">
        <f t="shared" si="28"/>
        <v>社会</v>
      </c>
      <c r="Y64" t="str">
        <f>IF($X64=Y$7,COUNTIF($X$8:$X64,Y$7)+O$21,"")</f>
        <v/>
      </c>
      <c r="Z64">
        <f>IF($X64=Z$7,COUNTIF($X$8:$X64,Z$7)+P$21,"")</f>
        <v>17</v>
      </c>
      <c r="AA64" t="str">
        <f>IF($X64=AA$7,COUNTIF($X$8:$X64,AA$7)+Q$21,"")</f>
        <v/>
      </c>
      <c r="AB64" t="str">
        <f>IF($X64=AB$7,COUNTIF($X$8:$X64,AB$7)+R$21,"")</f>
        <v/>
      </c>
      <c r="AC64" t="str">
        <f>IF($X64=AC$7,COUNTIF($X$8:$X64,AC$7)+S$21,"")</f>
        <v/>
      </c>
      <c r="AD64" t="str">
        <f t="shared" si="29"/>
        <v/>
      </c>
      <c r="AE64" t="str">
        <f t="shared" si="30"/>
        <v>単元17</v>
      </c>
      <c r="AF64" t="str">
        <f t="shared" si="31"/>
        <v/>
      </c>
      <c r="AG64" t="str">
        <f t="shared" si="32"/>
        <v/>
      </c>
      <c r="AH64" t="str">
        <f t="shared" si="33"/>
        <v/>
      </c>
      <c r="AI64" t="str">
        <f t="shared" si="34"/>
        <v/>
      </c>
      <c r="AJ64" t="str">
        <f t="shared" si="35"/>
        <v>単元17</v>
      </c>
      <c r="AK64" t="str">
        <f t="shared" si="36"/>
        <v>単元17</v>
      </c>
      <c r="AL64" t="str">
        <f t="shared" si="37"/>
        <v/>
      </c>
      <c r="AM64" t="str">
        <f t="shared" si="38"/>
        <v/>
      </c>
      <c r="AR64" s="74">
        <v>57</v>
      </c>
      <c r="AS64" s="72"/>
      <c r="AT64" s="3"/>
      <c r="AU64" s="3"/>
      <c r="AV64" s="3"/>
      <c r="AW64" s="3"/>
      <c r="AX64" s="3"/>
    </row>
    <row r="65" spans="21:50" ht="18.95" customHeight="1" x14ac:dyDescent="0.15">
      <c r="U65" s="3">
        <v>58</v>
      </c>
      <c r="V65" s="7" t="str">
        <f>P10</f>
        <v>数学</v>
      </c>
      <c r="W65" s="9"/>
      <c r="X65" s="23" t="str">
        <f t="shared" si="28"/>
        <v>数学</v>
      </c>
      <c r="Y65" t="str">
        <f>IF($X65=Y$7,COUNTIF($X$8:$X65,Y$7)+O$21,"")</f>
        <v/>
      </c>
      <c r="Z65" t="str">
        <f>IF($X65=Z$7,COUNTIF($X$8:$X65,Z$7)+P$21,"")</f>
        <v/>
      </c>
      <c r="AA65">
        <f>IF($X65=AA$7,COUNTIF($X$8:$X65,AA$7)+Q$21,"")</f>
        <v>17</v>
      </c>
      <c r="AB65" t="str">
        <f>IF($X65=AB$7,COUNTIF($X$8:$X65,AB$7)+R$21,"")</f>
        <v/>
      </c>
      <c r="AC65" t="str">
        <f>IF($X65=AC$7,COUNTIF($X$8:$X65,AC$7)+S$21,"")</f>
        <v/>
      </c>
      <c r="AD65" t="str">
        <f t="shared" si="29"/>
        <v/>
      </c>
      <c r="AE65" t="str">
        <f t="shared" si="30"/>
        <v/>
      </c>
      <c r="AF65" t="str">
        <f t="shared" si="31"/>
        <v>単元17</v>
      </c>
      <c r="AG65" t="str">
        <f t="shared" si="32"/>
        <v/>
      </c>
      <c r="AH65" t="str">
        <f t="shared" si="33"/>
        <v/>
      </c>
      <c r="AI65" t="str">
        <f t="shared" si="34"/>
        <v/>
      </c>
      <c r="AJ65" t="str">
        <f t="shared" si="35"/>
        <v/>
      </c>
      <c r="AK65" t="str">
        <f t="shared" si="36"/>
        <v>単元17</v>
      </c>
      <c r="AL65" t="str">
        <f t="shared" si="37"/>
        <v>単元17</v>
      </c>
      <c r="AM65" t="str">
        <f t="shared" si="38"/>
        <v/>
      </c>
      <c r="AR65" s="74">
        <v>58</v>
      </c>
      <c r="AS65" s="72"/>
      <c r="AT65" s="3"/>
      <c r="AU65" s="3"/>
      <c r="AV65" s="3"/>
      <c r="AW65" s="3"/>
      <c r="AX65" s="3"/>
    </row>
    <row r="66" spans="21:50" ht="18.95" customHeight="1" x14ac:dyDescent="0.15">
      <c r="U66" s="3">
        <v>59</v>
      </c>
      <c r="V66" s="7" t="str">
        <f>P11</f>
        <v>理科</v>
      </c>
      <c r="W66" s="9"/>
      <c r="X66" s="23" t="str">
        <f t="shared" si="28"/>
        <v>理科</v>
      </c>
      <c r="Y66" t="str">
        <f>IF($X66=Y$7,COUNTIF($X$8:$X66,Y$7)+O$21,"")</f>
        <v/>
      </c>
      <c r="Z66" t="str">
        <f>IF($X66=Z$7,COUNTIF($X$8:$X66,Z$7)+P$21,"")</f>
        <v/>
      </c>
      <c r="AA66" t="str">
        <f>IF($X66=AA$7,COUNTIF($X$8:$X66,AA$7)+Q$21,"")</f>
        <v/>
      </c>
      <c r="AB66">
        <f>IF($X66=AB$7,COUNTIF($X$8:$X66,AB$7)+R$21,"")</f>
        <v>17</v>
      </c>
      <c r="AC66" t="str">
        <f>IF($X66=AC$7,COUNTIF($X$8:$X66,AC$7)+S$21,"")</f>
        <v/>
      </c>
      <c r="AD66" t="str">
        <f t="shared" si="29"/>
        <v/>
      </c>
      <c r="AE66" t="str">
        <f t="shared" si="30"/>
        <v/>
      </c>
      <c r="AF66" t="str">
        <f t="shared" si="31"/>
        <v/>
      </c>
      <c r="AG66" t="str">
        <f t="shared" si="32"/>
        <v>単元17</v>
      </c>
      <c r="AH66" t="str">
        <f t="shared" si="33"/>
        <v/>
      </c>
      <c r="AI66" t="str">
        <f t="shared" si="34"/>
        <v/>
      </c>
      <c r="AJ66" t="str">
        <f t="shared" si="35"/>
        <v/>
      </c>
      <c r="AK66" t="str">
        <f t="shared" si="36"/>
        <v/>
      </c>
      <c r="AL66" t="str">
        <f t="shared" si="37"/>
        <v>単元17</v>
      </c>
      <c r="AM66" t="str">
        <f t="shared" si="38"/>
        <v>単元16</v>
      </c>
      <c r="AR66" s="74">
        <v>59</v>
      </c>
      <c r="AS66" s="72"/>
      <c r="AT66" s="3"/>
      <c r="AU66" s="3"/>
      <c r="AV66" s="3"/>
      <c r="AW66" s="3"/>
      <c r="AX66" s="3"/>
    </row>
    <row r="67" spans="21:50" ht="18.95" customHeight="1" thickBot="1" x14ac:dyDescent="0.2">
      <c r="U67" s="3">
        <v>60</v>
      </c>
      <c r="V67" s="7" t="str">
        <f>P12</f>
        <v>英語</v>
      </c>
      <c r="W67" s="10"/>
      <c r="X67" s="23" t="str">
        <f t="shared" si="28"/>
        <v>英語</v>
      </c>
      <c r="Y67" t="str">
        <f>IF($X67=Y$7,COUNTIF($X$8:$X67,Y$7)+O$21,"")</f>
        <v/>
      </c>
      <c r="Z67" t="str">
        <f>IF($X67=Z$7,COUNTIF($X$8:$X67,Z$7)+P$21,"")</f>
        <v/>
      </c>
      <c r="AA67" t="str">
        <f>IF($X67=AA$7,COUNTIF($X$8:$X67,AA$7)+Q$21,"")</f>
        <v/>
      </c>
      <c r="AB67" t="str">
        <f>IF($X67=AB$7,COUNTIF($X$8:$X67,AB$7)+R$21,"")</f>
        <v/>
      </c>
      <c r="AC67">
        <f>IF($X67=AC$7,COUNTIF($X$8:$X67,AC$7)+S$21,"")</f>
        <v>16</v>
      </c>
      <c r="AD67" t="str">
        <f t="shared" si="29"/>
        <v/>
      </c>
      <c r="AE67" t="str">
        <f t="shared" si="30"/>
        <v/>
      </c>
      <c r="AF67" t="str">
        <f t="shared" si="31"/>
        <v/>
      </c>
      <c r="AG67" t="str">
        <f t="shared" si="32"/>
        <v/>
      </c>
      <c r="AH67" t="str">
        <f t="shared" si="33"/>
        <v>単元16</v>
      </c>
      <c r="AI67" t="str">
        <f t="shared" si="34"/>
        <v/>
      </c>
      <c r="AJ67" t="str">
        <f t="shared" si="35"/>
        <v/>
      </c>
      <c r="AK67" t="str">
        <f t="shared" si="36"/>
        <v/>
      </c>
      <c r="AL67" t="str">
        <f t="shared" si="37"/>
        <v/>
      </c>
      <c r="AM67" t="str">
        <f t="shared" si="38"/>
        <v>単元16</v>
      </c>
      <c r="AR67" s="74">
        <v>60</v>
      </c>
      <c r="AS67" s="72"/>
      <c r="AT67" s="3"/>
      <c r="AU67" s="3"/>
      <c r="AV67" s="3"/>
      <c r="AW67" s="3"/>
      <c r="AX67" s="3"/>
    </row>
    <row r="68" spans="21:50" ht="18.95" customHeight="1" x14ac:dyDescent="0.15">
      <c r="AI68" t="str">
        <f t="shared" si="23"/>
        <v/>
      </c>
      <c r="AJ68" t="str">
        <f t="shared" si="24"/>
        <v/>
      </c>
      <c r="AK68" t="str">
        <f t="shared" si="25"/>
        <v/>
      </c>
      <c r="AL68" t="str">
        <f t="shared" si="26"/>
        <v/>
      </c>
      <c r="AM68" t="str">
        <f t="shared" si="27"/>
        <v/>
      </c>
      <c r="AR68" s="74">
        <v>61</v>
      </c>
      <c r="AS68" s="72"/>
      <c r="AT68" s="3"/>
      <c r="AU68" s="3"/>
      <c r="AV68" s="3"/>
      <c r="AW68" s="3"/>
      <c r="AX68" s="3"/>
    </row>
    <row r="69" spans="21:50" ht="18.95" customHeight="1" x14ac:dyDescent="0.15">
      <c r="AR69" s="74">
        <v>62</v>
      </c>
      <c r="AS69" s="72"/>
      <c r="AT69" s="3"/>
      <c r="AU69" s="3"/>
      <c r="AV69" s="3"/>
      <c r="AW69" s="3"/>
      <c r="AX69" s="3"/>
    </row>
    <row r="70" spans="21:50" ht="18.95" customHeight="1" x14ac:dyDescent="0.15">
      <c r="AR70" s="74">
        <v>63</v>
      </c>
      <c r="AS70" s="72"/>
      <c r="AT70" s="3"/>
      <c r="AU70" s="3"/>
      <c r="AV70" s="3"/>
      <c r="AW70" s="3"/>
      <c r="AX70" s="3"/>
    </row>
    <row r="71" spans="21:50" ht="18.95" customHeight="1" x14ac:dyDescent="0.15">
      <c r="AR71" s="74">
        <v>64</v>
      </c>
      <c r="AS71" s="72"/>
      <c r="AT71" s="3"/>
      <c r="AU71" s="3"/>
      <c r="AV71" s="3"/>
      <c r="AW71" s="3"/>
      <c r="AX71" s="3"/>
    </row>
    <row r="72" spans="21:50" ht="18.95" customHeight="1" x14ac:dyDescent="0.15">
      <c r="AR72" s="74">
        <v>65</v>
      </c>
      <c r="AS72" s="72"/>
      <c r="AT72" s="3"/>
      <c r="AU72" s="3"/>
      <c r="AV72" s="3"/>
      <c r="AW72" s="3"/>
      <c r="AX72" s="3"/>
    </row>
    <row r="73" spans="21:50" ht="18.95" customHeight="1" x14ac:dyDescent="0.15">
      <c r="AR73" s="74">
        <v>66</v>
      </c>
      <c r="AS73" s="72"/>
      <c r="AT73" s="3"/>
      <c r="AU73" s="3"/>
      <c r="AV73" s="3"/>
      <c r="AW73" s="3"/>
      <c r="AX73" s="3"/>
    </row>
    <row r="74" spans="21:50" ht="18.95" customHeight="1" x14ac:dyDescent="0.15">
      <c r="AR74" s="74">
        <v>67</v>
      </c>
      <c r="AS74" s="72"/>
      <c r="AT74" s="3"/>
      <c r="AU74" s="3"/>
      <c r="AV74" s="3"/>
      <c r="AW74" s="3"/>
      <c r="AX74" s="3"/>
    </row>
    <row r="75" spans="21:50" ht="18.95" customHeight="1" x14ac:dyDescent="0.15">
      <c r="AR75" s="74">
        <v>68</v>
      </c>
      <c r="AS75" s="72"/>
      <c r="AT75" s="3"/>
      <c r="AU75" s="3"/>
      <c r="AV75" s="3"/>
      <c r="AW75" s="3"/>
      <c r="AX75" s="3"/>
    </row>
    <row r="76" spans="21:50" ht="18.95" customHeight="1" x14ac:dyDescent="0.15">
      <c r="AR76" s="74">
        <v>69</v>
      </c>
      <c r="AS76" s="72"/>
      <c r="AT76" s="3"/>
      <c r="AU76" s="3"/>
      <c r="AV76" s="3"/>
      <c r="AW76" s="3"/>
      <c r="AX76" s="3"/>
    </row>
    <row r="77" spans="21:50" ht="18.95" customHeight="1" x14ac:dyDescent="0.15">
      <c r="AR77" s="74">
        <v>70</v>
      </c>
      <c r="AS77" s="72"/>
      <c r="AT77" s="3"/>
      <c r="AU77" s="3"/>
      <c r="AV77" s="3"/>
      <c r="AW77" s="3"/>
      <c r="AX77" s="3"/>
    </row>
    <row r="78" spans="21:50" ht="18.95" customHeight="1" x14ac:dyDescent="0.15">
      <c r="AR78" s="74">
        <v>71</v>
      </c>
      <c r="AS78" s="72"/>
      <c r="AT78" s="3"/>
      <c r="AU78" s="3"/>
      <c r="AV78" s="3"/>
      <c r="AW78" s="3"/>
      <c r="AX78" s="3"/>
    </row>
    <row r="79" spans="21:50" ht="18.95" customHeight="1" x14ac:dyDescent="0.15">
      <c r="AR79" s="74">
        <v>72</v>
      </c>
      <c r="AS79" s="72"/>
      <c r="AT79" s="3"/>
      <c r="AU79" s="3"/>
      <c r="AV79" s="3"/>
      <c r="AW79" s="3"/>
      <c r="AX79" s="3"/>
    </row>
    <row r="80" spans="21:50" ht="18.95" customHeight="1" x14ac:dyDescent="0.15">
      <c r="AR80" s="74">
        <v>73</v>
      </c>
      <c r="AS80" s="72"/>
      <c r="AT80" s="3"/>
      <c r="AU80" s="3"/>
      <c r="AV80" s="3"/>
      <c r="AW80" s="3"/>
      <c r="AX80" s="3"/>
    </row>
    <row r="81" spans="44:50" ht="18.95" customHeight="1" x14ac:dyDescent="0.15">
      <c r="AR81" s="74">
        <v>74</v>
      </c>
      <c r="AS81" s="72"/>
      <c r="AT81" s="3"/>
      <c r="AU81" s="3"/>
      <c r="AV81" s="3"/>
      <c r="AW81" s="3"/>
      <c r="AX81" s="3"/>
    </row>
    <row r="82" spans="44:50" ht="18.95" customHeight="1" x14ac:dyDescent="0.15">
      <c r="AR82" s="74">
        <v>75</v>
      </c>
      <c r="AS82" s="72"/>
      <c r="AT82" s="3"/>
      <c r="AU82" s="3"/>
      <c r="AV82" s="3"/>
      <c r="AW82" s="3"/>
      <c r="AX82" s="3"/>
    </row>
    <row r="83" spans="44:50" ht="18.95" customHeight="1" x14ac:dyDescent="0.15">
      <c r="AR83" s="74">
        <v>76</v>
      </c>
      <c r="AS83" s="72"/>
      <c r="AT83" s="3"/>
      <c r="AU83" s="3"/>
      <c r="AV83" s="3"/>
      <c r="AW83" s="3"/>
      <c r="AX83" s="3"/>
    </row>
    <row r="84" spans="44:50" ht="18.95" customHeight="1" x14ac:dyDescent="0.15">
      <c r="AR84" s="74">
        <v>77</v>
      </c>
      <c r="AS84" s="72"/>
      <c r="AT84" s="3"/>
      <c r="AU84" s="3"/>
      <c r="AV84" s="3"/>
      <c r="AW84" s="3"/>
      <c r="AX84" s="3"/>
    </row>
    <row r="85" spans="44:50" ht="18.95" customHeight="1" x14ac:dyDescent="0.15">
      <c r="AR85" s="74">
        <v>78</v>
      </c>
      <c r="AS85" s="72"/>
      <c r="AT85" s="3"/>
      <c r="AU85" s="3"/>
      <c r="AV85" s="3"/>
      <c r="AW85" s="3"/>
      <c r="AX85" s="3"/>
    </row>
    <row r="86" spans="44:50" ht="18.95" customHeight="1" x14ac:dyDescent="0.15">
      <c r="AR86" s="74">
        <v>79</v>
      </c>
      <c r="AS86" s="72"/>
      <c r="AT86" s="3"/>
      <c r="AU86" s="3"/>
      <c r="AV86" s="3"/>
      <c r="AW86" s="3"/>
      <c r="AX86" s="3"/>
    </row>
    <row r="87" spans="44:50" ht="18.95" customHeight="1" x14ac:dyDescent="0.15">
      <c r="AR87" s="74">
        <v>80</v>
      </c>
      <c r="AS87" s="72"/>
      <c r="AT87" s="3"/>
      <c r="AU87" s="3"/>
      <c r="AV87" s="3"/>
      <c r="AW87" s="3"/>
      <c r="AX87" s="3"/>
    </row>
    <row r="88" spans="44:50" ht="18.95" customHeight="1" x14ac:dyDescent="0.15">
      <c r="AR88" s="74">
        <v>81</v>
      </c>
      <c r="AS88" s="72"/>
      <c r="AT88" s="3"/>
      <c r="AU88" s="3"/>
      <c r="AV88" s="3"/>
      <c r="AW88" s="3"/>
      <c r="AX88" s="3"/>
    </row>
    <row r="89" spans="44:50" ht="18.95" customHeight="1" x14ac:dyDescent="0.15">
      <c r="AR89" s="74">
        <v>82</v>
      </c>
      <c r="AS89" s="72"/>
      <c r="AT89" s="3"/>
      <c r="AU89" s="3"/>
      <c r="AV89" s="3"/>
      <c r="AW89" s="3"/>
      <c r="AX89" s="3"/>
    </row>
    <row r="90" spans="44:50" ht="18.95" customHeight="1" x14ac:dyDescent="0.15">
      <c r="AR90" s="74">
        <v>83</v>
      </c>
      <c r="AS90" s="72"/>
      <c r="AT90" s="3"/>
      <c r="AU90" s="3"/>
      <c r="AV90" s="3"/>
      <c r="AW90" s="3"/>
      <c r="AX90" s="3"/>
    </row>
    <row r="91" spans="44:50" ht="18.95" customHeight="1" x14ac:dyDescent="0.15">
      <c r="AR91" s="74">
        <v>84</v>
      </c>
      <c r="AS91" s="72"/>
      <c r="AT91" s="3"/>
      <c r="AU91" s="3"/>
      <c r="AV91" s="3"/>
      <c r="AW91" s="3"/>
      <c r="AX91" s="3"/>
    </row>
    <row r="92" spans="44:50" ht="18.95" customHeight="1" x14ac:dyDescent="0.15">
      <c r="AR92" s="74">
        <v>85</v>
      </c>
      <c r="AS92" s="72"/>
      <c r="AT92" s="3"/>
      <c r="AU92" s="3"/>
      <c r="AV92" s="3"/>
      <c r="AW92" s="3"/>
      <c r="AX92" s="3"/>
    </row>
    <row r="93" spans="44:50" ht="18.95" customHeight="1" x14ac:dyDescent="0.15">
      <c r="AR93" s="74">
        <v>86</v>
      </c>
      <c r="AS93" s="72"/>
      <c r="AT93" s="3"/>
      <c r="AU93" s="3"/>
      <c r="AV93" s="3"/>
      <c r="AW93" s="3"/>
      <c r="AX93" s="3"/>
    </row>
    <row r="94" spans="44:50" ht="18.95" customHeight="1" x14ac:dyDescent="0.15">
      <c r="AR94" s="74">
        <v>87</v>
      </c>
      <c r="AS94" s="72"/>
      <c r="AT94" s="3"/>
      <c r="AU94" s="3"/>
      <c r="AV94" s="3"/>
      <c r="AW94" s="3"/>
      <c r="AX94" s="3"/>
    </row>
    <row r="95" spans="44:50" ht="18.95" customHeight="1" x14ac:dyDescent="0.15">
      <c r="AR95" s="74">
        <v>88</v>
      </c>
      <c r="AS95" s="72"/>
      <c r="AT95" s="3"/>
      <c r="AU95" s="3"/>
      <c r="AV95" s="3"/>
      <c r="AW95" s="3"/>
      <c r="AX95" s="3"/>
    </row>
    <row r="96" spans="44:50" ht="18.95" customHeight="1" x14ac:dyDescent="0.15">
      <c r="AR96" s="74">
        <v>89</v>
      </c>
      <c r="AS96" s="72"/>
      <c r="AT96" s="3"/>
      <c r="AU96" s="3"/>
      <c r="AV96" s="3"/>
      <c r="AW96" s="3"/>
      <c r="AX96" s="3"/>
    </row>
    <row r="97" spans="44:50" ht="18.95" customHeight="1" x14ac:dyDescent="0.15">
      <c r="AR97" s="74">
        <v>90</v>
      </c>
      <c r="AS97" s="72"/>
      <c r="AT97" s="3"/>
      <c r="AU97" s="3"/>
      <c r="AV97" s="3"/>
      <c r="AW97" s="3"/>
      <c r="AX97" s="3"/>
    </row>
    <row r="98" spans="44:50" ht="18.95" customHeight="1" x14ac:dyDescent="0.15">
      <c r="AR98" s="74">
        <v>91</v>
      </c>
      <c r="AS98" s="72"/>
      <c r="AT98" s="3"/>
      <c r="AU98" s="3"/>
      <c r="AV98" s="3"/>
      <c r="AW98" s="3"/>
      <c r="AX98" s="3"/>
    </row>
    <row r="99" spans="44:50" ht="18.95" customHeight="1" x14ac:dyDescent="0.15">
      <c r="AR99" s="74">
        <v>92</v>
      </c>
      <c r="AS99" s="72"/>
      <c r="AT99" s="3"/>
      <c r="AU99" s="3"/>
      <c r="AV99" s="3"/>
      <c r="AW99" s="3"/>
      <c r="AX99" s="3"/>
    </row>
    <row r="100" spans="44:50" ht="18.95" customHeight="1" x14ac:dyDescent="0.15">
      <c r="AR100" s="74">
        <v>93</v>
      </c>
      <c r="AS100" s="72"/>
      <c r="AT100" s="3"/>
      <c r="AU100" s="3"/>
      <c r="AV100" s="3"/>
      <c r="AW100" s="3"/>
      <c r="AX100" s="3"/>
    </row>
    <row r="101" spans="44:50" ht="18.95" customHeight="1" x14ac:dyDescent="0.15">
      <c r="AR101" s="74">
        <v>94</v>
      </c>
      <c r="AS101" s="72"/>
      <c r="AT101" s="3"/>
      <c r="AU101" s="3"/>
      <c r="AV101" s="3"/>
      <c r="AW101" s="3"/>
      <c r="AX101" s="3"/>
    </row>
    <row r="102" spans="44:50" ht="18.95" customHeight="1" x14ac:dyDescent="0.15">
      <c r="AR102" s="74">
        <v>95</v>
      </c>
      <c r="AS102" s="72"/>
      <c r="AT102" s="3"/>
      <c r="AU102" s="3"/>
      <c r="AV102" s="3"/>
      <c r="AW102" s="3"/>
      <c r="AX102" s="3"/>
    </row>
    <row r="103" spans="44:50" ht="18.95" customHeight="1" x14ac:dyDescent="0.15">
      <c r="AR103" s="74">
        <v>96</v>
      </c>
      <c r="AS103" s="72"/>
      <c r="AT103" s="3"/>
      <c r="AU103" s="3"/>
      <c r="AV103" s="3"/>
      <c r="AW103" s="3"/>
      <c r="AX103" s="3"/>
    </row>
    <row r="104" spans="44:50" ht="18.95" customHeight="1" x14ac:dyDescent="0.15">
      <c r="AR104" s="74">
        <v>97</v>
      </c>
      <c r="AS104" s="72"/>
      <c r="AT104" s="3"/>
      <c r="AU104" s="3"/>
      <c r="AV104" s="3"/>
      <c r="AW104" s="3"/>
      <c r="AX104" s="3"/>
    </row>
    <row r="105" spans="44:50" ht="18.95" customHeight="1" x14ac:dyDescent="0.15">
      <c r="AR105" s="74">
        <v>98</v>
      </c>
      <c r="AS105" s="72"/>
      <c r="AT105" s="3"/>
      <c r="AU105" s="3"/>
      <c r="AV105" s="3"/>
      <c r="AW105" s="3"/>
      <c r="AX105" s="3"/>
    </row>
    <row r="106" spans="44:50" ht="18.95" customHeight="1" x14ac:dyDescent="0.15">
      <c r="AR106" s="74">
        <v>99</v>
      </c>
      <c r="AS106" s="72"/>
      <c r="AT106" s="3"/>
      <c r="AU106" s="3"/>
      <c r="AV106" s="3"/>
      <c r="AW106" s="3"/>
      <c r="AX106" s="3"/>
    </row>
    <row r="107" spans="44:50" ht="18.95" customHeight="1" thickBot="1" x14ac:dyDescent="0.2">
      <c r="AR107" s="75">
        <v>100</v>
      </c>
      <c r="AS107" s="72"/>
      <c r="AT107" s="3"/>
      <c r="AU107" s="3"/>
      <c r="AV107" s="3"/>
      <c r="AW107" s="3"/>
      <c r="AX107" s="3"/>
    </row>
  </sheetData>
  <mergeCells count="4">
    <mergeCell ref="A4:B4"/>
    <mergeCell ref="F1:K1"/>
    <mergeCell ref="A3:B3"/>
    <mergeCell ref="D3:J3"/>
  </mergeCells>
  <phoneticPr fontId="3"/>
  <conditionalFormatting sqref="A5:B35">
    <cfRule type="expression" dxfId="82" priority="2" stopIfTrue="1">
      <formula>OR(WEEKDAY(A5)=1,WEEKDAY(A5)=7)</formula>
    </cfRule>
  </conditionalFormatting>
  <conditionalFormatting sqref="B3:B4">
    <cfRule type="cellIs" dxfId="81" priority="5" stopIfTrue="1" operator="equal">
      <formula>"土"</formula>
    </cfRule>
    <cfRule type="cellIs" dxfId="80" priority="6" stopIfTrue="1" operator="equal">
      <formula>"日"</formula>
    </cfRule>
  </conditionalFormatting>
  <dataValidations count="1">
    <dataValidation type="list" allowBlank="1" showInputMessage="1" showErrorMessage="1" sqref="P8:P12 W8:W67" xr:uid="{00000000-0002-0000-0200-000000000000}">
      <formula1>"国語,社会,数学,理科,英語"</formula1>
    </dataValidation>
  </dataValidations>
  <pageMargins left="0.55118110236220474" right="0.55118110236220474" top="0.27559055118110237" bottom="0.31496062992125984" header="0.51181102362204722" footer="0.51181102362204722"/>
  <pageSetup paperSize="13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stopIfTrue="1" id="{91A30C35-D28F-46DC-9902-044FEC828369}">
            <xm:f>VLOOKUP(A5,祝日一覧!$A:$A,1,FALSE)</xm:f>
            <x14:dxf>
              <fill>
                <patternFill>
                  <bgColor theme="0" tint="-0.24994659260841701"/>
                </patternFill>
              </fill>
            </x14:dxf>
          </x14:cfRule>
          <xm:sqref>A5:B35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D109"/>
  <sheetViews>
    <sheetView showGridLines="0" showRowColHeaders="0" zoomScaleNormal="100" workbookViewId="0">
      <selection activeCell="BJ15" sqref="BJ15"/>
    </sheetView>
  </sheetViews>
  <sheetFormatPr defaultRowHeight="13.5" x14ac:dyDescent="0.15"/>
  <cols>
    <col min="1" max="1" width="3" customWidth="1"/>
    <col min="2" max="2" width="2.625" customWidth="1"/>
    <col min="3" max="3" width="3.375" hidden="1" customWidth="1"/>
    <col min="4" max="4" width="25.25" customWidth="1"/>
    <col min="5" max="9" width="7.625" style="18" customWidth="1"/>
    <col min="11" max="11" width="2" hidden="1" customWidth="1"/>
    <col min="12" max="12" width="6.875" style="20" customWidth="1"/>
    <col min="13" max="13" width="3.25" hidden="1" customWidth="1"/>
    <col min="14" max="14" width="5.375" customWidth="1"/>
    <col min="15" max="15" width="6" customWidth="1"/>
    <col min="16" max="16" width="6.625" customWidth="1"/>
    <col min="17" max="17" width="5.375" customWidth="1"/>
    <col min="18" max="19" width="6.375" customWidth="1"/>
    <col min="20" max="21" width="5.375" customWidth="1"/>
    <col min="22" max="22" width="5.375" hidden="1" customWidth="1"/>
    <col min="23" max="23" width="5.375" customWidth="1"/>
    <col min="24" max="39" width="5.375" hidden="1" customWidth="1"/>
    <col min="40" max="40" width="9.375" hidden="1" customWidth="1"/>
    <col min="41" max="42" width="5.375" hidden="1" customWidth="1"/>
    <col min="43" max="43" width="2.875" hidden="1" customWidth="1"/>
    <col min="44" max="44" width="7.5" style="21" hidden="1" customWidth="1"/>
    <col min="45" max="45" width="12.75" style="21" hidden="1" customWidth="1"/>
    <col min="46" max="50" width="9.375" style="6" hidden="1" customWidth="1"/>
    <col min="51" max="51" width="9" customWidth="1"/>
    <col min="52" max="52" width="1.875" customWidth="1"/>
    <col min="55" max="55" width="5" customWidth="1"/>
    <col min="56" max="56" width="2.375" customWidth="1"/>
    <col min="61" max="61" width="5" customWidth="1"/>
  </cols>
  <sheetData>
    <row r="1" spans="1:56" s="35" customFormat="1" ht="26.25" customHeight="1" x14ac:dyDescent="0.15">
      <c r="A1" s="57" t="s">
        <v>12</v>
      </c>
      <c r="B1" s="38"/>
      <c r="C1" s="38"/>
      <c r="D1" s="38"/>
      <c r="E1"/>
      <c r="F1" s="231"/>
      <c r="G1" s="228"/>
      <c r="H1" s="228"/>
      <c r="I1" s="228"/>
      <c r="J1" s="228"/>
      <c r="K1" s="228"/>
      <c r="L1" s="106"/>
      <c r="N1" s="59" t="s">
        <v>15</v>
      </c>
      <c r="O1" s="82"/>
      <c r="P1" s="82"/>
      <c r="Q1" s="82"/>
      <c r="R1" s="82"/>
      <c r="S1" s="60"/>
      <c r="T1" s="60"/>
      <c r="U1" s="60"/>
      <c r="V1" s="60"/>
      <c r="W1" s="83"/>
      <c r="X1" s="83"/>
      <c r="Y1" s="83"/>
      <c r="Z1" s="83"/>
      <c r="AA1" s="83"/>
      <c r="AB1" s="83"/>
      <c r="AC1" s="83"/>
      <c r="AD1" s="83"/>
      <c r="AE1" s="83"/>
      <c r="AF1" s="83"/>
      <c r="AG1" s="83"/>
      <c r="AH1" s="83"/>
      <c r="AI1" s="83"/>
      <c r="AJ1" s="83"/>
      <c r="AK1" s="83"/>
      <c r="AL1" s="83"/>
      <c r="AM1" s="83"/>
      <c r="AN1" s="83"/>
      <c r="AO1" s="83"/>
      <c r="AP1" s="83"/>
      <c r="AQ1" s="83"/>
      <c r="AR1" s="83"/>
      <c r="AS1" s="83"/>
      <c r="AT1" s="83"/>
      <c r="AU1" s="83"/>
      <c r="AV1" s="83"/>
      <c r="AW1" s="83"/>
      <c r="AX1" s="83"/>
      <c r="AY1" s="83"/>
      <c r="AZ1" s="83"/>
      <c r="BA1" s="83"/>
      <c r="BB1" s="83"/>
      <c r="BC1" s="84"/>
    </row>
    <row r="2" spans="1:56" s="1" customFormat="1" ht="24.75" customHeight="1" x14ac:dyDescent="0.15">
      <c r="A2" s="57"/>
      <c r="B2" s="57"/>
      <c r="C2" s="76"/>
      <c r="D2" s="77"/>
      <c r="E2"/>
      <c r="F2"/>
      <c r="G2"/>
      <c r="H2"/>
      <c r="I2"/>
      <c r="K2" s="29"/>
      <c r="N2" s="62" t="s">
        <v>18</v>
      </c>
      <c r="O2" s="77"/>
      <c r="P2" s="77"/>
      <c r="Q2" s="77"/>
      <c r="R2" s="77"/>
      <c r="S2" s="77"/>
      <c r="T2" s="77"/>
      <c r="U2" s="77"/>
      <c r="V2" s="51"/>
      <c r="W2" s="51"/>
      <c r="X2" s="51"/>
      <c r="Y2" s="51"/>
      <c r="Z2" s="51"/>
      <c r="AA2" s="51"/>
      <c r="AB2" s="51"/>
      <c r="AC2" s="51"/>
      <c r="AD2" s="51"/>
      <c r="AE2" s="51"/>
      <c r="AF2" s="51"/>
      <c r="AG2" s="51"/>
      <c r="AH2" s="51"/>
      <c r="AI2" s="51"/>
      <c r="AJ2" s="51"/>
      <c r="AK2" s="51"/>
      <c r="AL2" s="51"/>
      <c r="AM2" s="51"/>
      <c r="AN2" s="51"/>
      <c r="AO2" s="51"/>
      <c r="AP2" s="51"/>
      <c r="AQ2" s="51"/>
      <c r="AR2" s="51"/>
      <c r="AS2" s="51"/>
      <c r="AT2" s="77"/>
      <c r="AU2" s="51"/>
      <c r="AV2" s="51"/>
      <c r="AW2" s="51"/>
      <c r="AX2" s="51"/>
      <c r="AY2" s="51"/>
      <c r="AZ2" s="51"/>
      <c r="BA2" s="51"/>
      <c r="BB2" s="51"/>
      <c r="BC2" s="63"/>
      <c r="BD2"/>
    </row>
    <row r="3" spans="1:56" s="1" customFormat="1" ht="24.75" customHeight="1" x14ac:dyDescent="0.15">
      <c r="A3" s="80"/>
      <c r="B3" s="80"/>
      <c r="C3" s="2"/>
      <c r="E3"/>
      <c r="F3"/>
      <c r="G3"/>
      <c r="H3"/>
      <c r="I3"/>
      <c r="K3" s="29"/>
      <c r="N3" s="62" t="s">
        <v>19</v>
      </c>
      <c r="O3" s="77"/>
      <c r="P3" s="77"/>
      <c r="Q3" s="77"/>
      <c r="R3" s="77"/>
      <c r="S3" s="77"/>
      <c r="T3" s="77"/>
      <c r="U3" s="77"/>
      <c r="V3" s="51"/>
      <c r="W3" s="51"/>
      <c r="X3" s="51"/>
      <c r="Y3" s="51"/>
      <c r="Z3" s="51"/>
      <c r="AA3" s="51"/>
      <c r="AB3" s="51"/>
      <c r="AC3" s="51"/>
      <c r="AD3" s="51"/>
      <c r="AE3" s="51"/>
      <c r="AF3" s="51"/>
      <c r="AG3" s="51"/>
      <c r="AH3" s="51"/>
      <c r="AI3" s="51"/>
      <c r="AJ3" s="51"/>
      <c r="AK3" s="51"/>
      <c r="AL3" s="51"/>
      <c r="AM3" s="51"/>
      <c r="AN3" s="51"/>
      <c r="AO3" s="51"/>
      <c r="AP3" s="51"/>
      <c r="AQ3" s="51"/>
      <c r="AR3" s="51"/>
      <c r="AS3" s="51"/>
      <c r="AT3" s="77"/>
      <c r="AU3" s="51"/>
      <c r="AV3" s="51"/>
      <c r="AW3" s="51"/>
      <c r="AX3" s="51"/>
      <c r="AY3" s="51"/>
      <c r="AZ3" s="51"/>
      <c r="BA3" s="51"/>
      <c r="BB3" s="51"/>
      <c r="BC3" s="63"/>
      <c r="BD3"/>
    </row>
    <row r="4" spans="1:56" s="1" customFormat="1" ht="24.75" customHeight="1" x14ac:dyDescent="0.15">
      <c r="A4" s="226"/>
      <c r="B4" s="226"/>
      <c r="C4" s="2"/>
      <c r="E4"/>
      <c r="F4"/>
      <c r="G4"/>
      <c r="H4"/>
      <c r="I4"/>
      <c r="K4" s="29"/>
      <c r="N4" s="62" t="s">
        <v>20</v>
      </c>
      <c r="O4" s="77"/>
      <c r="P4" s="77"/>
      <c r="Q4" s="77"/>
      <c r="R4" s="77"/>
      <c r="S4" s="77"/>
      <c r="T4" s="77"/>
      <c r="U4" s="77"/>
      <c r="V4" s="51"/>
      <c r="W4" s="51"/>
      <c r="X4" s="51"/>
      <c r="Y4" s="51"/>
      <c r="Z4" s="51"/>
      <c r="AA4" s="51"/>
      <c r="AB4" s="51"/>
      <c r="AC4" s="51"/>
      <c r="AD4" s="51"/>
      <c r="AE4" s="51"/>
      <c r="AF4" s="51"/>
      <c r="AG4" s="51"/>
      <c r="AH4" s="51"/>
      <c r="AI4" s="51"/>
      <c r="AJ4" s="51"/>
      <c r="AK4" s="51"/>
      <c r="AL4" s="51"/>
      <c r="AM4" s="51"/>
      <c r="AN4" s="51"/>
      <c r="AO4" s="51"/>
      <c r="AP4" s="51"/>
      <c r="AQ4" s="51"/>
      <c r="AR4" s="51"/>
      <c r="AS4" s="51"/>
      <c r="AT4" s="77"/>
      <c r="AU4" s="51"/>
      <c r="AV4" s="51"/>
      <c r="AW4" s="51"/>
      <c r="AX4" s="51"/>
      <c r="AY4" s="51"/>
      <c r="AZ4" s="51"/>
      <c r="BA4" s="51"/>
      <c r="BB4" s="51"/>
      <c r="BC4" s="63"/>
      <c r="BD4"/>
    </row>
    <row r="5" spans="1:56" s="1" customFormat="1" ht="33" customHeight="1" thickBot="1" x14ac:dyDescent="0.2">
      <c r="A5" s="230">
        <f>見本①!$A$3</f>
        <v>2025</v>
      </c>
      <c r="B5" s="230"/>
      <c r="C5" s="109"/>
      <c r="D5" s="229" t="s">
        <v>110</v>
      </c>
      <c r="E5" s="229"/>
      <c r="F5" s="229"/>
      <c r="G5" s="229"/>
      <c r="H5" s="229"/>
      <c r="I5" s="229"/>
      <c r="J5" s="229"/>
      <c r="K5" s="31"/>
      <c r="N5" s="90" t="s">
        <v>16</v>
      </c>
      <c r="O5" s="85"/>
      <c r="P5" s="65"/>
      <c r="Q5" s="65"/>
      <c r="R5" s="65"/>
      <c r="S5" s="65"/>
      <c r="T5" s="65"/>
      <c r="U5" s="65"/>
      <c r="V5" s="65"/>
      <c r="W5" s="65"/>
      <c r="X5" s="65"/>
      <c r="Y5" s="65"/>
      <c r="Z5" s="65"/>
      <c r="AA5" s="65"/>
      <c r="AB5" s="65"/>
      <c r="AC5" s="65"/>
      <c r="AD5" s="65"/>
      <c r="AE5" s="65"/>
      <c r="AF5" s="65"/>
      <c r="AG5" s="65"/>
      <c r="AH5" s="65"/>
      <c r="AI5" s="65"/>
      <c r="AJ5" s="65"/>
      <c r="AK5" s="65"/>
      <c r="AL5" s="65"/>
      <c r="AM5" s="65"/>
      <c r="AN5" s="65"/>
      <c r="AO5" s="65"/>
      <c r="AP5" s="65"/>
      <c r="AQ5" s="65"/>
      <c r="AR5" s="86"/>
      <c r="AS5" s="87"/>
      <c r="AT5" s="88"/>
      <c r="AU5" s="88"/>
      <c r="AV5" s="88"/>
      <c r="AW5" s="88"/>
      <c r="AX5" s="88"/>
      <c r="AY5" s="85"/>
      <c r="AZ5" s="85"/>
      <c r="BA5" s="85"/>
      <c r="BB5" s="85"/>
      <c r="BC5" s="89"/>
    </row>
    <row r="6" spans="1:56" ht="30.75" customHeight="1" thickBot="1" x14ac:dyDescent="0.2">
      <c r="A6" s="226">
        <v>10</v>
      </c>
      <c r="B6" s="226"/>
      <c r="C6" s="2"/>
      <c r="D6" s="56" t="s">
        <v>40</v>
      </c>
      <c r="E6" s="30" t="s">
        <v>65</v>
      </c>
      <c r="F6" s="30" t="s">
        <v>50</v>
      </c>
      <c r="G6" s="30" t="s">
        <v>47</v>
      </c>
      <c r="H6" s="30" t="s">
        <v>48</v>
      </c>
      <c r="I6" s="30" t="s">
        <v>49</v>
      </c>
      <c r="J6" s="28" t="s">
        <v>10</v>
      </c>
      <c r="L6" s="32" t="s">
        <v>66</v>
      </c>
      <c r="AR6" s="22"/>
    </row>
    <row r="7" spans="1:56" ht="18.95" customHeight="1" x14ac:dyDescent="0.15">
      <c r="A7" s="99">
        <f>DATE($A$5,$A$6,1)</f>
        <v>45931</v>
      </c>
      <c r="B7" s="98">
        <f>DATE($A$5,$A$6,1)</f>
        <v>45931</v>
      </c>
      <c r="C7" s="7" t="s">
        <v>51</v>
      </c>
      <c r="D7" s="8"/>
      <c r="E7" s="55" t="str">
        <f t="shared" ref="E7:E37" si="0">IF($L7=1,VLOOKUP($M7,$U$10:$AM$69,10),IF($L7=2,VLOOKUP($M6+1,$U$10:$AM$69,15),IF($L7="予備","予備","")))</f>
        <v>単元1</v>
      </c>
      <c r="F7" s="17" t="str">
        <f t="shared" ref="F7:F37" si="1">IF($L7=1,VLOOKUP($M7,$U$10:$AM$69,11),IF($L7=2,VLOOKUP($M6+1,$U$10:$AM$69,16),IF($L7="予備","予備","")))</f>
        <v/>
      </c>
      <c r="G7" s="17" t="str">
        <f t="shared" ref="G7:G37" si="2">IF($L7=1,VLOOKUP($M7,$U$10:$AM$69,12),IF($L7=2,VLOOKUP($M6+1,$U$10:$AM$69,17),IF($L7="予備","予備","")))</f>
        <v/>
      </c>
      <c r="H7" s="17" t="str">
        <f t="shared" ref="H7:H37" si="3">IF($L7=1,VLOOKUP($M7,$U$10:$AM$69,13),IF($L7=2,VLOOKUP($M6+1,$U$10:$AM$69,18),IF($L7="予備","予備","")))</f>
        <v/>
      </c>
      <c r="I7" s="17" t="str">
        <f t="shared" ref="I7:I37" si="4">IF($L7=1,VLOOKUP($M7,$U$10:$AM$69,14),IF($L7=2,VLOOKUP($M6+1,$U$10:$AM$69,19),IF($L7="予備","予備","")))</f>
        <v/>
      </c>
      <c r="J7" s="3"/>
      <c r="L7" s="33">
        <v>1</v>
      </c>
      <c r="M7">
        <f>SUM($L$7:L7)</f>
        <v>1</v>
      </c>
      <c r="AR7" s="6"/>
    </row>
    <row r="8" spans="1:56" ht="18.95" customHeight="1" thickBot="1" x14ac:dyDescent="0.2">
      <c r="A8" s="99">
        <f>A7+1</f>
        <v>45932</v>
      </c>
      <c r="B8" s="98">
        <f>B7+1</f>
        <v>45932</v>
      </c>
      <c r="C8" s="7" t="s">
        <v>52</v>
      </c>
      <c r="D8" s="9"/>
      <c r="E8" s="55" t="str">
        <f t="shared" si="0"/>
        <v>単元2</v>
      </c>
      <c r="F8" s="17" t="str">
        <f t="shared" si="1"/>
        <v/>
      </c>
      <c r="G8" s="17" t="str">
        <f t="shared" si="2"/>
        <v/>
      </c>
      <c r="H8" s="17" t="str">
        <f t="shared" si="3"/>
        <v/>
      </c>
      <c r="I8" s="17" t="str">
        <f t="shared" si="4"/>
        <v/>
      </c>
      <c r="J8" s="3"/>
      <c r="L8" s="33">
        <v>1</v>
      </c>
      <c r="M8">
        <f>SUM($L$7:L8)</f>
        <v>2</v>
      </c>
      <c r="O8" s="38" t="s">
        <v>0</v>
      </c>
      <c r="P8" s="51"/>
      <c r="Q8" s="51"/>
      <c r="U8" s="52" t="s">
        <v>13</v>
      </c>
      <c r="V8" s="51" t="s">
        <v>69</v>
      </c>
      <c r="W8" s="51"/>
      <c r="X8" s="51"/>
      <c r="Y8" s="51" t="s">
        <v>77</v>
      </c>
      <c r="Z8" s="51"/>
      <c r="AA8" s="51"/>
      <c r="AB8" s="51"/>
      <c r="AC8" s="51"/>
      <c r="AD8" s="51" t="s">
        <v>70</v>
      </c>
      <c r="AE8" s="51"/>
      <c r="AF8" s="51"/>
      <c r="AG8" s="51"/>
      <c r="AH8" s="51"/>
      <c r="AI8" s="51" t="s">
        <v>71</v>
      </c>
      <c r="AJ8" s="51"/>
      <c r="AK8" s="51"/>
      <c r="AL8" s="51"/>
      <c r="AM8" s="51"/>
      <c r="AN8" s="51"/>
      <c r="AO8" s="51"/>
      <c r="AP8" s="51"/>
      <c r="AQ8" s="51"/>
      <c r="AR8" s="52" t="s">
        <v>11</v>
      </c>
      <c r="AS8" s="79"/>
      <c r="AT8" s="50"/>
      <c r="AU8" s="50"/>
      <c r="AV8" s="50"/>
      <c r="AW8" s="50"/>
      <c r="AX8" s="50"/>
      <c r="AY8" s="51"/>
      <c r="AZ8" s="51"/>
      <c r="BA8" s="51"/>
    </row>
    <row r="9" spans="1:56" ht="18.95" customHeight="1" thickBot="1" x14ac:dyDescent="0.2">
      <c r="A9" s="99">
        <f t="shared" ref="A9:B37" si="5">A8+1</f>
        <v>45933</v>
      </c>
      <c r="B9" s="98">
        <f t="shared" si="5"/>
        <v>45933</v>
      </c>
      <c r="C9" s="7" t="s">
        <v>53</v>
      </c>
      <c r="D9" s="9"/>
      <c r="E9" s="55" t="str">
        <f t="shared" si="0"/>
        <v/>
      </c>
      <c r="F9" s="17" t="str">
        <f t="shared" si="1"/>
        <v>単元1</v>
      </c>
      <c r="G9" s="17" t="str">
        <f t="shared" si="2"/>
        <v/>
      </c>
      <c r="H9" s="17" t="str">
        <f t="shared" si="3"/>
        <v/>
      </c>
      <c r="I9" s="17" t="str">
        <f t="shared" si="4"/>
        <v/>
      </c>
      <c r="J9" s="3"/>
      <c r="L9" s="33">
        <v>1</v>
      </c>
      <c r="M9">
        <f>SUM($L$7:L9)</f>
        <v>3</v>
      </c>
      <c r="O9" s="4" t="s">
        <v>67</v>
      </c>
      <c r="P9" s="5" t="s">
        <v>46</v>
      </c>
      <c r="U9" s="5" t="s">
        <v>67</v>
      </c>
      <c r="V9" s="5" t="s">
        <v>46</v>
      </c>
      <c r="W9" s="5" t="s">
        <v>46</v>
      </c>
      <c r="X9" s="5" t="s">
        <v>46</v>
      </c>
      <c r="Y9" s="15" t="s">
        <v>41</v>
      </c>
      <c r="Z9" s="15" t="s">
        <v>42</v>
      </c>
      <c r="AA9" s="15" t="s">
        <v>43</v>
      </c>
      <c r="AB9" s="15" t="s">
        <v>44</v>
      </c>
      <c r="AC9" s="15" t="s">
        <v>45</v>
      </c>
      <c r="AD9" s="14" t="s">
        <v>41</v>
      </c>
      <c r="AE9" s="15" t="s">
        <v>42</v>
      </c>
      <c r="AF9" s="15" t="s">
        <v>43</v>
      </c>
      <c r="AG9" s="15" t="s">
        <v>44</v>
      </c>
      <c r="AH9" s="16" t="s">
        <v>45</v>
      </c>
      <c r="AI9" s="14" t="s">
        <v>41</v>
      </c>
      <c r="AJ9" s="15" t="s">
        <v>42</v>
      </c>
      <c r="AK9" s="15" t="s">
        <v>43</v>
      </c>
      <c r="AL9" s="15" t="s">
        <v>44</v>
      </c>
      <c r="AM9" s="16" t="s">
        <v>45</v>
      </c>
      <c r="AR9" s="4" t="s">
        <v>77</v>
      </c>
      <c r="AS9" s="71" t="s">
        <v>81</v>
      </c>
      <c r="AT9" s="5" t="s">
        <v>41</v>
      </c>
      <c r="AU9" s="5" t="s">
        <v>50</v>
      </c>
      <c r="AV9" s="5" t="s">
        <v>47</v>
      </c>
      <c r="AW9" s="5" t="s">
        <v>48</v>
      </c>
      <c r="AX9" s="5" t="s">
        <v>49</v>
      </c>
    </row>
    <row r="10" spans="1:56" ht="18.95" customHeight="1" x14ac:dyDescent="0.15">
      <c r="A10" s="99">
        <f t="shared" si="5"/>
        <v>45934</v>
      </c>
      <c r="B10" s="98">
        <f t="shared" si="5"/>
        <v>45934</v>
      </c>
      <c r="C10" s="7" t="s">
        <v>54</v>
      </c>
      <c r="D10" s="9"/>
      <c r="E10" s="55" t="str">
        <f t="shared" si="0"/>
        <v>予備</v>
      </c>
      <c r="F10" s="17" t="str">
        <f t="shared" si="1"/>
        <v>予備</v>
      </c>
      <c r="G10" s="17" t="str">
        <f>IF($L10=1,VLOOKUP($M10,$U$10:$AM$69,12),IF($L10=2,VLOOKUP($M9+1,$U$10:$AM$69,17),IF($L10="予備","予備","")))</f>
        <v>予備</v>
      </c>
      <c r="H10" s="17" t="str">
        <f t="shared" si="3"/>
        <v>予備</v>
      </c>
      <c r="I10" s="17" t="str">
        <f t="shared" si="4"/>
        <v>予備</v>
      </c>
      <c r="J10" s="3"/>
      <c r="L10" s="33" t="s">
        <v>797</v>
      </c>
      <c r="M10">
        <f>SUM($L$7:L10)</f>
        <v>3</v>
      </c>
      <c r="O10" s="7">
        <v>1</v>
      </c>
      <c r="P10" s="8"/>
      <c r="U10" s="3">
        <v>1</v>
      </c>
      <c r="V10" s="7">
        <f>P10</f>
        <v>0</v>
      </c>
      <c r="W10" s="8" t="s">
        <v>41</v>
      </c>
      <c r="X10" s="23" t="str">
        <f t="shared" ref="X10:X41" si="6">IF(W10="",IF(V10=0,"",V10),W10)</f>
        <v>国語</v>
      </c>
      <c r="Y10">
        <f>IF($X10=Y$9,COUNTIF($X$10:$X10,Y$9)+O$23,"")</f>
        <v>1</v>
      </c>
      <c r="Z10" t="str">
        <f>IF($X10=Z$9,COUNTIF($X$10:$X10,Z$9)+P$23,"")</f>
        <v/>
      </c>
      <c r="AA10" t="str">
        <f>IF($X10=AA$9,COUNTIF($X$10:$X10,AA$9)+Q$23,"")</f>
        <v/>
      </c>
      <c r="AB10" t="str">
        <f>IF($X10=AB$9,COUNTIF($X$10:$X10,AB$9)+R$23,"")</f>
        <v/>
      </c>
      <c r="AC10" t="str">
        <f>IF($X10=AC$9,COUNTIF($X$10:$X10,AC$9)+S$23,"")</f>
        <v/>
      </c>
      <c r="AD10" t="str">
        <f t="shared" ref="AD10:AD41" si="7">IF(Y10="","",VLOOKUP(Y10,$AR$10:$AX$59,3))</f>
        <v>単元1</v>
      </c>
      <c r="AE10" t="str">
        <f t="shared" ref="AE10:AE41" si="8">IF(Z10="","",VLOOKUP(Z10,$AR$10:$AX$59,4))</f>
        <v/>
      </c>
      <c r="AF10" t="str">
        <f t="shared" ref="AF10:AF41" si="9">IF(AA10="","",VLOOKUP(AA10,$AR$10:$AX$59,5))</f>
        <v/>
      </c>
      <c r="AG10" t="str">
        <f t="shared" ref="AG10:AG41" si="10">IF(AB10="","",VLOOKUP(AB10,$AR$10:$AX$59,6))</f>
        <v/>
      </c>
      <c r="AH10" t="str">
        <f t="shared" ref="AH10:AH41" si="11">IF(AC10="","",VLOOKUP(AC10,$AR$10:$AX$59,7))</f>
        <v/>
      </c>
      <c r="AI10" t="str">
        <f t="shared" ref="AI10:AI41" si="12">IF(AD10=AD11,"",IF($X10=$X11,AD10&amp;","&amp;AD11,AD10&amp;AD11))</f>
        <v>単元1,単元2</v>
      </c>
      <c r="AJ10" t="str">
        <f t="shared" ref="AJ10:AJ41" si="13">IF(AE10=AE11,"",IF($X10=$X11,AE10&amp;","&amp;AE11,AE10&amp;AE11))</f>
        <v/>
      </c>
      <c r="AK10" t="str">
        <f t="shared" ref="AK10:AK41" si="14">IF(AF10=AF11,"",IF($X10=$X11,AF10&amp;","&amp;AF11,AF10&amp;AF11))</f>
        <v/>
      </c>
      <c r="AL10" t="str">
        <f t="shared" ref="AL10:AL41" si="15">IF(AG10=AG11,"",IF($X10=$X11,AG10&amp;","&amp;AG11,AG10&amp;AG11))</f>
        <v/>
      </c>
      <c r="AM10" t="str">
        <f t="shared" ref="AM10:AM41" si="16">IF(AH10=AH11,"",IF($X10=$X11,AH10&amp;","&amp;AH11,AH10&amp;AH11))</f>
        <v/>
      </c>
      <c r="AR10" s="70">
        <v>1</v>
      </c>
      <c r="AS10" s="39" t="s">
        <v>212</v>
      </c>
      <c r="AT10" s="104" t="s">
        <v>314</v>
      </c>
      <c r="AU10" s="40" t="s">
        <v>314</v>
      </c>
      <c r="AV10" s="40" t="s">
        <v>314</v>
      </c>
      <c r="AW10" s="40" t="s">
        <v>314</v>
      </c>
      <c r="AX10" s="41" t="s">
        <v>314</v>
      </c>
    </row>
    <row r="11" spans="1:56" ht="18.95" customHeight="1" x14ac:dyDescent="0.15">
      <c r="A11" s="99">
        <f t="shared" si="5"/>
        <v>45935</v>
      </c>
      <c r="B11" s="98">
        <f t="shared" si="5"/>
        <v>45935</v>
      </c>
      <c r="C11" s="7" t="s">
        <v>55</v>
      </c>
      <c r="D11" s="9"/>
      <c r="E11" s="55" t="str">
        <f t="shared" si="0"/>
        <v>予備</v>
      </c>
      <c r="F11" s="17" t="str">
        <f t="shared" si="1"/>
        <v>予備</v>
      </c>
      <c r="G11" s="17" t="str">
        <f t="shared" si="2"/>
        <v>予備</v>
      </c>
      <c r="H11" s="17" t="str">
        <f t="shared" si="3"/>
        <v>予備</v>
      </c>
      <c r="I11" s="17" t="str">
        <f t="shared" si="4"/>
        <v>予備</v>
      </c>
      <c r="J11" s="3"/>
      <c r="L11" s="33" t="s">
        <v>797</v>
      </c>
      <c r="M11">
        <f>SUM($L$7:L11)</f>
        <v>3</v>
      </c>
      <c r="O11" s="7">
        <v>2</v>
      </c>
      <c r="P11" s="9"/>
      <c r="U11" s="3">
        <v>2</v>
      </c>
      <c r="V11" s="7">
        <f>P11</f>
        <v>0</v>
      </c>
      <c r="W11" s="9" t="s">
        <v>41</v>
      </c>
      <c r="X11" s="23" t="str">
        <f t="shared" si="6"/>
        <v>国語</v>
      </c>
      <c r="Y11">
        <f>IF($X11=Y$9,COUNTIF($X$10:$X11,Y$9)+O$23,"")</f>
        <v>2</v>
      </c>
      <c r="Z11" t="str">
        <f>IF($X11=Z$9,COUNTIF($X$10:$X11,Z$9)+P$23,"")</f>
        <v/>
      </c>
      <c r="AA11" t="str">
        <f>IF($X11=AA$9,COUNTIF($X$10:$X11,AA$9)+Q$23,"")</f>
        <v/>
      </c>
      <c r="AB11" t="str">
        <f>IF($X11=AB$9,COUNTIF($X$10:$X11,AB$9)+R$23,"")</f>
        <v/>
      </c>
      <c r="AC11" t="str">
        <f>IF($X11=AC$9,COUNTIF($X$10:$X11,AC$9)+S$23,"")</f>
        <v/>
      </c>
      <c r="AD11" t="str">
        <f t="shared" si="7"/>
        <v>単元2</v>
      </c>
      <c r="AE11" t="str">
        <f t="shared" si="8"/>
        <v/>
      </c>
      <c r="AF11" t="str">
        <f t="shared" si="9"/>
        <v/>
      </c>
      <c r="AG11" t="str">
        <f t="shared" si="10"/>
        <v/>
      </c>
      <c r="AH11" t="str">
        <f t="shared" si="11"/>
        <v/>
      </c>
      <c r="AI11" t="str">
        <f t="shared" si="12"/>
        <v>単元2</v>
      </c>
      <c r="AJ11" t="str">
        <f t="shared" si="13"/>
        <v>単元1</v>
      </c>
      <c r="AK11" t="str">
        <f t="shared" si="14"/>
        <v/>
      </c>
      <c r="AL11" t="str">
        <f t="shared" si="15"/>
        <v/>
      </c>
      <c r="AM11" t="str">
        <f t="shared" si="16"/>
        <v/>
      </c>
      <c r="AR11" s="70">
        <v>2</v>
      </c>
      <c r="AS11" s="42" t="s">
        <v>213</v>
      </c>
      <c r="AT11" s="25" t="s">
        <v>315</v>
      </c>
      <c r="AU11" s="25" t="s">
        <v>315</v>
      </c>
      <c r="AV11" s="25" t="s">
        <v>315</v>
      </c>
      <c r="AW11" s="25" t="s">
        <v>315</v>
      </c>
      <c r="AX11" s="43" t="s">
        <v>315</v>
      </c>
    </row>
    <row r="12" spans="1:56" ht="18.95" customHeight="1" x14ac:dyDescent="0.15">
      <c r="A12" s="99">
        <f t="shared" si="5"/>
        <v>45936</v>
      </c>
      <c r="B12" s="98">
        <f t="shared" si="5"/>
        <v>45936</v>
      </c>
      <c r="C12" s="7" t="s">
        <v>56</v>
      </c>
      <c r="D12" s="9"/>
      <c r="E12" s="55" t="str">
        <f t="shared" si="0"/>
        <v/>
      </c>
      <c r="F12" s="17" t="str">
        <f t="shared" si="1"/>
        <v/>
      </c>
      <c r="G12" s="17" t="str">
        <f t="shared" si="2"/>
        <v>単元1</v>
      </c>
      <c r="H12" s="17" t="str">
        <f t="shared" si="3"/>
        <v/>
      </c>
      <c r="I12" s="17" t="str">
        <f t="shared" si="4"/>
        <v/>
      </c>
      <c r="J12" s="3"/>
      <c r="L12" s="33">
        <v>1</v>
      </c>
      <c r="M12">
        <f>SUM($L$7:L12)</f>
        <v>4</v>
      </c>
      <c r="O12" s="7">
        <v>3</v>
      </c>
      <c r="P12" s="9"/>
      <c r="U12" s="3">
        <v>3</v>
      </c>
      <c r="V12" s="7">
        <f>P12</f>
        <v>0</v>
      </c>
      <c r="W12" s="9" t="s">
        <v>50</v>
      </c>
      <c r="X12" s="23" t="str">
        <f t="shared" si="6"/>
        <v>社会</v>
      </c>
      <c r="Y12" t="str">
        <f>IF($X12=Y$9,COUNTIF($X$10:$X12,Y$9)+O$23,"")</f>
        <v/>
      </c>
      <c r="Z12">
        <f>IF($X12=Z$9,COUNTIF($X$10:$X12,Z$9)+P$23,"")</f>
        <v>1</v>
      </c>
      <c r="AA12" t="str">
        <f>IF($X12=AA$9,COUNTIF($X$10:$X12,AA$9)+Q$23,"")</f>
        <v/>
      </c>
      <c r="AB12" t="str">
        <f>IF($X12=AB$9,COUNTIF($X$10:$X12,AB$9)+R$23,"")</f>
        <v/>
      </c>
      <c r="AC12" t="str">
        <f>IF($X12=AC$9,COUNTIF($X$10:$X12,AC$9)+S$23,"")</f>
        <v/>
      </c>
      <c r="AD12" t="str">
        <f t="shared" si="7"/>
        <v/>
      </c>
      <c r="AE12" t="str">
        <f t="shared" si="8"/>
        <v>単元1</v>
      </c>
      <c r="AF12" t="str">
        <f t="shared" si="9"/>
        <v/>
      </c>
      <c r="AG12" t="str">
        <f t="shared" si="10"/>
        <v/>
      </c>
      <c r="AH12" t="str">
        <f t="shared" si="11"/>
        <v/>
      </c>
      <c r="AI12" t="str">
        <f t="shared" si="12"/>
        <v/>
      </c>
      <c r="AJ12" t="str">
        <f t="shared" si="13"/>
        <v>単元1</v>
      </c>
      <c r="AK12" t="str">
        <f t="shared" si="14"/>
        <v>単元1</v>
      </c>
      <c r="AL12" t="str">
        <f t="shared" si="15"/>
        <v/>
      </c>
      <c r="AM12" t="str">
        <f t="shared" si="16"/>
        <v/>
      </c>
      <c r="AR12" s="70">
        <v>3</v>
      </c>
      <c r="AS12" s="42" t="s">
        <v>214</v>
      </c>
      <c r="AT12" s="25" t="s">
        <v>316</v>
      </c>
      <c r="AU12" s="25" t="s">
        <v>316</v>
      </c>
      <c r="AV12" s="25" t="s">
        <v>316</v>
      </c>
      <c r="AW12" s="25" t="s">
        <v>316</v>
      </c>
      <c r="AX12" s="43" t="s">
        <v>316</v>
      </c>
    </row>
    <row r="13" spans="1:56" ht="18.95" customHeight="1" x14ac:dyDescent="0.15">
      <c r="A13" s="99">
        <f t="shared" si="5"/>
        <v>45937</v>
      </c>
      <c r="B13" s="98">
        <f t="shared" si="5"/>
        <v>45937</v>
      </c>
      <c r="C13" s="7" t="s">
        <v>57</v>
      </c>
      <c r="D13" s="9" t="s">
        <v>82</v>
      </c>
      <c r="E13" s="55" t="str">
        <f t="shared" si="0"/>
        <v/>
      </c>
      <c r="F13" s="17" t="str">
        <f t="shared" si="1"/>
        <v/>
      </c>
      <c r="G13" s="17" t="str">
        <f t="shared" si="2"/>
        <v/>
      </c>
      <c r="H13" s="17" t="str">
        <f t="shared" si="3"/>
        <v/>
      </c>
      <c r="I13" s="17" t="str">
        <f t="shared" si="4"/>
        <v/>
      </c>
      <c r="J13" s="3"/>
      <c r="L13" s="33">
        <v>0</v>
      </c>
      <c r="M13">
        <f>SUM($L$7:L13)</f>
        <v>4</v>
      </c>
      <c r="O13" s="7">
        <v>4</v>
      </c>
      <c r="P13" s="9"/>
      <c r="U13" s="3">
        <v>4</v>
      </c>
      <c r="V13" s="7">
        <f>P13</f>
        <v>0</v>
      </c>
      <c r="W13" s="9" t="s">
        <v>47</v>
      </c>
      <c r="X13" s="23" t="str">
        <f t="shared" si="6"/>
        <v>数学</v>
      </c>
      <c r="Y13" t="str">
        <f>IF($X13=Y$9,COUNTIF($X$10:$X13,Y$9)+O$23,"")</f>
        <v/>
      </c>
      <c r="Z13" t="str">
        <f>IF($X13=Z$9,COUNTIF($X$10:$X13,Z$9)+P$23,"")</f>
        <v/>
      </c>
      <c r="AA13">
        <f>IF($X13=AA$9,COUNTIF($X$10:$X13,AA$9)+Q$23,"")</f>
        <v>1</v>
      </c>
      <c r="AB13" t="str">
        <f>IF($X13=AB$9,COUNTIF($X$10:$X13,AB$9)+R$23,"")</f>
        <v/>
      </c>
      <c r="AC13" t="str">
        <f>IF($X13=AC$9,COUNTIF($X$10:$X13,AC$9)+S$23,"")</f>
        <v/>
      </c>
      <c r="AD13" t="str">
        <f t="shared" si="7"/>
        <v/>
      </c>
      <c r="AE13" t="str">
        <f t="shared" si="8"/>
        <v/>
      </c>
      <c r="AF13" t="str">
        <f t="shared" si="9"/>
        <v>単元1</v>
      </c>
      <c r="AG13" t="str">
        <f t="shared" si="10"/>
        <v/>
      </c>
      <c r="AH13" t="str">
        <f t="shared" si="11"/>
        <v/>
      </c>
      <c r="AI13" t="str">
        <f t="shared" si="12"/>
        <v/>
      </c>
      <c r="AJ13" t="str">
        <f t="shared" si="13"/>
        <v/>
      </c>
      <c r="AK13" t="str">
        <f t="shared" si="14"/>
        <v>単元1,単元2</v>
      </c>
      <c r="AL13" t="str">
        <f t="shared" si="15"/>
        <v/>
      </c>
      <c r="AM13" t="str">
        <f t="shared" si="16"/>
        <v/>
      </c>
      <c r="AR13" s="70">
        <v>4</v>
      </c>
      <c r="AS13" s="42" t="s">
        <v>215</v>
      </c>
      <c r="AT13" s="25" t="s">
        <v>317</v>
      </c>
      <c r="AU13" s="25" t="s">
        <v>317</v>
      </c>
      <c r="AV13" s="25" t="s">
        <v>317</v>
      </c>
      <c r="AW13" s="25" t="s">
        <v>317</v>
      </c>
      <c r="AX13" s="43" t="s">
        <v>317</v>
      </c>
    </row>
    <row r="14" spans="1:56" ht="18.95" customHeight="1" thickBot="1" x14ac:dyDescent="0.2">
      <c r="A14" s="99">
        <f t="shared" si="5"/>
        <v>45938</v>
      </c>
      <c r="B14" s="98">
        <f t="shared" si="5"/>
        <v>45938</v>
      </c>
      <c r="C14" s="7" t="s">
        <v>58</v>
      </c>
      <c r="D14" s="9"/>
      <c r="E14" s="55" t="str">
        <f t="shared" si="0"/>
        <v/>
      </c>
      <c r="F14" s="17" t="str">
        <f t="shared" si="1"/>
        <v/>
      </c>
      <c r="G14" s="17" t="str">
        <f t="shared" si="2"/>
        <v>単元2</v>
      </c>
      <c r="H14" s="17" t="str">
        <f t="shared" si="3"/>
        <v/>
      </c>
      <c r="I14" s="17" t="str">
        <f t="shared" si="4"/>
        <v/>
      </c>
      <c r="J14" s="3"/>
      <c r="L14" s="33">
        <v>1</v>
      </c>
      <c r="M14">
        <f>SUM($L$7:L14)</f>
        <v>5</v>
      </c>
      <c r="O14" s="7">
        <v>5</v>
      </c>
      <c r="P14" s="10"/>
      <c r="U14" s="3">
        <v>5</v>
      </c>
      <c r="V14" s="7">
        <f>P14</f>
        <v>0</v>
      </c>
      <c r="W14" s="9" t="s">
        <v>47</v>
      </c>
      <c r="X14" s="23" t="str">
        <f t="shared" si="6"/>
        <v>数学</v>
      </c>
      <c r="Y14" t="str">
        <f>IF($X14=Y$9,COUNTIF($X$10:$X14,Y$9)+O$23,"")</f>
        <v/>
      </c>
      <c r="Z14" t="str">
        <f>IF($X14=Z$9,COUNTIF($X$10:$X14,Z$9)+P$23,"")</f>
        <v/>
      </c>
      <c r="AA14">
        <f>IF($X14=AA$9,COUNTIF($X$10:$X14,AA$9)+Q$23,"")</f>
        <v>2</v>
      </c>
      <c r="AB14" t="str">
        <f>IF($X14=AB$9,COUNTIF($X$10:$X14,AB$9)+R$23,"")</f>
        <v/>
      </c>
      <c r="AC14" t="str">
        <f>IF($X14=AC$9,COUNTIF($X$10:$X14,AC$9)+S$23,"")</f>
        <v/>
      </c>
      <c r="AD14" t="str">
        <f t="shared" si="7"/>
        <v/>
      </c>
      <c r="AE14" t="str">
        <f t="shared" si="8"/>
        <v/>
      </c>
      <c r="AF14" t="str">
        <f t="shared" si="9"/>
        <v>単元2</v>
      </c>
      <c r="AG14" t="str">
        <f t="shared" si="10"/>
        <v/>
      </c>
      <c r="AH14" t="str">
        <f t="shared" si="11"/>
        <v/>
      </c>
      <c r="AI14" t="str">
        <f t="shared" si="12"/>
        <v/>
      </c>
      <c r="AJ14" t="str">
        <f t="shared" si="13"/>
        <v/>
      </c>
      <c r="AK14" t="str">
        <f t="shared" si="14"/>
        <v>単元2</v>
      </c>
      <c r="AL14" t="str">
        <f t="shared" si="15"/>
        <v>単元1</v>
      </c>
      <c r="AM14" t="str">
        <f t="shared" si="16"/>
        <v/>
      </c>
      <c r="AR14" s="70">
        <v>5</v>
      </c>
      <c r="AS14" s="42" t="s">
        <v>216</v>
      </c>
      <c r="AT14" s="25" t="s">
        <v>318</v>
      </c>
      <c r="AU14" s="25" t="s">
        <v>318</v>
      </c>
      <c r="AV14" s="25" t="s">
        <v>318</v>
      </c>
      <c r="AW14" s="25" t="s">
        <v>318</v>
      </c>
      <c r="AX14" s="43" t="s">
        <v>318</v>
      </c>
    </row>
    <row r="15" spans="1:56" ht="18.95" customHeight="1" x14ac:dyDescent="0.15">
      <c r="A15" s="99">
        <f t="shared" si="5"/>
        <v>45939</v>
      </c>
      <c r="B15" s="98">
        <f t="shared" si="5"/>
        <v>45939</v>
      </c>
      <c r="C15" s="7" t="s">
        <v>59</v>
      </c>
      <c r="D15" s="9"/>
      <c r="E15" s="55" t="str">
        <f t="shared" si="0"/>
        <v/>
      </c>
      <c r="F15" s="17" t="str">
        <f t="shared" si="1"/>
        <v/>
      </c>
      <c r="G15" s="17" t="str">
        <f t="shared" si="2"/>
        <v/>
      </c>
      <c r="H15" s="17" t="str">
        <f t="shared" si="3"/>
        <v>単元1</v>
      </c>
      <c r="I15" s="17" t="str">
        <f t="shared" si="4"/>
        <v/>
      </c>
      <c r="J15" s="3"/>
      <c r="L15" s="33">
        <v>1</v>
      </c>
      <c r="M15">
        <f>SUM($L$7:L15)</f>
        <v>6</v>
      </c>
      <c r="U15" s="3">
        <v>6</v>
      </c>
      <c r="V15" s="7">
        <f>P10</f>
        <v>0</v>
      </c>
      <c r="W15" s="9" t="s">
        <v>48</v>
      </c>
      <c r="X15" s="23" t="str">
        <f t="shared" si="6"/>
        <v>理科</v>
      </c>
      <c r="Y15" t="str">
        <f>IF($X15=Y$9,COUNTIF($X$10:$X15,Y$9)+O$23,"")</f>
        <v/>
      </c>
      <c r="Z15" t="str">
        <f>IF($X15=Z$9,COUNTIF($X$10:$X15,Z$9)+P$23,"")</f>
        <v/>
      </c>
      <c r="AA15" t="str">
        <f>IF($X15=AA$9,COUNTIF($X$10:$X15,AA$9)+Q$23,"")</f>
        <v/>
      </c>
      <c r="AB15">
        <f>IF($X15=AB$9,COUNTIF($X$10:$X15,AB$9)+R$23,"")</f>
        <v>1</v>
      </c>
      <c r="AC15" t="str">
        <f>IF($X15=AC$9,COUNTIF($X$10:$X15,AC$9)+S$23,"")</f>
        <v/>
      </c>
      <c r="AD15" t="str">
        <f t="shared" si="7"/>
        <v/>
      </c>
      <c r="AE15" t="str">
        <f t="shared" si="8"/>
        <v/>
      </c>
      <c r="AF15" t="str">
        <f t="shared" si="9"/>
        <v/>
      </c>
      <c r="AG15" t="str">
        <f t="shared" si="10"/>
        <v>単元1</v>
      </c>
      <c r="AH15" t="str">
        <f t="shared" si="11"/>
        <v/>
      </c>
      <c r="AI15" t="str">
        <f t="shared" si="12"/>
        <v/>
      </c>
      <c r="AJ15" t="str">
        <f t="shared" si="13"/>
        <v/>
      </c>
      <c r="AK15" t="str">
        <f t="shared" si="14"/>
        <v/>
      </c>
      <c r="AL15" t="str">
        <f t="shared" si="15"/>
        <v>単元1</v>
      </c>
      <c r="AM15" t="str">
        <f t="shared" si="16"/>
        <v>単元1</v>
      </c>
      <c r="AR15" s="70">
        <v>6</v>
      </c>
      <c r="AS15" s="42" t="s">
        <v>217</v>
      </c>
      <c r="AT15" s="25" t="s">
        <v>319</v>
      </c>
      <c r="AU15" s="25" t="s">
        <v>319</v>
      </c>
      <c r="AV15" s="25" t="s">
        <v>319</v>
      </c>
      <c r="AW15" s="25" t="s">
        <v>319</v>
      </c>
      <c r="AX15" s="43" t="s">
        <v>319</v>
      </c>
    </row>
    <row r="16" spans="1:56" ht="18.95" customHeight="1" x14ac:dyDescent="0.15">
      <c r="A16" s="99">
        <f t="shared" si="5"/>
        <v>45940</v>
      </c>
      <c r="B16" s="98">
        <f t="shared" si="5"/>
        <v>45940</v>
      </c>
      <c r="C16" s="7" t="s">
        <v>60</v>
      </c>
      <c r="D16" s="9"/>
      <c r="E16" s="55" t="str">
        <f t="shared" si="0"/>
        <v/>
      </c>
      <c r="F16" s="17" t="str">
        <f t="shared" si="1"/>
        <v/>
      </c>
      <c r="G16" s="17" t="str">
        <f t="shared" si="2"/>
        <v/>
      </c>
      <c r="H16" s="17" t="str">
        <f t="shared" si="3"/>
        <v/>
      </c>
      <c r="I16" s="17" t="str">
        <f t="shared" si="4"/>
        <v>単元1</v>
      </c>
      <c r="J16" s="3"/>
      <c r="L16" s="33">
        <v>1</v>
      </c>
      <c r="M16">
        <f>SUM($L$7:L16)</f>
        <v>7</v>
      </c>
      <c r="O16" s="91" t="s">
        <v>17</v>
      </c>
      <c r="U16" s="3">
        <v>7</v>
      </c>
      <c r="V16" s="7">
        <f>P11</f>
        <v>0</v>
      </c>
      <c r="W16" s="9" t="s">
        <v>49</v>
      </c>
      <c r="X16" s="23" t="str">
        <f t="shared" si="6"/>
        <v>英語</v>
      </c>
      <c r="Y16" t="str">
        <f>IF($X16=Y$9,COUNTIF($X$10:$X16,Y$9)+O$23,"")</f>
        <v/>
      </c>
      <c r="Z16" t="str">
        <f>IF($X16=Z$9,COUNTIF($X$10:$X16,Z$9)+P$23,"")</f>
        <v/>
      </c>
      <c r="AA16" t="str">
        <f>IF($X16=AA$9,COUNTIF($X$10:$X16,AA$9)+Q$23,"")</f>
        <v/>
      </c>
      <c r="AB16" t="str">
        <f>IF($X16=AB$9,COUNTIF($X$10:$X16,AB$9)+R$23,"")</f>
        <v/>
      </c>
      <c r="AC16">
        <f>IF($X16=AC$9,COUNTIF($X$10:$X16,AC$9)+S$23,"")</f>
        <v>1</v>
      </c>
      <c r="AD16" t="str">
        <f t="shared" si="7"/>
        <v/>
      </c>
      <c r="AE16" t="str">
        <f t="shared" si="8"/>
        <v/>
      </c>
      <c r="AF16" t="str">
        <f t="shared" si="9"/>
        <v/>
      </c>
      <c r="AG16" t="str">
        <f t="shared" si="10"/>
        <v/>
      </c>
      <c r="AH16" t="str">
        <f t="shared" si="11"/>
        <v>単元1</v>
      </c>
      <c r="AI16" t="str">
        <f t="shared" si="12"/>
        <v/>
      </c>
      <c r="AJ16" t="str">
        <f t="shared" si="13"/>
        <v/>
      </c>
      <c r="AK16" t="str">
        <f t="shared" si="14"/>
        <v/>
      </c>
      <c r="AL16" t="str">
        <f t="shared" si="15"/>
        <v/>
      </c>
      <c r="AM16" t="str">
        <f t="shared" si="16"/>
        <v>単元1,単元2</v>
      </c>
      <c r="AR16" s="70">
        <v>7</v>
      </c>
      <c r="AS16" s="42" t="s">
        <v>218</v>
      </c>
      <c r="AT16" s="25" t="s">
        <v>320</v>
      </c>
      <c r="AU16" s="25" t="s">
        <v>320</v>
      </c>
      <c r="AV16" s="25" t="s">
        <v>320</v>
      </c>
      <c r="AW16" s="25" t="s">
        <v>320</v>
      </c>
      <c r="AX16" s="43" t="s">
        <v>320</v>
      </c>
    </row>
    <row r="17" spans="1:50" ht="18.95" customHeight="1" x14ac:dyDescent="0.15">
      <c r="A17" s="99">
        <f t="shared" si="5"/>
        <v>45941</v>
      </c>
      <c r="B17" s="98">
        <f t="shared" si="5"/>
        <v>45941</v>
      </c>
      <c r="C17" s="7" t="s">
        <v>61</v>
      </c>
      <c r="D17" s="9"/>
      <c r="E17" s="55" t="str">
        <f t="shared" si="0"/>
        <v>予備</v>
      </c>
      <c r="F17" s="17" t="str">
        <f t="shared" si="1"/>
        <v>予備</v>
      </c>
      <c r="G17" s="17" t="str">
        <f t="shared" si="2"/>
        <v>予備</v>
      </c>
      <c r="H17" s="17" t="str">
        <f t="shared" si="3"/>
        <v>予備</v>
      </c>
      <c r="I17" s="17" t="str">
        <f t="shared" si="4"/>
        <v>予備</v>
      </c>
      <c r="J17" s="3"/>
      <c r="L17" s="33" t="s">
        <v>797</v>
      </c>
      <c r="M17">
        <f>SUM($L$7:L17)</f>
        <v>7</v>
      </c>
      <c r="U17" s="3">
        <v>8</v>
      </c>
      <c r="V17" s="7">
        <f>P12</f>
        <v>0</v>
      </c>
      <c r="W17" s="9" t="s">
        <v>49</v>
      </c>
      <c r="X17" s="23" t="str">
        <f t="shared" si="6"/>
        <v>英語</v>
      </c>
      <c r="Y17" t="str">
        <f>IF($X17=Y$9,COUNTIF($X$10:$X17,Y$9)+O$23,"")</f>
        <v/>
      </c>
      <c r="Z17" t="str">
        <f>IF($X17=Z$9,COUNTIF($X$10:$X17,Z$9)+P$23,"")</f>
        <v/>
      </c>
      <c r="AA17" t="str">
        <f>IF($X17=AA$9,COUNTIF($X$10:$X17,AA$9)+Q$23,"")</f>
        <v/>
      </c>
      <c r="AB17" t="str">
        <f>IF($X17=AB$9,COUNTIF($X$10:$X17,AB$9)+R$23,"")</f>
        <v/>
      </c>
      <c r="AC17">
        <f>IF($X17=AC$9,COUNTIF($X$10:$X17,AC$9)+S$23,"")</f>
        <v>2</v>
      </c>
      <c r="AD17" t="str">
        <f t="shared" si="7"/>
        <v/>
      </c>
      <c r="AE17" t="str">
        <f t="shared" si="8"/>
        <v/>
      </c>
      <c r="AF17" t="str">
        <f t="shared" si="9"/>
        <v/>
      </c>
      <c r="AG17" t="str">
        <f t="shared" si="10"/>
        <v/>
      </c>
      <c r="AH17" t="str">
        <f t="shared" si="11"/>
        <v>単元2</v>
      </c>
      <c r="AI17" t="str">
        <f t="shared" si="12"/>
        <v>単元3</v>
      </c>
      <c r="AJ17" t="str">
        <f t="shared" si="13"/>
        <v/>
      </c>
      <c r="AK17" t="str">
        <f t="shared" si="14"/>
        <v/>
      </c>
      <c r="AL17" t="str">
        <f t="shared" si="15"/>
        <v/>
      </c>
      <c r="AM17" t="str">
        <f t="shared" si="16"/>
        <v>単元2</v>
      </c>
      <c r="AR17" s="70">
        <v>8</v>
      </c>
      <c r="AS17" s="42" t="s">
        <v>219</v>
      </c>
      <c r="AT17" s="25" t="s">
        <v>321</v>
      </c>
      <c r="AU17" s="25" t="s">
        <v>321</v>
      </c>
      <c r="AV17" s="25" t="s">
        <v>321</v>
      </c>
      <c r="AW17" s="25" t="s">
        <v>321</v>
      </c>
      <c r="AX17" s="43" t="s">
        <v>321</v>
      </c>
    </row>
    <row r="18" spans="1:50" ht="18.95" customHeight="1" x14ac:dyDescent="0.15">
      <c r="A18" s="99">
        <f t="shared" si="5"/>
        <v>45942</v>
      </c>
      <c r="B18" s="98">
        <f t="shared" si="5"/>
        <v>45942</v>
      </c>
      <c r="C18" s="7" t="s">
        <v>62</v>
      </c>
      <c r="D18" s="9"/>
      <c r="E18" s="55" t="str">
        <f t="shared" si="0"/>
        <v>予備</v>
      </c>
      <c r="F18" s="17" t="str">
        <f t="shared" si="1"/>
        <v>予備</v>
      </c>
      <c r="G18" s="17" t="str">
        <f t="shared" si="2"/>
        <v>予備</v>
      </c>
      <c r="H18" s="17" t="str">
        <f t="shared" si="3"/>
        <v>予備</v>
      </c>
      <c r="I18" s="17" t="str">
        <f t="shared" si="4"/>
        <v>予備</v>
      </c>
      <c r="J18" s="3"/>
      <c r="L18" s="33" t="s">
        <v>797</v>
      </c>
      <c r="M18">
        <f>SUM($L$7:L18)</f>
        <v>7</v>
      </c>
      <c r="U18" s="3">
        <v>9</v>
      </c>
      <c r="V18" s="7">
        <f>P13</f>
        <v>0</v>
      </c>
      <c r="W18" s="81" t="s">
        <v>41</v>
      </c>
      <c r="X18" s="23" t="str">
        <f t="shared" si="6"/>
        <v>国語</v>
      </c>
      <c r="Y18">
        <f>IF($X18=Y$9,COUNTIF($X$10:$X18,Y$9)+O$23,"")</f>
        <v>3</v>
      </c>
      <c r="Z18" t="str">
        <f>IF($X18=Z$9,COUNTIF($X$10:$X18,Z$9)+P$23,"")</f>
        <v/>
      </c>
      <c r="AA18" t="str">
        <f>IF($X18=AA$9,COUNTIF($X$10:$X18,AA$9)+Q$23,"")</f>
        <v/>
      </c>
      <c r="AB18" t="str">
        <f>IF($X18=AB$9,COUNTIF($X$10:$X18,AB$9)+R$23,"")</f>
        <v/>
      </c>
      <c r="AC18" t="str">
        <f>IF($X18=AC$9,COUNTIF($X$10:$X18,AC$9)+S$23,"")</f>
        <v/>
      </c>
      <c r="AD18" t="str">
        <f t="shared" si="7"/>
        <v>単元3</v>
      </c>
      <c r="AE18" t="str">
        <f t="shared" si="8"/>
        <v/>
      </c>
      <c r="AF18" t="str">
        <f t="shared" si="9"/>
        <v/>
      </c>
      <c r="AG18" t="str">
        <f t="shared" si="10"/>
        <v/>
      </c>
      <c r="AH18" t="str">
        <f t="shared" si="11"/>
        <v/>
      </c>
      <c r="AI18" t="str">
        <f t="shared" si="12"/>
        <v>単元3,単元4</v>
      </c>
      <c r="AJ18" t="str">
        <f t="shared" si="13"/>
        <v/>
      </c>
      <c r="AK18" t="str">
        <f t="shared" si="14"/>
        <v/>
      </c>
      <c r="AL18" t="str">
        <f t="shared" si="15"/>
        <v/>
      </c>
      <c r="AM18" t="str">
        <f t="shared" si="16"/>
        <v/>
      </c>
      <c r="AR18" s="70">
        <v>9</v>
      </c>
      <c r="AS18" s="42" t="s">
        <v>220</v>
      </c>
      <c r="AT18" s="25" t="s">
        <v>322</v>
      </c>
      <c r="AU18" s="25" t="s">
        <v>322</v>
      </c>
      <c r="AV18" s="25" t="s">
        <v>322</v>
      </c>
      <c r="AW18" s="25" t="s">
        <v>322</v>
      </c>
      <c r="AX18" s="43" t="s">
        <v>322</v>
      </c>
    </row>
    <row r="19" spans="1:50" ht="18.95" customHeight="1" x14ac:dyDescent="0.15">
      <c r="A19" s="99">
        <f t="shared" si="5"/>
        <v>45943</v>
      </c>
      <c r="B19" s="98">
        <f t="shared" si="5"/>
        <v>45943</v>
      </c>
      <c r="C19" s="7" t="s">
        <v>63</v>
      </c>
      <c r="D19" s="9"/>
      <c r="E19" s="55" t="str">
        <f t="shared" si="0"/>
        <v>予備</v>
      </c>
      <c r="F19" s="17" t="str">
        <f t="shared" si="1"/>
        <v>予備</v>
      </c>
      <c r="G19" s="17" t="str">
        <f t="shared" si="2"/>
        <v>予備</v>
      </c>
      <c r="H19" s="17" t="str">
        <f t="shared" si="3"/>
        <v>予備</v>
      </c>
      <c r="I19" s="17" t="str">
        <f t="shared" si="4"/>
        <v>予備</v>
      </c>
      <c r="J19" s="3"/>
      <c r="L19" s="33" t="s">
        <v>797</v>
      </c>
      <c r="M19">
        <f>SUM($L$7:L19)</f>
        <v>7</v>
      </c>
      <c r="U19" s="3">
        <v>10</v>
      </c>
      <c r="V19" s="7">
        <f>P14</f>
        <v>0</v>
      </c>
      <c r="W19" s="9" t="s">
        <v>41</v>
      </c>
      <c r="X19" s="23" t="str">
        <f t="shared" si="6"/>
        <v>国語</v>
      </c>
      <c r="Y19">
        <f>IF($X19=Y$9,COUNTIF($X$10:$X19,Y$9)+O$23,"")</f>
        <v>4</v>
      </c>
      <c r="Z19" t="str">
        <f>IF($X19=Z$9,COUNTIF($X$10:$X19,Z$9)+P$23,"")</f>
        <v/>
      </c>
      <c r="AA19" t="str">
        <f>IF($X19=AA$9,COUNTIF($X$10:$X19,AA$9)+Q$23,"")</f>
        <v/>
      </c>
      <c r="AB19" t="str">
        <f>IF($X19=AB$9,COUNTIF($X$10:$X19,AB$9)+R$23,"")</f>
        <v/>
      </c>
      <c r="AC19" t="str">
        <f>IF($X19=AC$9,COUNTIF($X$10:$X19,AC$9)+S$23,"")</f>
        <v/>
      </c>
      <c r="AD19" t="str">
        <f t="shared" si="7"/>
        <v>単元4</v>
      </c>
      <c r="AE19" t="str">
        <f t="shared" si="8"/>
        <v/>
      </c>
      <c r="AF19" t="str">
        <f t="shared" si="9"/>
        <v/>
      </c>
      <c r="AG19" t="str">
        <f t="shared" si="10"/>
        <v/>
      </c>
      <c r="AH19" t="str">
        <f t="shared" si="11"/>
        <v/>
      </c>
      <c r="AI19" t="str">
        <f t="shared" si="12"/>
        <v>単元4</v>
      </c>
      <c r="AJ19" t="str">
        <f t="shared" si="13"/>
        <v>単元2</v>
      </c>
      <c r="AK19" t="str">
        <f t="shared" si="14"/>
        <v/>
      </c>
      <c r="AL19" t="str">
        <f t="shared" si="15"/>
        <v/>
      </c>
      <c r="AM19" t="str">
        <f t="shared" si="16"/>
        <v/>
      </c>
      <c r="AR19" s="70">
        <v>10</v>
      </c>
      <c r="AS19" s="42" t="s">
        <v>221</v>
      </c>
      <c r="AT19" s="25" t="s">
        <v>323</v>
      </c>
      <c r="AU19" s="25" t="s">
        <v>323</v>
      </c>
      <c r="AV19" s="25" t="s">
        <v>323</v>
      </c>
      <c r="AW19" s="25" t="s">
        <v>323</v>
      </c>
      <c r="AX19" s="43" t="s">
        <v>323</v>
      </c>
    </row>
    <row r="20" spans="1:50" ht="18.95" customHeight="1" x14ac:dyDescent="0.15">
      <c r="A20" s="99">
        <f t="shared" si="5"/>
        <v>45944</v>
      </c>
      <c r="B20" s="98">
        <f t="shared" si="5"/>
        <v>45944</v>
      </c>
      <c r="C20" s="7" t="s">
        <v>64</v>
      </c>
      <c r="D20" s="9"/>
      <c r="E20" s="55" t="str">
        <f t="shared" si="0"/>
        <v/>
      </c>
      <c r="F20" s="17" t="str">
        <f t="shared" si="1"/>
        <v/>
      </c>
      <c r="G20" s="17" t="str">
        <f t="shared" si="2"/>
        <v/>
      </c>
      <c r="H20" s="17" t="str">
        <f t="shared" si="3"/>
        <v/>
      </c>
      <c r="I20" s="17" t="str">
        <f t="shared" si="4"/>
        <v>単元2</v>
      </c>
      <c r="J20" s="3"/>
      <c r="L20" s="33">
        <v>1</v>
      </c>
      <c r="M20">
        <f>SUM($L$7:L20)</f>
        <v>8</v>
      </c>
      <c r="U20" s="3">
        <v>11</v>
      </c>
      <c r="V20" s="7">
        <f>P10</f>
        <v>0</v>
      </c>
      <c r="W20" s="9" t="s">
        <v>50</v>
      </c>
      <c r="X20" s="23" t="str">
        <f t="shared" si="6"/>
        <v>社会</v>
      </c>
      <c r="Y20" t="str">
        <f>IF($X20=Y$9,COUNTIF($X$10:$X20,Y$9)+O$23,"")</f>
        <v/>
      </c>
      <c r="Z20">
        <f>IF($X20=Z$9,COUNTIF($X$10:$X20,Z$9)+P$23,"")</f>
        <v>2</v>
      </c>
      <c r="AA20" t="str">
        <f>IF($X20=AA$9,COUNTIF($X$10:$X20,AA$9)+Q$23,"")</f>
        <v/>
      </c>
      <c r="AB20" t="str">
        <f>IF($X20=AB$9,COUNTIF($X$10:$X20,AB$9)+R$23,"")</f>
        <v/>
      </c>
      <c r="AC20" t="str">
        <f>IF($X20=AC$9,COUNTIF($X$10:$X20,AC$9)+S$23,"")</f>
        <v/>
      </c>
      <c r="AD20" t="str">
        <f t="shared" si="7"/>
        <v/>
      </c>
      <c r="AE20" t="str">
        <f t="shared" si="8"/>
        <v>単元2</v>
      </c>
      <c r="AF20" t="str">
        <f t="shared" si="9"/>
        <v/>
      </c>
      <c r="AG20" t="str">
        <f t="shared" si="10"/>
        <v/>
      </c>
      <c r="AH20" t="str">
        <f t="shared" si="11"/>
        <v/>
      </c>
      <c r="AI20" t="str">
        <f t="shared" si="12"/>
        <v/>
      </c>
      <c r="AJ20" t="str">
        <f t="shared" si="13"/>
        <v>単元2</v>
      </c>
      <c r="AK20" t="str">
        <f t="shared" si="14"/>
        <v>単元3</v>
      </c>
      <c r="AL20" t="str">
        <f t="shared" si="15"/>
        <v/>
      </c>
      <c r="AM20" t="str">
        <f t="shared" si="16"/>
        <v/>
      </c>
      <c r="AR20" s="70">
        <v>11</v>
      </c>
      <c r="AS20" s="42" t="s">
        <v>222</v>
      </c>
      <c r="AT20" s="25" t="s">
        <v>324</v>
      </c>
      <c r="AU20" s="25" t="s">
        <v>324</v>
      </c>
      <c r="AV20" s="25" t="s">
        <v>324</v>
      </c>
      <c r="AW20" s="25" t="s">
        <v>324</v>
      </c>
      <c r="AX20" s="43" t="s">
        <v>324</v>
      </c>
    </row>
    <row r="21" spans="1:50" ht="18.95" customHeight="1" x14ac:dyDescent="0.15">
      <c r="A21" s="99">
        <f t="shared" si="5"/>
        <v>45945</v>
      </c>
      <c r="B21" s="98">
        <f t="shared" si="5"/>
        <v>45945</v>
      </c>
      <c r="C21" s="7" t="s">
        <v>51</v>
      </c>
      <c r="D21" s="9"/>
      <c r="E21" s="55" t="str">
        <f t="shared" si="0"/>
        <v>単元3</v>
      </c>
      <c r="F21" s="17" t="str">
        <f t="shared" si="1"/>
        <v/>
      </c>
      <c r="G21" s="17" t="str">
        <f t="shared" si="2"/>
        <v/>
      </c>
      <c r="H21" s="17" t="str">
        <f t="shared" si="3"/>
        <v/>
      </c>
      <c r="I21" s="17" t="str">
        <f t="shared" si="4"/>
        <v/>
      </c>
      <c r="J21" s="3"/>
      <c r="L21" s="33">
        <v>1</v>
      </c>
      <c r="M21">
        <f>SUM($L$7:L21)</f>
        <v>9</v>
      </c>
      <c r="O21" s="36" t="s">
        <v>3</v>
      </c>
      <c r="U21" s="3">
        <v>12</v>
      </c>
      <c r="V21" s="7">
        <f>P11</f>
        <v>0</v>
      </c>
      <c r="W21" s="9" t="s">
        <v>47</v>
      </c>
      <c r="X21" s="23" t="str">
        <f t="shared" si="6"/>
        <v>数学</v>
      </c>
      <c r="Y21" t="str">
        <f>IF($X21=Y$9,COUNTIF($X$10:$X21,Y$9)+O$23,"")</f>
        <v/>
      </c>
      <c r="Z21" t="str">
        <f>IF($X21=Z$9,COUNTIF($X$10:$X21,Z$9)+P$23,"")</f>
        <v/>
      </c>
      <c r="AA21">
        <f>IF($X21=AA$9,COUNTIF($X$10:$X21,AA$9)+Q$23,"")</f>
        <v>3</v>
      </c>
      <c r="AB21" t="str">
        <f>IF($X21=AB$9,COUNTIF($X$10:$X21,AB$9)+R$23,"")</f>
        <v/>
      </c>
      <c r="AC21" t="str">
        <f>IF($X21=AC$9,COUNTIF($X$10:$X21,AC$9)+S$23,"")</f>
        <v/>
      </c>
      <c r="AD21" t="str">
        <f t="shared" si="7"/>
        <v/>
      </c>
      <c r="AE21" t="str">
        <f t="shared" si="8"/>
        <v/>
      </c>
      <c r="AF21" t="str">
        <f t="shared" si="9"/>
        <v>単元3</v>
      </c>
      <c r="AG21" t="str">
        <f t="shared" si="10"/>
        <v/>
      </c>
      <c r="AH21" t="str">
        <f t="shared" si="11"/>
        <v/>
      </c>
      <c r="AI21" t="str">
        <f t="shared" si="12"/>
        <v/>
      </c>
      <c r="AJ21" t="str">
        <f t="shared" si="13"/>
        <v/>
      </c>
      <c r="AK21" t="str">
        <f t="shared" si="14"/>
        <v>単元3,単元4</v>
      </c>
      <c r="AL21" t="str">
        <f t="shared" si="15"/>
        <v/>
      </c>
      <c r="AM21" t="str">
        <f t="shared" si="16"/>
        <v/>
      </c>
      <c r="AR21" s="70">
        <v>12</v>
      </c>
      <c r="AS21" s="42" t="s">
        <v>223</v>
      </c>
      <c r="AT21" s="25" t="s">
        <v>325</v>
      </c>
      <c r="AU21" s="25" t="s">
        <v>325</v>
      </c>
      <c r="AV21" s="25" t="s">
        <v>325</v>
      </c>
      <c r="AW21" s="25" t="s">
        <v>325</v>
      </c>
      <c r="AX21" s="43" t="s">
        <v>325</v>
      </c>
    </row>
    <row r="22" spans="1:50" ht="18.95" customHeight="1" thickBot="1" x14ac:dyDescent="0.2">
      <c r="A22" s="99">
        <f t="shared" si="5"/>
        <v>45946</v>
      </c>
      <c r="B22" s="98">
        <f t="shared" si="5"/>
        <v>45946</v>
      </c>
      <c r="C22" s="7" t="s">
        <v>52</v>
      </c>
      <c r="D22" s="9"/>
      <c r="E22" s="55" t="str">
        <f t="shared" si="0"/>
        <v>単元4</v>
      </c>
      <c r="F22" s="17" t="str">
        <f t="shared" si="1"/>
        <v/>
      </c>
      <c r="G22" s="17" t="str">
        <f t="shared" si="2"/>
        <v/>
      </c>
      <c r="H22" s="17" t="str">
        <f t="shared" si="3"/>
        <v/>
      </c>
      <c r="I22" s="17" t="str">
        <f t="shared" si="4"/>
        <v/>
      </c>
      <c r="J22" s="3"/>
      <c r="L22" s="33">
        <v>1</v>
      </c>
      <c r="M22">
        <f>SUM($L$7:L22)</f>
        <v>10</v>
      </c>
      <c r="O22" t="s">
        <v>41</v>
      </c>
      <c r="P22" t="s">
        <v>104</v>
      </c>
      <c r="Q22" t="s">
        <v>105</v>
      </c>
      <c r="R22" t="s">
        <v>48</v>
      </c>
      <c r="S22" t="s">
        <v>49</v>
      </c>
      <c r="U22" s="3">
        <v>13</v>
      </c>
      <c r="V22" s="7">
        <f>P12</f>
        <v>0</v>
      </c>
      <c r="W22" s="9" t="s">
        <v>47</v>
      </c>
      <c r="X22" s="23" t="str">
        <f t="shared" si="6"/>
        <v>数学</v>
      </c>
      <c r="Y22" t="str">
        <f>IF($X22=Y$9,COUNTIF($X$10:$X22,Y$9)+O$23,"")</f>
        <v/>
      </c>
      <c r="Z22" t="str">
        <f>IF($X22=Z$9,COUNTIF($X$10:$X22,Z$9)+P$23,"")</f>
        <v/>
      </c>
      <c r="AA22">
        <f>IF($X22=AA$9,COUNTIF($X$10:$X22,AA$9)+Q$23,"")</f>
        <v>4</v>
      </c>
      <c r="AB22" t="str">
        <f>IF($X22=AB$9,COUNTIF($X$10:$X22,AB$9)+R$23,"")</f>
        <v/>
      </c>
      <c r="AC22" t="str">
        <f>IF($X22=AC$9,COUNTIF($X$10:$X22,AC$9)+S$23,"")</f>
        <v/>
      </c>
      <c r="AD22" t="str">
        <f t="shared" si="7"/>
        <v/>
      </c>
      <c r="AE22" t="str">
        <f t="shared" si="8"/>
        <v/>
      </c>
      <c r="AF22" t="str">
        <f t="shared" si="9"/>
        <v>単元4</v>
      </c>
      <c r="AG22" t="str">
        <f t="shared" si="10"/>
        <v/>
      </c>
      <c r="AH22" t="str">
        <f t="shared" si="11"/>
        <v/>
      </c>
      <c r="AI22" t="str">
        <f t="shared" si="12"/>
        <v/>
      </c>
      <c r="AJ22" t="str">
        <f t="shared" si="13"/>
        <v/>
      </c>
      <c r="AK22" t="str">
        <f t="shared" si="14"/>
        <v>単元4</v>
      </c>
      <c r="AL22" t="str">
        <f t="shared" si="15"/>
        <v>単元2</v>
      </c>
      <c r="AM22" t="str">
        <f t="shared" si="16"/>
        <v/>
      </c>
      <c r="AR22" s="70">
        <v>13</v>
      </c>
      <c r="AS22" s="42" t="s">
        <v>224</v>
      </c>
      <c r="AT22" s="25" t="s">
        <v>326</v>
      </c>
      <c r="AU22" s="25" t="s">
        <v>326</v>
      </c>
      <c r="AV22" s="25" t="s">
        <v>326</v>
      </c>
      <c r="AW22" s="25" t="s">
        <v>326</v>
      </c>
      <c r="AX22" s="43" t="s">
        <v>326</v>
      </c>
    </row>
    <row r="23" spans="1:50" ht="18.95" customHeight="1" thickBot="1" x14ac:dyDescent="0.2">
      <c r="A23" s="99">
        <f t="shared" si="5"/>
        <v>45947</v>
      </c>
      <c r="B23" s="98">
        <f t="shared" si="5"/>
        <v>45947</v>
      </c>
      <c r="C23" s="7" t="s">
        <v>53</v>
      </c>
      <c r="D23" s="9"/>
      <c r="E23" s="55" t="str">
        <f t="shared" si="0"/>
        <v/>
      </c>
      <c r="F23" s="17" t="str">
        <f t="shared" si="1"/>
        <v>単元2</v>
      </c>
      <c r="G23" s="17" t="str">
        <f t="shared" si="2"/>
        <v/>
      </c>
      <c r="H23" s="17" t="str">
        <f t="shared" si="3"/>
        <v/>
      </c>
      <c r="I23" s="17" t="str">
        <f t="shared" si="4"/>
        <v/>
      </c>
      <c r="J23" s="3"/>
      <c r="L23" s="33">
        <v>1</v>
      </c>
      <c r="M23">
        <f>SUM($L$7:L23)</f>
        <v>11</v>
      </c>
      <c r="O23" s="219"/>
      <c r="P23" s="219"/>
      <c r="Q23" s="219"/>
      <c r="R23" s="219"/>
      <c r="S23" s="219"/>
      <c r="U23" s="3">
        <v>14</v>
      </c>
      <c r="V23" s="7">
        <f>P13</f>
        <v>0</v>
      </c>
      <c r="W23" s="9" t="s">
        <v>48</v>
      </c>
      <c r="X23" s="23" t="str">
        <f t="shared" si="6"/>
        <v>理科</v>
      </c>
      <c r="Y23" t="str">
        <f>IF($X23=Y$9,COUNTIF($X$10:$X23,Y$9)+O$23,"")</f>
        <v/>
      </c>
      <c r="Z23" t="str">
        <f>IF($X23=Z$9,COUNTIF($X$10:$X23,Z$9)+P$23,"")</f>
        <v/>
      </c>
      <c r="AA23" t="str">
        <f>IF($X23=AA$9,COUNTIF($X$10:$X23,AA$9)+Q$23,"")</f>
        <v/>
      </c>
      <c r="AB23">
        <f>IF($X23=AB$9,COUNTIF($X$10:$X23,AB$9)+R$23,"")</f>
        <v>2</v>
      </c>
      <c r="AC23" t="str">
        <f>IF($X23=AC$9,COUNTIF($X$10:$X23,AC$9)+S$23,"")</f>
        <v/>
      </c>
      <c r="AD23" t="str">
        <f t="shared" si="7"/>
        <v/>
      </c>
      <c r="AE23" t="str">
        <f t="shared" si="8"/>
        <v/>
      </c>
      <c r="AF23" t="str">
        <f t="shared" si="9"/>
        <v/>
      </c>
      <c r="AG23" t="str">
        <f t="shared" si="10"/>
        <v>単元2</v>
      </c>
      <c r="AH23" t="str">
        <f t="shared" si="11"/>
        <v/>
      </c>
      <c r="AI23" t="str">
        <f t="shared" si="12"/>
        <v/>
      </c>
      <c r="AJ23" t="str">
        <f t="shared" si="13"/>
        <v/>
      </c>
      <c r="AK23" t="str">
        <f t="shared" si="14"/>
        <v/>
      </c>
      <c r="AL23" t="str">
        <f t="shared" si="15"/>
        <v>単元2</v>
      </c>
      <c r="AM23" t="str">
        <f t="shared" si="16"/>
        <v>単元3</v>
      </c>
      <c r="AR23" s="70">
        <v>14</v>
      </c>
      <c r="AS23" s="42" t="s">
        <v>225</v>
      </c>
      <c r="AT23" s="26" t="s">
        <v>327</v>
      </c>
      <c r="AU23" s="26" t="s">
        <v>327</v>
      </c>
      <c r="AV23" s="26" t="s">
        <v>327</v>
      </c>
      <c r="AW23" s="26" t="s">
        <v>327</v>
      </c>
      <c r="AX23" s="44" t="s">
        <v>327</v>
      </c>
    </row>
    <row r="24" spans="1:50" ht="18.95" customHeight="1" x14ac:dyDescent="0.15">
      <c r="A24" s="99">
        <f t="shared" si="5"/>
        <v>45948</v>
      </c>
      <c r="B24" s="98">
        <f t="shared" si="5"/>
        <v>45948</v>
      </c>
      <c r="C24" s="7" t="s">
        <v>54</v>
      </c>
      <c r="D24" s="9"/>
      <c r="E24" s="55" t="str">
        <f t="shared" si="0"/>
        <v>予備</v>
      </c>
      <c r="F24" s="17" t="str">
        <f t="shared" si="1"/>
        <v>予備</v>
      </c>
      <c r="G24" s="17" t="str">
        <f t="shared" si="2"/>
        <v>予備</v>
      </c>
      <c r="H24" s="17" t="str">
        <f t="shared" si="3"/>
        <v>予備</v>
      </c>
      <c r="I24" s="17" t="str">
        <f t="shared" si="4"/>
        <v>予備</v>
      </c>
      <c r="J24" s="3"/>
      <c r="L24" s="33" t="s">
        <v>797</v>
      </c>
      <c r="M24">
        <f>SUM($L$7:L24)</f>
        <v>11</v>
      </c>
      <c r="U24" s="3">
        <v>15</v>
      </c>
      <c r="V24" s="7">
        <f>P14</f>
        <v>0</v>
      </c>
      <c r="W24" s="9" t="s">
        <v>49</v>
      </c>
      <c r="X24" s="23" t="str">
        <f t="shared" si="6"/>
        <v>英語</v>
      </c>
      <c r="Y24" t="str">
        <f>IF($X24=Y$9,COUNTIF($X$10:$X24,Y$9)+O$23,"")</f>
        <v/>
      </c>
      <c r="Z24" t="str">
        <f>IF($X24=Z$9,COUNTIF($X$10:$X24,Z$9)+P$23,"")</f>
        <v/>
      </c>
      <c r="AA24" t="str">
        <f>IF($X24=AA$9,COUNTIF($X$10:$X24,AA$9)+Q$23,"")</f>
        <v/>
      </c>
      <c r="AB24" t="str">
        <f>IF($X24=AB$9,COUNTIF($X$10:$X24,AB$9)+R$23,"")</f>
        <v/>
      </c>
      <c r="AC24">
        <f>IF($X24=AC$9,COUNTIF($X$10:$X24,AC$9)+S$23,"")</f>
        <v>3</v>
      </c>
      <c r="AD24" t="str">
        <f t="shared" si="7"/>
        <v/>
      </c>
      <c r="AE24" t="str">
        <f t="shared" si="8"/>
        <v/>
      </c>
      <c r="AF24" t="str">
        <f t="shared" si="9"/>
        <v/>
      </c>
      <c r="AG24" t="str">
        <f t="shared" si="10"/>
        <v/>
      </c>
      <c r="AH24" t="str">
        <f t="shared" si="11"/>
        <v>単元3</v>
      </c>
      <c r="AI24" t="str">
        <f t="shared" si="12"/>
        <v/>
      </c>
      <c r="AJ24" t="str">
        <f t="shared" si="13"/>
        <v/>
      </c>
      <c r="AK24" t="str">
        <f t="shared" si="14"/>
        <v/>
      </c>
      <c r="AL24" t="str">
        <f t="shared" si="15"/>
        <v/>
      </c>
      <c r="AM24" t="str">
        <f t="shared" si="16"/>
        <v>単元3,単元4</v>
      </c>
      <c r="AR24" s="70">
        <v>15</v>
      </c>
      <c r="AS24" s="42" t="s">
        <v>226</v>
      </c>
      <c r="AT24" s="25" t="s">
        <v>328</v>
      </c>
      <c r="AU24" s="25" t="s">
        <v>328</v>
      </c>
      <c r="AV24" s="25" t="s">
        <v>328</v>
      </c>
      <c r="AW24" s="25" t="s">
        <v>328</v>
      </c>
      <c r="AX24" s="43" t="s">
        <v>328</v>
      </c>
    </row>
    <row r="25" spans="1:50" ht="18.95" customHeight="1" x14ac:dyDescent="0.15">
      <c r="A25" s="99">
        <f t="shared" si="5"/>
        <v>45949</v>
      </c>
      <c r="B25" s="98">
        <f t="shared" si="5"/>
        <v>45949</v>
      </c>
      <c r="C25" s="7" t="s">
        <v>55</v>
      </c>
      <c r="D25" s="9"/>
      <c r="E25" s="55" t="str">
        <f t="shared" si="0"/>
        <v>予備</v>
      </c>
      <c r="F25" s="17" t="str">
        <f t="shared" si="1"/>
        <v>予備</v>
      </c>
      <c r="G25" s="17" t="str">
        <f t="shared" si="2"/>
        <v>予備</v>
      </c>
      <c r="H25" s="17" t="str">
        <f t="shared" si="3"/>
        <v>予備</v>
      </c>
      <c r="I25" s="17" t="str">
        <f t="shared" si="4"/>
        <v>予備</v>
      </c>
      <c r="J25" s="3"/>
      <c r="L25" s="33" t="s">
        <v>817</v>
      </c>
      <c r="M25">
        <f>SUM($L$7:L25)</f>
        <v>11</v>
      </c>
      <c r="U25" s="3">
        <v>16</v>
      </c>
      <c r="V25" s="7">
        <f>P10</f>
        <v>0</v>
      </c>
      <c r="W25" s="9" t="s">
        <v>49</v>
      </c>
      <c r="X25" s="23" t="str">
        <f t="shared" si="6"/>
        <v>英語</v>
      </c>
      <c r="Y25" t="str">
        <f>IF($X25=Y$9,COUNTIF($X$10:$X25,Y$9)+O$23,"")</f>
        <v/>
      </c>
      <c r="Z25" t="str">
        <f>IF($X25=Z$9,COUNTIF($X$10:$X25,Z$9)+P$23,"")</f>
        <v/>
      </c>
      <c r="AA25" t="str">
        <f>IF($X25=AA$9,COUNTIF($X$10:$X25,AA$9)+Q$23,"")</f>
        <v/>
      </c>
      <c r="AB25" t="str">
        <f>IF($X25=AB$9,COUNTIF($X$10:$X25,AB$9)+R$23,"")</f>
        <v/>
      </c>
      <c r="AC25">
        <f>IF($X25=AC$9,COUNTIF($X$10:$X25,AC$9)+S$23,"")</f>
        <v>4</v>
      </c>
      <c r="AD25" t="str">
        <f t="shared" si="7"/>
        <v/>
      </c>
      <c r="AE25" t="str">
        <f t="shared" si="8"/>
        <v/>
      </c>
      <c r="AF25" t="str">
        <f t="shared" si="9"/>
        <v/>
      </c>
      <c r="AG25" t="str">
        <f t="shared" si="10"/>
        <v/>
      </c>
      <c r="AH25" t="str">
        <f t="shared" si="11"/>
        <v>単元4</v>
      </c>
      <c r="AI25" t="str">
        <f t="shared" si="12"/>
        <v>単元5</v>
      </c>
      <c r="AJ25" t="str">
        <f t="shared" si="13"/>
        <v/>
      </c>
      <c r="AK25" t="str">
        <f t="shared" si="14"/>
        <v/>
      </c>
      <c r="AL25" t="str">
        <f t="shared" si="15"/>
        <v/>
      </c>
      <c r="AM25" t="str">
        <f t="shared" si="16"/>
        <v>単元4</v>
      </c>
      <c r="AR25" s="70">
        <v>16</v>
      </c>
      <c r="AS25" s="42" t="s">
        <v>227</v>
      </c>
      <c r="AT25" s="25" t="s">
        <v>329</v>
      </c>
      <c r="AU25" s="25" t="s">
        <v>329</v>
      </c>
      <c r="AV25" s="25" t="s">
        <v>329</v>
      </c>
      <c r="AW25" s="25" t="s">
        <v>329</v>
      </c>
      <c r="AX25" s="43" t="s">
        <v>329</v>
      </c>
    </row>
    <row r="26" spans="1:50" ht="18.95" customHeight="1" x14ac:dyDescent="0.15">
      <c r="A26" s="99">
        <f t="shared" si="5"/>
        <v>45950</v>
      </c>
      <c r="B26" s="98">
        <f t="shared" si="5"/>
        <v>45950</v>
      </c>
      <c r="C26" s="7" t="s">
        <v>56</v>
      </c>
      <c r="D26" s="9"/>
      <c r="E26" s="55" t="str">
        <f t="shared" si="0"/>
        <v/>
      </c>
      <c r="F26" s="17" t="str">
        <f t="shared" si="1"/>
        <v/>
      </c>
      <c r="G26" s="17" t="str">
        <f t="shared" si="2"/>
        <v>単元3</v>
      </c>
      <c r="H26" s="17" t="str">
        <f t="shared" si="3"/>
        <v/>
      </c>
      <c r="I26" s="17" t="str">
        <f t="shared" si="4"/>
        <v/>
      </c>
      <c r="J26" s="3"/>
      <c r="L26" s="33">
        <v>1</v>
      </c>
      <c r="M26">
        <f>SUM($L$7:L26)</f>
        <v>12</v>
      </c>
      <c r="U26" s="3">
        <v>17</v>
      </c>
      <c r="V26" s="7">
        <f>P11</f>
        <v>0</v>
      </c>
      <c r="W26" s="81" t="s">
        <v>41</v>
      </c>
      <c r="X26" s="23" t="str">
        <f t="shared" si="6"/>
        <v>国語</v>
      </c>
      <c r="Y26">
        <f>IF($X26=Y$9,COUNTIF($X$10:$X26,Y$9)+O$23,"")</f>
        <v>5</v>
      </c>
      <c r="Z26" t="str">
        <f>IF($X26=Z$9,COUNTIF($X$10:$X26,Z$9)+P$23,"")</f>
        <v/>
      </c>
      <c r="AA26" t="str">
        <f>IF($X26=AA$9,COUNTIF($X$10:$X26,AA$9)+Q$23,"")</f>
        <v/>
      </c>
      <c r="AB26" t="str">
        <f>IF($X26=AB$9,COUNTIF($X$10:$X26,AB$9)+R$23,"")</f>
        <v/>
      </c>
      <c r="AC26" t="str">
        <f>IF($X26=AC$9,COUNTIF($X$10:$X26,AC$9)+S$23,"")</f>
        <v/>
      </c>
      <c r="AD26" t="str">
        <f t="shared" si="7"/>
        <v>単元5</v>
      </c>
      <c r="AE26" t="str">
        <f t="shared" si="8"/>
        <v/>
      </c>
      <c r="AF26" t="str">
        <f t="shared" si="9"/>
        <v/>
      </c>
      <c r="AG26" t="str">
        <f t="shared" si="10"/>
        <v/>
      </c>
      <c r="AH26" t="str">
        <f t="shared" si="11"/>
        <v/>
      </c>
      <c r="AI26" t="str">
        <f t="shared" si="12"/>
        <v>単元5,単元6</v>
      </c>
      <c r="AJ26" t="str">
        <f t="shared" si="13"/>
        <v/>
      </c>
      <c r="AK26" t="str">
        <f t="shared" si="14"/>
        <v/>
      </c>
      <c r="AL26" t="str">
        <f t="shared" si="15"/>
        <v/>
      </c>
      <c r="AM26" t="str">
        <f t="shared" si="16"/>
        <v/>
      </c>
      <c r="AR26" s="70">
        <v>17</v>
      </c>
      <c r="AS26" s="42" t="s">
        <v>228</v>
      </c>
      <c r="AT26" s="25" t="s">
        <v>330</v>
      </c>
      <c r="AU26" s="25" t="s">
        <v>330</v>
      </c>
      <c r="AV26" s="25" t="s">
        <v>330</v>
      </c>
      <c r="AW26" s="25" t="s">
        <v>330</v>
      </c>
      <c r="AX26" s="43" t="s">
        <v>330</v>
      </c>
    </row>
    <row r="27" spans="1:50" ht="18.95" customHeight="1" x14ac:dyDescent="0.15">
      <c r="A27" s="99">
        <f t="shared" si="5"/>
        <v>45951</v>
      </c>
      <c r="B27" s="98">
        <f t="shared" si="5"/>
        <v>45951</v>
      </c>
      <c r="C27" s="7" t="s">
        <v>57</v>
      </c>
      <c r="D27" s="9"/>
      <c r="E27" s="55" t="str">
        <f t="shared" si="0"/>
        <v/>
      </c>
      <c r="F27" s="17" t="str">
        <f t="shared" si="1"/>
        <v/>
      </c>
      <c r="G27" s="17" t="str">
        <f t="shared" si="2"/>
        <v>単元4</v>
      </c>
      <c r="H27" s="17" t="str">
        <f t="shared" si="3"/>
        <v/>
      </c>
      <c r="I27" s="17" t="str">
        <f t="shared" si="4"/>
        <v/>
      </c>
      <c r="J27" s="3"/>
      <c r="L27" s="33">
        <v>1</v>
      </c>
      <c r="M27">
        <f>SUM($L$7:L27)</f>
        <v>13</v>
      </c>
      <c r="U27" s="3">
        <v>18</v>
      </c>
      <c r="V27" s="7">
        <f>P12</f>
        <v>0</v>
      </c>
      <c r="W27" s="9" t="s">
        <v>41</v>
      </c>
      <c r="X27" s="23" t="str">
        <f t="shared" si="6"/>
        <v>国語</v>
      </c>
      <c r="Y27">
        <f>IF($X27=Y$9,COUNTIF($X$10:$X27,Y$9)+O$23,"")</f>
        <v>6</v>
      </c>
      <c r="Z27" t="str">
        <f>IF($X27=Z$9,COUNTIF($X$10:$X27,Z$9)+P$23,"")</f>
        <v/>
      </c>
      <c r="AA27" t="str">
        <f>IF($X27=AA$9,COUNTIF($X$10:$X27,AA$9)+Q$23,"")</f>
        <v/>
      </c>
      <c r="AB27" t="str">
        <f>IF($X27=AB$9,COUNTIF($X$10:$X27,AB$9)+R$23,"")</f>
        <v/>
      </c>
      <c r="AC27" t="str">
        <f>IF($X27=AC$9,COUNTIF($X$10:$X27,AC$9)+S$23,"")</f>
        <v/>
      </c>
      <c r="AD27" t="str">
        <f t="shared" si="7"/>
        <v>単元6</v>
      </c>
      <c r="AE27" t="str">
        <f t="shared" si="8"/>
        <v/>
      </c>
      <c r="AF27" t="str">
        <f t="shared" si="9"/>
        <v/>
      </c>
      <c r="AG27" t="str">
        <f t="shared" si="10"/>
        <v/>
      </c>
      <c r="AH27" t="str">
        <f t="shared" si="11"/>
        <v/>
      </c>
      <c r="AI27" t="str">
        <f t="shared" si="12"/>
        <v>単元6</v>
      </c>
      <c r="AJ27" t="str">
        <f t="shared" si="13"/>
        <v>単元3</v>
      </c>
      <c r="AK27" t="str">
        <f t="shared" si="14"/>
        <v/>
      </c>
      <c r="AL27" t="str">
        <f t="shared" si="15"/>
        <v/>
      </c>
      <c r="AM27" t="str">
        <f t="shared" si="16"/>
        <v/>
      </c>
      <c r="AR27" s="70">
        <v>18</v>
      </c>
      <c r="AS27" s="42" t="s">
        <v>229</v>
      </c>
      <c r="AT27" s="25" t="s">
        <v>331</v>
      </c>
      <c r="AU27" s="25" t="s">
        <v>331</v>
      </c>
      <c r="AV27" s="25" t="s">
        <v>331</v>
      </c>
      <c r="AW27" s="25" t="s">
        <v>331</v>
      </c>
      <c r="AX27" s="43" t="s">
        <v>331</v>
      </c>
    </row>
    <row r="28" spans="1:50" ht="18.95" customHeight="1" x14ac:dyDescent="0.15">
      <c r="A28" s="99">
        <f t="shared" si="5"/>
        <v>45952</v>
      </c>
      <c r="B28" s="98">
        <f t="shared" si="5"/>
        <v>45952</v>
      </c>
      <c r="C28" s="7" t="s">
        <v>58</v>
      </c>
      <c r="D28" s="9"/>
      <c r="E28" s="55" t="str">
        <f t="shared" si="0"/>
        <v/>
      </c>
      <c r="F28" s="17" t="str">
        <f t="shared" si="1"/>
        <v/>
      </c>
      <c r="G28" s="17" t="str">
        <f t="shared" si="2"/>
        <v/>
      </c>
      <c r="H28" s="17" t="str">
        <f t="shared" si="3"/>
        <v>単元2</v>
      </c>
      <c r="I28" s="17" t="str">
        <f t="shared" si="4"/>
        <v/>
      </c>
      <c r="J28" s="3"/>
      <c r="L28" s="33">
        <v>1</v>
      </c>
      <c r="M28">
        <f>SUM($L$7:L28)</f>
        <v>14</v>
      </c>
      <c r="U28" s="3">
        <v>19</v>
      </c>
      <c r="V28" s="7">
        <f>P13</f>
        <v>0</v>
      </c>
      <c r="W28" s="9" t="s">
        <v>50</v>
      </c>
      <c r="X28" s="23" t="str">
        <f t="shared" si="6"/>
        <v>社会</v>
      </c>
      <c r="Y28" t="str">
        <f>IF($X28=Y$9,COUNTIF($X$10:$X28,Y$9)+O$23,"")</f>
        <v/>
      </c>
      <c r="Z28">
        <f>IF($X28=Z$9,COUNTIF($X$10:$X28,Z$9)+P$23,"")</f>
        <v>3</v>
      </c>
      <c r="AA28" t="str">
        <f>IF($X28=AA$9,COUNTIF($X$10:$X28,AA$9)+Q$23,"")</f>
        <v/>
      </c>
      <c r="AB28" t="str">
        <f>IF($X28=AB$9,COUNTIF($X$10:$X28,AB$9)+R$23,"")</f>
        <v/>
      </c>
      <c r="AC28" t="str">
        <f>IF($X28=AC$9,COUNTIF($X$10:$X28,AC$9)+S$23,"")</f>
        <v/>
      </c>
      <c r="AD28" t="str">
        <f t="shared" si="7"/>
        <v/>
      </c>
      <c r="AE28" t="str">
        <f t="shared" si="8"/>
        <v>単元3</v>
      </c>
      <c r="AF28" t="str">
        <f t="shared" si="9"/>
        <v/>
      </c>
      <c r="AG28" t="str">
        <f t="shared" si="10"/>
        <v/>
      </c>
      <c r="AH28" t="str">
        <f t="shared" si="11"/>
        <v/>
      </c>
      <c r="AI28" t="str">
        <f t="shared" si="12"/>
        <v/>
      </c>
      <c r="AJ28" t="str">
        <f t="shared" si="13"/>
        <v>単元3</v>
      </c>
      <c r="AK28" t="str">
        <f t="shared" si="14"/>
        <v>単元5</v>
      </c>
      <c r="AL28" t="str">
        <f t="shared" si="15"/>
        <v/>
      </c>
      <c r="AM28" t="str">
        <f t="shared" si="16"/>
        <v/>
      </c>
      <c r="AR28" s="70">
        <v>19</v>
      </c>
      <c r="AS28" s="42" t="s">
        <v>230</v>
      </c>
      <c r="AT28" s="25" t="s">
        <v>332</v>
      </c>
      <c r="AU28" s="25" t="s">
        <v>332</v>
      </c>
      <c r="AV28" s="25" t="s">
        <v>332</v>
      </c>
      <c r="AW28" s="25" t="s">
        <v>332</v>
      </c>
      <c r="AX28" s="43" t="s">
        <v>332</v>
      </c>
    </row>
    <row r="29" spans="1:50" ht="18.95" customHeight="1" x14ac:dyDescent="0.15">
      <c r="A29" s="99">
        <f t="shared" si="5"/>
        <v>45953</v>
      </c>
      <c r="B29" s="98">
        <f t="shared" si="5"/>
        <v>45953</v>
      </c>
      <c r="C29" s="7" t="s">
        <v>59</v>
      </c>
      <c r="D29" s="9" t="s">
        <v>83</v>
      </c>
      <c r="E29" s="55" t="str">
        <f t="shared" si="0"/>
        <v/>
      </c>
      <c r="F29" s="17" t="str">
        <f t="shared" si="1"/>
        <v/>
      </c>
      <c r="G29" s="17" t="str">
        <f t="shared" si="2"/>
        <v/>
      </c>
      <c r="H29" s="17" t="str">
        <f t="shared" si="3"/>
        <v/>
      </c>
      <c r="I29" s="17" t="str">
        <f t="shared" si="4"/>
        <v/>
      </c>
      <c r="J29" s="3"/>
      <c r="L29" s="33">
        <v>0</v>
      </c>
      <c r="M29">
        <f>SUM($L$7:L29)</f>
        <v>14</v>
      </c>
      <c r="U29" s="3">
        <v>20</v>
      </c>
      <c r="V29" s="7">
        <f>P14</f>
        <v>0</v>
      </c>
      <c r="W29" s="9" t="s">
        <v>47</v>
      </c>
      <c r="X29" s="23" t="str">
        <f t="shared" si="6"/>
        <v>数学</v>
      </c>
      <c r="Y29" t="str">
        <f>IF($X29=Y$9,COUNTIF($X$10:$X29,Y$9)+O$23,"")</f>
        <v/>
      </c>
      <c r="Z29" t="str">
        <f>IF($X29=Z$9,COUNTIF($X$10:$X29,Z$9)+P$23,"")</f>
        <v/>
      </c>
      <c r="AA29">
        <f>IF($X29=AA$9,COUNTIF($X$10:$X29,AA$9)+Q$23,"")</f>
        <v>5</v>
      </c>
      <c r="AB29" t="str">
        <f>IF($X29=AB$9,COUNTIF($X$10:$X29,AB$9)+R$23,"")</f>
        <v/>
      </c>
      <c r="AC29" t="str">
        <f>IF($X29=AC$9,COUNTIF($X$10:$X29,AC$9)+S$23,"")</f>
        <v/>
      </c>
      <c r="AD29" t="str">
        <f t="shared" si="7"/>
        <v/>
      </c>
      <c r="AE29" t="str">
        <f t="shared" si="8"/>
        <v/>
      </c>
      <c r="AF29" t="str">
        <f t="shared" si="9"/>
        <v>単元5</v>
      </c>
      <c r="AG29" t="str">
        <f t="shared" si="10"/>
        <v/>
      </c>
      <c r="AH29" t="str">
        <f t="shared" si="11"/>
        <v/>
      </c>
      <c r="AI29" t="str">
        <f t="shared" si="12"/>
        <v/>
      </c>
      <c r="AJ29" t="str">
        <f t="shared" si="13"/>
        <v/>
      </c>
      <c r="AK29" t="str">
        <f t="shared" si="14"/>
        <v>単元5,単元6</v>
      </c>
      <c r="AL29" t="str">
        <f t="shared" si="15"/>
        <v/>
      </c>
      <c r="AM29" t="str">
        <f t="shared" si="16"/>
        <v/>
      </c>
      <c r="AR29" s="70">
        <v>20</v>
      </c>
      <c r="AS29" s="42" t="s">
        <v>231</v>
      </c>
      <c r="AT29" s="26" t="s">
        <v>333</v>
      </c>
      <c r="AU29" s="26" t="s">
        <v>333</v>
      </c>
      <c r="AV29" s="26" t="s">
        <v>333</v>
      </c>
      <c r="AW29" s="26" t="s">
        <v>333</v>
      </c>
      <c r="AX29" s="44" t="s">
        <v>333</v>
      </c>
    </row>
    <row r="30" spans="1:50" ht="18.95" customHeight="1" x14ac:dyDescent="0.15">
      <c r="A30" s="99">
        <f t="shared" si="5"/>
        <v>45954</v>
      </c>
      <c r="B30" s="98">
        <f t="shared" si="5"/>
        <v>45954</v>
      </c>
      <c r="C30" s="7" t="s">
        <v>60</v>
      </c>
      <c r="D30" s="9" t="s">
        <v>83</v>
      </c>
      <c r="E30" s="55" t="str">
        <f t="shared" si="0"/>
        <v/>
      </c>
      <c r="F30" s="17" t="str">
        <f t="shared" si="1"/>
        <v/>
      </c>
      <c r="G30" s="17" t="str">
        <f t="shared" si="2"/>
        <v/>
      </c>
      <c r="H30" s="17" t="str">
        <f t="shared" si="3"/>
        <v/>
      </c>
      <c r="I30" s="17" t="str">
        <f t="shared" si="4"/>
        <v/>
      </c>
      <c r="J30" s="3"/>
      <c r="L30" s="33">
        <v>0</v>
      </c>
      <c r="M30">
        <f>SUM($L$7:L30)</f>
        <v>14</v>
      </c>
      <c r="U30" s="3">
        <v>21</v>
      </c>
      <c r="V30" s="7">
        <f>P10</f>
        <v>0</v>
      </c>
      <c r="W30" s="9" t="s">
        <v>47</v>
      </c>
      <c r="X30" s="23" t="str">
        <f t="shared" si="6"/>
        <v>数学</v>
      </c>
      <c r="Y30" t="str">
        <f>IF($X30=Y$9,COUNTIF($X$10:$X30,Y$9)+O$23,"")</f>
        <v/>
      </c>
      <c r="Z30" t="str">
        <f>IF($X30=Z$9,COUNTIF($X$10:$X30,Z$9)+P$23,"")</f>
        <v/>
      </c>
      <c r="AA30">
        <f>IF($X30=AA$9,COUNTIF($X$10:$X30,AA$9)+Q$23,"")</f>
        <v>6</v>
      </c>
      <c r="AB30" t="str">
        <f>IF($X30=AB$9,COUNTIF($X$10:$X30,AB$9)+R$23,"")</f>
        <v/>
      </c>
      <c r="AC30" t="str">
        <f>IF($X30=AC$9,COUNTIF($X$10:$X30,AC$9)+S$23,"")</f>
        <v/>
      </c>
      <c r="AD30" t="str">
        <f t="shared" si="7"/>
        <v/>
      </c>
      <c r="AE30" t="str">
        <f t="shared" si="8"/>
        <v/>
      </c>
      <c r="AF30" t="str">
        <f t="shared" si="9"/>
        <v>単元6</v>
      </c>
      <c r="AG30" t="str">
        <f t="shared" si="10"/>
        <v/>
      </c>
      <c r="AH30" t="str">
        <f t="shared" si="11"/>
        <v/>
      </c>
      <c r="AI30" t="str">
        <f t="shared" si="12"/>
        <v/>
      </c>
      <c r="AJ30" t="str">
        <f t="shared" si="13"/>
        <v/>
      </c>
      <c r="AK30" t="str">
        <f t="shared" si="14"/>
        <v>単元6</v>
      </c>
      <c r="AL30" t="str">
        <f t="shared" si="15"/>
        <v>単元3</v>
      </c>
      <c r="AM30" t="str">
        <f t="shared" si="16"/>
        <v/>
      </c>
      <c r="AR30" s="70">
        <v>21</v>
      </c>
      <c r="AS30" s="42" t="s">
        <v>232</v>
      </c>
      <c r="AT30" s="25" t="s">
        <v>334</v>
      </c>
      <c r="AU30" s="25" t="s">
        <v>334</v>
      </c>
      <c r="AV30" s="25" t="s">
        <v>334</v>
      </c>
      <c r="AW30" s="25" t="s">
        <v>334</v>
      </c>
      <c r="AX30" s="43" t="s">
        <v>334</v>
      </c>
    </row>
    <row r="31" spans="1:50" ht="18.95" customHeight="1" x14ac:dyDescent="0.15">
      <c r="A31" s="99">
        <f t="shared" si="5"/>
        <v>45955</v>
      </c>
      <c r="B31" s="98">
        <f t="shared" si="5"/>
        <v>45955</v>
      </c>
      <c r="C31" s="7" t="s">
        <v>61</v>
      </c>
      <c r="D31" s="9"/>
      <c r="E31" s="55" t="str">
        <f t="shared" si="0"/>
        <v/>
      </c>
      <c r="F31" s="17" t="str">
        <f t="shared" si="1"/>
        <v/>
      </c>
      <c r="G31" s="17" t="str">
        <f t="shared" si="2"/>
        <v/>
      </c>
      <c r="H31" s="17" t="str">
        <f t="shared" si="3"/>
        <v/>
      </c>
      <c r="I31" s="17" t="str">
        <f t="shared" si="4"/>
        <v/>
      </c>
      <c r="J31" s="3"/>
      <c r="L31" s="33">
        <v>0</v>
      </c>
      <c r="M31">
        <f>SUM($L$7:L31)</f>
        <v>14</v>
      </c>
      <c r="U31" s="3">
        <v>22</v>
      </c>
      <c r="V31" s="7">
        <f>P11</f>
        <v>0</v>
      </c>
      <c r="W31" s="9" t="s">
        <v>48</v>
      </c>
      <c r="X31" s="23" t="str">
        <f t="shared" si="6"/>
        <v>理科</v>
      </c>
      <c r="Y31" t="str">
        <f>IF($X31=Y$9,COUNTIF($X$10:$X31,Y$9)+O$23,"")</f>
        <v/>
      </c>
      <c r="Z31" t="str">
        <f>IF($X31=Z$9,COUNTIF($X$10:$X31,Z$9)+P$23,"")</f>
        <v/>
      </c>
      <c r="AA31" t="str">
        <f>IF($X31=AA$9,COUNTIF($X$10:$X31,AA$9)+Q$23,"")</f>
        <v/>
      </c>
      <c r="AB31">
        <f>IF($X31=AB$9,COUNTIF($X$10:$X31,AB$9)+R$23,"")</f>
        <v>3</v>
      </c>
      <c r="AC31" t="str">
        <f>IF($X31=AC$9,COUNTIF($X$10:$X31,AC$9)+S$23,"")</f>
        <v/>
      </c>
      <c r="AD31" t="str">
        <f t="shared" si="7"/>
        <v/>
      </c>
      <c r="AE31" t="str">
        <f t="shared" si="8"/>
        <v/>
      </c>
      <c r="AF31" t="str">
        <f t="shared" si="9"/>
        <v/>
      </c>
      <c r="AG31" t="str">
        <f t="shared" si="10"/>
        <v>単元3</v>
      </c>
      <c r="AH31" t="str">
        <f t="shared" si="11"/>
        <v/>
      </c>
      <c r="AI31" t="str">
        <f t="shared" si="12"/>
        <v/>
      </c>
      <c r="AJ31" t="str">
        <f t="shared" si="13"/>
        <v/>
      </c>
      <c r="AK31" t="str">
        <f t="shared" si="14"/>
        <v/>
      </c>
      <c r="AL31" t="str">
        <f t="shared" si="15"/>
        <v>単元3</v>
      </c>
      <c r="AM31" t="str">
        <f t="shared" si="16"/>
        <v>単元5</v>
      </c>
      <c r="AR31" s="70">
        <v>22</v>
      </c>
      <c r="AS31" s="42" t="s">
        <v>233</v>
      </c>
      <c r="AT31" s="25" t="s">
        <v>335</v>
      </c>
      <c r="AU31" s="25" t="s">
        <v>335</v>
      </c>
      <c r="AV31" s="25" t="s">
        <v>335</v>
      </c>
      <c r="AW31" s="25" t="s">
        <v>335</v>
      </c>
      <c r="AX31" s="43" t="s">
        <v>335</v>
      </c>
    </row>
    <row r="32" spans="1:50" ht="18.95" customHeight="1" x14ac:dyDescent="0.15">
      <c r="A32" s="99">
        <f t="shared" si="5"/>
        <v>45956</v>
      </c>
      <c r="B32" s="98">
        <f t="shared" si="5"/>
        <v>45956</v>
      </c>
      <c r="C32" s="7" t="s">
        <v>62</v>
      </c>
      <c r="D32" s="9"/>
      <c r="E32" s="55" t="str">
        <f t="shared" si="0"/>
        <v/>
      </c>
      <c r="F32" s="17" t="str">
        <f t="shared" si="1"/>
        <v/>
      </c>
      <c r="G32" s="17" t="str">
        <f t="shared" si="2"/>
        <v/>
      </c>
      <c r="H32" s="17" t="str">
        <f t="shared" si="3"/>
        <v/>
      </c>
      <c r="I32" s="17" t="str">
        <f t="shared" si="4"/>
        <v/>
      </c>
      <c r="J32" s="3"/>
      <c r="L32" s="33">
        <v>0</v>
      </c>
      <c r="M32">
        <f>SUM($L$7:L32)</f>
        <v>14</v>
      </c>
      <c r="U32" s="3">
        <v>23</v>
      </c>
      <c r="V32" s="7">
        <f>P12</f>
        <v>0</v>
      </c>
      <c r="W32" s="9" t="s">
        <v>49</v>
      </c>
      <c r="X32" s="23" t="str">
        <f t="shared" si="6"/>
        <v>英語</v>
      </c>
      <c r="Y32" t="str">
        <f>IF($X32=Y$9,COUNTIF($X$10:$X32,Y$9)+O$23,"")</f>
        <v/>
      </c>
      <c r="Z32" t="str">
        <f>IF($X32=Z$9,COUNTIF($X$10:$X32,Z$9)+P$23,"")</f>
        <v/>
      </c>
      <c r="AA32" t="str">
        <f>IF($X32=AA$9,COUNTIF($X$10:$X32,AA$9)+Q$23,"")</f>
        <v/>
      </c>
      <c r="AB32" t="str">
        <f>IF($X32=AB$9,COUNTIF($X$10:$X32,AB$9)+R$23,"")</f>
        <v/>
      </c>
      <c r="AC32">
        <f>IF($X32=AC$9,COUNTIF($X$10:$X32,AC$9)+S$23,"")</f>
        <v>5</v>
      </c>
      <c r="AD32" t="str">
        <f t="shared" si="7"/>
        <v/>
      </c>
      <c r="AE32" t="str">
        <f t="shared" si="8"/>
        <v/>
      </c>
      <c r="AF32" t="str">
        <f t="shared" si="9"/>
        <v/>
      </c>
      <c r="AG32" t="str">
        <f t="shared" si="10"/>
        <v/>
      </c>
      <c r="AH32" t="str">
        <f t="shared" si="11"/>
        <v>単元5</v>
      </c>
      <c r="AI32" t="str">
        <f t="shared" si="12"/>
        <v/>
      </c>
      <c r="AJ32" t="str">
        <f t="shared" si="13"/>
        <v/>
      </c>
      <c r="AK32" t="str">
        <f t="shared" si="14"/>
        <v/>
      </c>
      <c r="AL32" t="str">
        <f t="shared" si="15"/>
        <v/>
      </c>
      <c r="AM32" t="str">
        <f t="shared" si="16"/>
        <v>単元5,単元6</v>
      </c>
      <c r="AR32" s="70">
        <v>23</v>
      </c>
      <c r="AS32" s="42" t="s">
        <v>234</v>
      </c>
      <c r="AT32" s="25" t="s">
        <v>336</v>
      </c>
      <c r="AU32" s="25" t="s">
        <v>336</v>
      </c>
      <c r="AV32" s="25" t="s">
        <v>336</v>
      </c>
      <c r="AW32" s="25" t="s">
        <v>336</v>
      </c>
      <c r="AX32" s="43" t="s">
        <v>336</v>
      </c>
    </row>
    <row r="33" spans="1:50" ht="18.95" customHeight="1" x14ac:dyDescent="0.15">
      <c r="A33" s="99">
        <f t="shared" si="5"/>
        <v>45957</v>
      </c>
      <c r="B33" s="98">
        <f t="shared" si="5"/>
        <v>45957</v>
      </c>
      <c r="C33" s="7" t="s">
        <v>63</v>
      </c>
      <c r="D33" s="9"/>
      <c r="E33" s="55" t="str">
        <f t="shared" si="0"/>
        <v/>
      </c>
      <c r="F33" s="17" t="str">
        <f t="shared" si="1"/>
        <v/>
      </c>
      <c r="G33" s="17" t="str">
        <f t="shared" si="2"/>
        <v/>
      </c>
      <c r="H33" s="17" t="str">
        <f t="shared" si="3"/>
        <v/>
      </c>
      <c r="I33" s="17" t="str">
        <f t="shared" si="4"/>
        <v>単元3</v>
      </c>
      <c r="J33" s="3"/>
      <c r="L33" s="33">
        <v>1</v>
      </c>
      <c r="M33">
        <f>SUM($L$7:L33)</f>
        <v>15</v>
      </c>
      <c r="U33" s="3">
        <v>24</v>
      </c>
      <c r="V33" s="7">
        <f>P13</f>
        <v>0</v>
      </c>
      <c r="W33" s="9" t="s">
        <v>49</v>
      </c>
      <c r="X33" s="23" t="str">
        <f t="shared" si="6"/>
        <v>英語</v>
      </c>
      <c r="Y33" t="str">
        <f>IF($X33=Y$9,COUNTIF($X$10:$X33,Y$9)+O$23,"")</f>
        <v/>
      </c>
      <c r="Z33" t="str">
        <f>IF($X33=Z$9,COUNTIF($X$10:$X33,Z$9)+P$23,"")</f>
        <v/>
      </c>
      <c r="AA33" t="str">
        <f>IF($X33=AA$9,COUNTIF($X$10:$X33,AA$9)+Q$23,"")</f>
        <v/>
      </c>
      <c r="AB33" t="str">
        <f>IF($X33=AB$9,COUNTIF($X$10:$X33,AB$9)+R$23,"")</f>
        <v/>
      </c>
      <c r="AC33">
        <f>IF($X33=AC$9,COUNTIF($X$10:$X33,AC$9)+S$23,"")</f>
        <v>6</v>
      </c>
      <c r="AD33" t="str">
        <f t="shared" si="7"/>
        <v/>
      </c>
      <c r="AE33" t="str">
        <f t="shared" si="8"/>
        <v/>
      </c>
      <c r="AF33" t="str">
        <f t="shared" si="9"/>
        <v/>
      </c>
      <c r="AG33" t="str">
        <f t="shared" si="10"/>
        <v/>
      </c>
      <c r="AH33" t="str">
        <f t="shared" si="11"/>
        <v>単元6</v>
      </c>
      <c r="AI33" t="str">
        <f t="shared" si="12"/>
        <v>単元7</v>
      </c>
      <c r="AJ33" t="str">
        <f t="shared" si="13"/>
        <v/>
      </c>
      <c r="AK33" t="str">
        <f t="shared" si="14"/>
        <v/>
      </c>
      <c r="AL33" t="str">
        <f t="shared" si="15"/>
        <v/>
      </c>
      <c r="AM33" t="str">
        <f t="shared" si="16"/>
        <v>単元6</v>
      </c>
      <c r="AR33" s="70">
        <v>24</v>
      </c>
      <c r="AS33" s="42" t="s">
        <v>235</v>
      </c>
      <c r="AT33" s="25" t="s">
        <v>337</v>
      </c>
      <c r="AU33" s="25" t="s">
        <v>337</v>
      </c>
      <c r="AV33" s="25" t="s">
        <v>337</v>
      </c>
      <c r="AW33" s="25" t="s">
        <v>337</v>
      </c>
      <c r="AX33" s="43" t="s">
        <v>337</v>
      </c>
    </row>
    <row r="34" spans="1:50" ht="18.95" customHeight="1" x14ac:dyDescent="0.15">
      <c r="A34" s="99">
        <f t="shared" si="5"/>
        <v>45958</v>
      </c>
      <c r="B34" s="98">
        <f t="shared" si="5"/>
        <v>45958</v>
      </c>
      <c r="C34" s="7" t="s">
        <v>64</v>
      </c>
      <c r="D34" s="9"/>
      <c r="E34" s="55" t="str">
        <f t="shared" si="0"/>
        <v/>
      </c>
      <c r="F34" s="17" t="str">
        <f t="shared" si="1"/>
        <v/>
      </c>
      <c r="G34" s="17" t="str">
        <f t="shared" si="2"/>
        <v/>
      </c>
      <c r="H34" s="17" t="str">
        <f t="shared" si="3"/>
        <v/>
      </c>
      <c r="I34" s="17" t="str">
        <f t="shared" si="4"/>
        <v>単元4</v>
      </c>
      <c r="J34" s="3"/>
      <c r="L34" s="33">
        <v>1</v>
      </c>
      <c r="M34">
        <f>SUM($L$7:L34)</f>
        <v>16</v>
      </c>
      <c r="O34" s="6"/>
      <c r="U34" s="3">
        <v>25</v>
      </c>
      <c r="V34" s="7">
        <f>P14</f>
        <v>0</v>
      </c>
      <c r="W34" s="81" t="s">
        <v>41</v>
      </c>
      <c r="X34" s="23" t="str">
        <f t="shared" si="6"/>
        <v>国語</v>
      </c>
      <c r="Y34">
        <f>IF($X34=Y$9,COUNTIF($X$10:$X34,Y$9)+O$23,"")</f>
        <v>7</v>
      </c>
      <c r="Z34" t="str">
        <f>IF($X34=Z$9,COUNTIF($X$10:$X34,Z$9)+P$23,"")</f>
        <v/>
      </c>
      <c r="AA34" t="str">
        <f>IF($X34=AA$9,COUNTIF($X$10:$X34,AA$9)+Q$23,"")</f>
        <v/>
      </c>
      <c r="AB34" t="str">
        <f>IF($X34=AB$9,COUNTIF($X$10:$X34,AB$9)+R$23,"")</f>
        <v/>
      </c>
      <c r="AC34" t="str">
        <f>IF($X34=AC$9,COUNTIF($X$10:$X34,AC$9)+S$23,"")</f>
        <v/>
      </c>
      <c r="AD34" t="str">
        <f t="shared" si="7"/>
        <v>単元7</v>
      </c>
      <c r="AE34" t="str">
        <f t="shared" si="8"/>
        <v/>
      </c>
      <c r="AF34" t="str">
        <f t="shared" si="9"/>
        <v/>
      </c>
      <c r="AG34" t="str">
        <f t="shared" si="10"/>
        <v/>
      </c>
      <c r="AH34" t="str">
        <f t="shared" si="11"/>
        <v/>
      </c>
      <c r="AI34" t="str">
        <f t="shared" si="12"/>
        <v>単元7,単元8</v>
      </c>
      <c r="AJ34" t="str">
        <f t="shared" si="13"/>
        <v/>
      </c>
      <c r="AK34" t="str">
        <f t="shared" si="14"/>
        <v/>
      </c>
      <c r="AL34" t="str">
        <f t="shared" si="15"/>
        <v/>
      </c>
      <c r="AM34" t="str">
        <f t="shared" si="16"/>
        <v/>
      </c>
      <c r="AR34" s="70">
        <v>25</v>
      </c>
      <c r="AS34" s="42" t="s">
        <v>236</v>
      </c>
      <c r="AT34" s="26" t="s">
        <v>338</v>
      </c>
      <c r="AU34" s="26" t="s">
        <v>338</v>
      </c>
      <c r="AV34" s="26" t="s">
        <v>338</v>
      </c>
      <c r="AW34" s="26" t="s">
        <v>338</v>
      </c>
      <c r="AX34" s="44" t="s">
        <v>338</v>
      </c>
    </row>
    <row r="35" spans="1:50" ht="18.95" customHeight="1" x14ac:dyDescent="0.15">
      <c r="A35" s="99">
        <f t="shared" si="5"/>
        <v>45959</v>
      </c>
      <c r="B35" s="98">
        <f t="shared" si="5"/>
        <v>45959</v>
      </c>
      <c r="C35" s="7" t="s">
        <v>51</v>
      </c>
      <c r="D35" s="9"/>
      <c r="E35" s="55" t="str">
        <f t="shared" si="0"/>
        <v>単元5</v>
      </c>
      <c r="F35" s="17" t="str">
        <f t="shared" si="1"/>
        <v/>
      </c>
      <c r="G35" s="17" t="str">
        <f t="shared" si="2"/>
        <v/>
      </c>
      <c r="H35" s="17" t="str">
        <f t="shared" si="3"/>
        <v/>
      </c>
      <c r="I35" s="17" t="str">
        <f t="shared" si="4"/>
        <v/>
      </c>
      <c r="J35" s="3"/>
      <c r="L35" s="33">
        <v>1</v>
      </c>
      <c r="M35">
        <f>SUM($L$7:L35)</f>
        <v>17</v>
      </c>
      <c r="U35" s="3">
        <v>26</v>
      </c>
      <c r="V35" s="7">
        <f>P10</f>
        <v>0</v>
      </c>
      <c r="W35" s="9" t="s">
        <v>41</v>
      </c>
      <c r="X35" s="23" t="str">
        <f t="shared" si="6"/>
        <v>国語</v>
      </c>
      <c r="Y35">
        <f>IF($X35=Y$9,COUNTIF($X$10:$X35,Y$9)+O$23,"")</f>
        <v>8</v>
      </c>
      <c r="Z35" t="str">
        <f>IF($X35=Z$9,COUNTIF($X$10:$X35,Z$9)+P$23,"")</f>
        <v/>
      </c>
      <c r="AA35" t="str">
        <f>IF($X35=AA$9,COUNTIF($X$10:$X35,AA$9)+Q$23,"")</f>
        <v/>
      </c>
      <c r="AB35" t="str">
        <f>IF($X35=AB$9,COUNTIF($X$10:$X35,AB$9)+R$23,"")</f>
        <v/>
      </c>
      <c r="AC35" t="str">
        <f>IF($X35=AC$9,COUNTIF($X$10:$X35,AC$9)+S$23,"")</f>
        <v/>
      </c>
      <c r="AD35" t="str">
        <f t="shared" si="7"/>
        <v>単元8</v>
      </c>
      <c r="AE35" t="str">
        <f t="shared" si="8"/>
        <v/>
      </c>
      <c r="AF35" t="str">
        <f t="shared" si="9"/>
        <v/>
      </c>
      <c r="AG35" t="str">
        <f t="shared" si="10"/>
        <v/>
      </c>
      <c r="AH35" t="str">
        <f t="shared" si="11"/>
        <v/>
      </c>
      <c r="AI35" t="str">
        <f t="shared" si="12"/>
        <v>単元8</v>
      </c>
      <c r="AJ35" t="str">
        <f t="shared" si="13"/>
        <v>単元4</v>
      </c>
      <c r="AK35" t="str">
        <f t="shared" si="14"/>
        <v/>
      </c>
      <c r="AL35" t="str">
        <f t="shared" si="15"/>
        <v/>
      </c>
      <c r="AM35" t="str">
        <f t="shared" si="16"/>
        <v/>
      </c>
      <c r="AR35" s="70">
        <v>26</v>
      </c>
      <c r="AS35" s="42" t="s">
        <v>237</v>
      </c>
      <c r="AT35" s="26" t="s">
        <v>339</v>
      </c>
      <c r="AU35" s="26" t="s">
        <v>339</v>
      </c>
      <c r="AV35" s="26" t="s">
        <v>339</v>
      </c>
      <c r="AW35" s="26" t="s">
        <v>339</v>
      </c>
      <c r="AX35" s="44" t="s">
        <v>339</v>
      </c>
    </row>
    <row r="36" spans="1:50" ht="18.95" customHeight="1" x14ac:dyDescent="0.15">
      <c r="A36" s="99">
        <f t="shared" si="5"/>
        <v>45960</v>
      </c>
      <c r="B36" s="98">
        <f t="shared" si="5"/>
        <v>45960</v>
      </c>
      <c r="C36" s="7" t="s">
        <v>52</v>
      </c>
      <c r="D36" s="9"/>
      <c r="E36" s="55" t="str">
        <f t="shared" si="0"/>
        <v>単元6</v>
      </c>
      <c r="F36" s="17" t="str">
        <f t="shared" si="1"/>
        <v/>
      </c>
      <c r="G36" s="17" t="str">
        <f t="shared" si="2"/>
        <v/>
      </c>
      <c r="H36" s="17" t="str">
        <f t="shared" si="3"/>
        <v/>
      </c>
      <c r="I36" s="17" t="str">
        <f t="shared" si="4"/>
        <v/>
      </c>
      <c r="J36" s="3"/>
      <c r="L36" s="33">
        <v>1</v>
      </c>
      <c r="M36">
        <f>SUM($L$7:L36)</f>
        <v>18</v>
      </c>
      <c r="U36" s="3">
        <v>27</v>
      </c>
      <c r="V36" s="7">
        <f>P11</f>
        <v>0</v>
      </c>
      <c r="W36" s="9" t="s">
        <v>50</v>
      </c>
      <c r="X36" s="23" t="str">
        <f t="shared" si="6"/>
        <v>社会</v>
      </c>
      <c r="Y36" t="str">
        <f>IF($X36=Y$9,COUNTIF($X$10:$X36,Y$9)+O$23,"")</f>
        <v/>
      </c>
      <c r="Z36">
        <f>IF($X36=Z$9,COUNTIF($X$10:$X36,Z$9)+P$23,"")</f>
        <v>4</v>
      </c>
      <c r="AA36" t="str">
        <f>IF($X36=AA$9,COUNTIF($X$10:$X36,AA$9)+Q$23,"")</f>
        <v/>
      </c>
      <c r="AB36" t="str">
        <f>IF($X36=AB$9,COUNTIF($X$10:$X36,AB$9)+R$23,"")</f>
        <v/>
      </c>
      <c r="AC36" t="str">
        <f>IF($X36=AC$9,COUNTIF($X$10:$X36,AC$9)+S$23,"")</f>
        <v/>
      </c>
      <c r="AD36" t="str">
        <f t="shared" si="7"/>
        <v/>
      </c>
      <c r="AE36" t="str">
        <f t="shared" si="8"/>
        <v>単元4</v>
      </c>
      <c r="AF36" t="str">
        <f t="shared" si="9"/>
        <v/>
      </c>
      <c r="AG36" t="str">
        <f t="shared" si="10"/>
        <v/>
      </c>
      <c r="AH36" t="str">
        <f t="shared" si="11"/>
        <v/>
      </c>
      <c r="AI36" t="str">
        <f t="shared" si="12"/>
        <v/>
      </c>
      <c r="AJ36" t="str">
        <f t="shared" si="13"/>
        <v>単元4</v>
      </c>
      <c r="AK36" t="str">
        <f t="shared" si="14"/>
        <v>単元7</v>
      </c>
      <c r="AL36" t="str">
        <f t="shared" si="15"/>
        <v/>
      </c>
      <c r="AM36" t="str">
        <f t="shared" si="16"/>
        <v/>
      </c>
      <c r="AR36" s="70">
        <v>27</v>
      </c>
      <c r="AS36" s="42" t="s">
        <v>238</v>
      </c>
      <c r="AT36" s="26" t="s">
        <v>340</v>
      </c>
      <c r="AU36" s="26" t="s">
        <v>340</v>
      </c>
      <c r="AV36" s="26" t="s">
        <v>340</v>
      </c>
      <c r="AW36" s="26" t="s">
        <v>340</v>
      </c>
      <c r="AX36" s="44" t="s">
        <v>340</v>
      </c>
    </row>
    <row r="37" spans="1:50" ht="18.95" customHeight="1" thickBot="1" x14ac:dyDescent="0.2">
      <c r="A37" s="99">
        <f t="shared" si="5"/>
        <v>45961</v>
      </c>
      <c r="B37" s="98">
        <f t="shared" si="5"/>
        <v>45961</v>
      </c>
      <c r="C37" s="7" t="s">
        <v>53</v>
      </c>
      <c r="D37" s="10"/>
      <c r="E37" s="55" t="str">
        <f t="shared" si="0"/>
        <v>予備</v>
      </c>
      <c r="F37" s="17" t="str">
        <f t="shared" si="1"/>
        <v>予備</v>
      </c>
      <c r="G37" s="17" t="str">
        <f t="shared" si="2"/>
        <v>予備</v>
      </c>
      <c r="H37" s="17" t="str">
        <f t="shared" si="3"/>
        <v>予備</v>
      </c>
      <c r="I37" s="17" t="str">
        <f t="shared" si="4"/>
        <v>予備</v>
      </c>
      <c r="J37" s="3"/>
      <c r="L37" s="34" t="s">
        <v>797</v>
      </c>
      <c r="M37">
        <f>SUM($L$7:L37)</f>
        <v>18</v>
      </c>
      <c r="U37" s="3">
        <v>28</v>
      </c>
      <c r="V37" s="7">
        <f>P12</f>
        <v>0</v>
      </c>
      <c r="W37" s="9" t="s">
        <v>47</v>
      </c>
      <c r="X37" s="23" t="str">
        <f t="shared" si="6"/>
        <v>数学</v>
      </c>
      <c r="Y37" t="str">
        <f>IF($X37=Y$9,COUNTIF($X$10:$X37,Y$9)+O$23,"")</f>
        <v/>
      </c>
      <c r="Z37" t="str">
        <f>IF($X37=Z$9,COUNTIF($X$10:$X37,Z$9)+P$23,"")</f>
        <v/>
      </c>
      <c r="AA37">
        <f>IF($X37=AA$9,COUNTIF($X$10:$X37,AA$9)+Q$23,"")</f>
        <v>7</v>
      </c>
      <c r="AB37" t="str">
        <f>IF($X37=AB$9,COUNTIF($X$10:$X37,AB$9)+R$23,"")</f>
        <v/>
      </c>
      <c r="AC37" t="str">
        <f>IF($X37=AC$9,COUNTIF($X$10:$X37,AC$9)+S$23,"")</f>
        <v/>
      </c>
      <c r="AD37" t="str">
        <f t="shared" si="7"/>
        <v/>
      </c>
      <c r="AE37" t="str">
        <f t="shared" si="8"/>
        <v/>
      </c>
      <c r="AF37" t="str">
        <f t="shared" si="9"/>
        <v>単元7</v>
      </c>
      <c r="AG37" t="str">
        <f t="shared" si="10"/>
        <v/>
      </c>
      <c r="AH37" t="str">
        <f t="shared" si="11"/>
        <v/>
      </c>
      <c r="AI37" t="str">
        <f t="shared" si="12"/>
        <v/>
      </c>
      <c r="AJ37" t="str">
        <f t="shared" si="13"/>
        <v/>
      </c>
      <c r="AK37" t="str">
        <f t="shared" si="14"/>
        <v>単元7,単元8</v>
      </c>
      <c r="AL37" t="str">
        <f t="shared" si="15"/>
        <v/>
      </c>
      <c r="AM37" t="str">
        <f t="shared" si="16"/>
        <v/>
      </c>
      <c r="AR37" s="70">
        <v>28</v>
      </c>
      <c r="AS37" s="42" t="s">
        <v>239</v>
      </c>
      <c r="AT37" s="25" t="s">
        <v>341</v>
      </c>
      <c r="AU37" s="25" t="s">
        <v>341</v>
      </c>
      <c r="AV37" s="25" t="s">
        <v>341</v>
      </c>
      <c r="AW37" s="25" t="s">
        <v>341</v>
      </c>
      <c r="AX37" s="43" t="s">
        <v>341</v>
      </c>
    </row>
    <row r="38" spans="1:50" ht="24.95" customHeight="1" x14ac:dyDescent="0.15">
      <c r="U38" s="3">
        <v>29</v>
      </c>
      <c r="V38" s="7">
        <f>P13</f>
        <v>0</v>
      </c>
      <c r="W38" s="9" t="s">
        <v>47</v>
      </c>
      <c r="X38" s="23" t="str">
        <f t="shared" si="6"/>
        <v>数学</v>
      </c>
      <c r="Y38" t="str">
        <f>IF($X38=Y$9,COUNTIF($X$10:$X38,Y$9)+O$23,"")</f>
        <v/>
      </c>
      <c r="Z38" t="str">
        <f>IF($X38=Z$9,COUNTIF($X$10:$X38,Z$9)+P$23,"")</f>
        <v/>
      </c>
      <c r="AA38">
        <f>IF($X38=AA$9,COUNTIF($X$10:$X38,AA$9)+Q$23,"")</f>
        <v>8</v>
      </c>
      <c r="AB38" t="str">
        <f>IF($X38=AB$9,COUNTIF($X$10:$X38,AB$9)+R$23,"")</f>
        <v/>
      </c>
      <c r="AC38" t="str">
        <f>IF($X38=AC$9,COUNTIF($X$10:$X38,AC$9)+S$23,"")</f>
        <v/>
      </c>
      <c r="AD38" t="str">
        <f t="shared" si="7"/>
        <v/>
      </c>
      <c r="AE38" t="str">
        <f t="shared" si="8"/>
        <v/>
      </c>
      <c r="AF38" t="str">
        <f t="shared" si="9"/>
        <v>単元8</v>
      </c>
      <c r="AG38" t="str">
        <f t="shared" si="10"/>
        <v/>
      </c>
      <c r="AH38" t="str">
        <f t="shared" si="11"/>
        <v/>
      </c>
      <c r="AI38" t="str">
        <f t="shared" si="12"/>
        <v/>
      </c>
      <c r="AJ38" t="str">
        <f t="shared" si="13"/>
        <v/>
      </c>
      <c r="AK38" t="str">
        <f t="shared" si="14"/>
        <v>単元8</v>
      </c>
      <c r="AL38" t="str">
        <f t="shared" si="15"/>
        <v>単元4</v>
      </c>
      <c r="AM38" t="str">
        <f t="shared" si="16"/>
        <v/>
      </c>
      <c r="AR38" s="70">
        <v>29</v>
      </c>
      <c r="AS38" s="42" t="s">
        <v>240</v>
      </c>
      <c r="AT38" s="27" t="s">
        <v>342</v>
      </c>
      <c r="AU38" s="27" t="s">
        <v>342</v>
      </c>
      <c r="AV38" s="25" t="s">
        <v>342</v>
      </c>
      <c r="AW38" s="27" t="s">
        <v>342</v>
      </c>
      <c r="AX38" s="43" t="s">
        <v>342</v>
      </c>
    </row>
    <row r="39" spans="1:50" ht="24.95" customHeight="1" x14ac:dyDescent="0.15">
      <c r="L39" s="6"/>
      <c r="U39" s="3">
        <v>30</v>
      </c>
      <c r="V39" s="7">
        <f>P14</f>
        <v>0</v>
      </c>
      <c r="W39" s="9" t="s">
        <v>48</v>
      </c>
      <c r="X39" s="23" t="str">
        <f t="shared" si="6"/>
        <v>理科</v>
      </c>
      <c r="Y39" t="str">
        <f>IF($X39=Y$9,COUNTIF($X$10:$X39,Y$9)+O$23,"")</f>
        <v/>
      </c>
      <c r="Z39" t="str">
        <f>IF($X39=Z$9,COUNTIF($X$10:$X39,Z$9)+P$23,"")</f>
        <v/>
      </c>
      <c r="AA39" t="str">
        <f>IF($X39=AA$9,COUNTIF($X$10:$X39,AA$9)+Q$23,"")</f>
        <v/>
      </c>
      <c r="AB39">
        <f>IF($X39=AB$9,COUNTIF($X$10:$X39,AB$9)+R$23,"")</f>
        <v>4</v>
      </c>
      <c r="AC39" t="str">
        <f>IF($X39=AC$9,COUNTIF($X$10:$X39,AC$9)+S$23,"")</f>
        <v/>
      </c>
      <c r="AD39" t="str">
        <f t="shared" si="7"/>
        <v/>
      </c>
      <c r="AE39" t="str">
        <f t="shared" si="8"/>
        <v/>
      </c>
      <c r="AF39" t="str">
        <f t="shared" si="9"/>
        <v/>
      </c>
      <c r="AG39" t="str">
        <f t="shared" si="10"/>
        <v>単元4</v>
      </c>
      <c r="AH39" t="str">
        <f t="shared" si="11"/>
        <v/>
      </c>
      <c r="AI39" t="str">
        <f t="shared" si="12"/>
        <v/>
      </c>
      <c r="AJ39" t="str">
        <f t="shared" si="13"/>
        <v/>
      </c>
      <c r="AK39" t="str">
        <f t="shared" si="14"/>
        <v/>
      </c>
      <c r="AL39" t="str">
        <f t="shared" si="15"/>
        <v>単元4</v>
      </c>
      <c r="AM39" t="str">
        <f t="shared" si="16"/>
        <v>単元7</v>
      </c>
      <c r="AR39" s="70">
        <v>30</v>
      </c>
      <c r="AS39" s="42" t="s">
        <v>241</v>
      </c>
      <c r="AT39" s="27" t="s">
        <v>343</v>
      </c>
      <c r="AU39" s="27" t="s">
        <v>343</v>
      </c>
      <c r="AV39" s="25" t="s">
        <v>343</v>
      </c>
      <c r="AW39" s="27" t="s">
        <v>343</v>
      </c>
      <c r="AX39" s="43" t="s">
        <v>343</v>
      </c>
    </row>
    <row r="40" spans="1:50" ht="24.95" customHeight="1" x14ac:dyDescent="0.15">
      <c r="U40" s="3">
        <v>31</v>
      </c>
      <c r="V40" s="7">
        <f>P10</f>
        <v>0</v>
      </c>
      <c r="W40" s="9" t="s">
        <v>49</v>
      </c>
      <c r="X40" s="23" t="str">
        <f t="shared" si="6"/>
        <v>英語</v>
      </c>
      <c r="Y40" t="str">
        <f>IF($X40=Y$9,COUNTIF($X$10:$X40,Y$9)+O$23,"")</f>
        <v/>
      </c>
      <c r="Z40" t="str">
        <f>IF($X40=Z$9,COUNTIF($X$10:$X40,Z$9)+P$23,"")</f>
        <v/>
      </c>
      <c r="AA40" t="str">
        <f>IF($X40=AA$9,COUNTIF($X$10:$X40,AA$9)+Q$23,"")</f>
        <v/>
      </c>
      <c r="AB40" t="str">
        <f>IF($X40=AB$9,COUNTIF($X$10:$X40,AB$9)+R$23,"")</f>
        <v/>
      </c>
      <c r="AC40">
        <f>IF($X40=AC$9,COUNTIF($X$10:$X40,AC$9)+S$23,"")</f>
        <v>7</v>
      </c>
      <c r="AD40" t="str">
        <f t="shared" si="7"/>
        <v/>
      </c>
      <c r="AE40" t="str">
        <f t="shared" si="8"/>
        <v/>
      </c>
      <c r="AF40" t="str">
        <f t="shared" si="9"/>
        <v/>
      </c>
      <c r="AG40" t="str">
        <f t="shared" si="10"/>
        <v/>
      </c>
      <c r="AH40" t="str">
        <f t="shared" si="11"/>
        <v>単元7</v>
      </c>
      <c r="AI40" t="str">
        <f t="shared" si="12"/>
        <v/>
      </c>
      <c r="AJ40" t="str">
        <f t="shared" si="13"/>
        <v/>
      </c>
      <c r="AK40" t="str">
        <f t="shared" si="14"/>
        <v/>
      </c>
      <c r="AL40" t="str">
        <f t="shared" si="15"/>
        <v/>
      </c>
      <c r="AM40" t="str">
        <f t="shared" si="16"/>
        <v>単元7,単元8</v>
      </c>
      <c r="AR40" s="70">
        <v>31</v>
      </c>
      <c r="AS40" s="105" t="s">
        <v>344</v>
      </c>
      <c r="AT40" s="27" t="s">
        <v>242</v>
      </c>
      <c r="AU40" s="27" t="s">
        <v>242</v>
      </c>
      <c r="AV40" s="27" t="s">
        <v>242</v>
      </c>
      <c r="AW40" s="26" t="s">
        <v>242</v>
      </c>
      <c r="AX40" s="43" t="s">
        <v>242</v>
      </c>
    </row>
    <row r="41" spans="1:50" ht="17.25" customHeight="1" x14ac:dyDescent="0.15">
      <c r="U41" s="3">
        <v>32</v>
      </c>
      <c r="V41" s="7">
        <f>P11</f>
        <v>0</v>
      </c>
      <c r="W41" s="9" t="s">
        <v>49</v>
      </c>
      <c r="X41" s="23" t="str">
        <f t="shared" si="6"/>
        <v>英語</v>
      </c>
      <c r="Y41" t="str">
        <f>IF($X41=Y$9,COUNTIF($X$10:$X41,Y$9)+O$23,"")</f>
        <v/>
      </c>
      <c r="Z41" t="str">
        <f>IF($X41=Z$9,COUNTIF($X$10:$X41,Z$9)+P$23,"")</f>
        <v/>
      </c>
      <c r="AA41" t="str">
        <f>IF($X41=AA$9,COUNTIF($X$10:$X41,AA$9)+Q$23,"")</f>
        <v/>
      </c>
      <c r="AB41" t="str">
        <f>IF($X41=AB$9,COUNTIF($X$10:$X41,AB$9)+R$23,"")</f>
        <v/>
      </c>
      <c r="AC41">
        <f>IF($X41=AC$9,COUNTIF($X$10:$X41,AC$9)+S$23,"")</f>
        <v>8</v>
      </c>
      <c r="AD41" t="str">
        <f t="shared" si="7"/>
        <v/>
      </c>
      <c r="AE41" t="str">
        <f t="shared" si="8"/>
        <v/>
      </c>
      <c r="AF41" t="str">
        <f t="shared" si="9"/>
        <v/>
      </c>
      <c r="AG41" t="str">
        <f t="shared" si="10"/>
        <v/>
      </c>
      <c r="AH41" t="str">
        <f t="shared" si="11"/>
        <v>単元8</v>
      </c>
      <c r="AI41" t="str">
        <f t="shared" si="12"/>
        <v>単元9</v>
      </c>
      <c r="AJ41" t="str">
        <f t="shared" si="13"/>
        <v/>
      </c>
      <c r="AK41" t="str">
        <f t="shared" si="14"/>
        <v/>
      </c>
      <c r="AL41" t="str">
        <f t="shared" si="15"/>
        <v/>
      </c>
      <c r="AM41" t="str">
        <f t="shared" si="16"/>
        <v>単元8</v>
      </c>
      <c r="AR41" s="70">
        <v>32</v>
      </c>
      <c r="AS41" s="105" t="s">
        <v>345</v>
      </c>
      <c r="AT41" s="27" t="s">
        <v>243</v>
      </c>
      <c r="AU41" s="27" t="s">
        <v>243</v>
      </c>
      <c r="AV41" s="27" t="s">
        <v>243</v>
      </c>
      <c r="AW41" s="26" t="s">
        <v>243</v>
      </c>
      <c r="AX41" s="45" t="s">
        <v>243</v>
      </c>
    </row>
    <row r="42" spans="1:50" ht="18.95" customHeight="1" x14ac:dyDescent="0.15">
      <c r="U42" s="3">
        <v>33</v>
      </c>
      <c r="V42" s="7">
        <f>P12</f>
        <v>0</v>
      </c>
      <c r="W42" s="81" t="s">
        <v>41</v>
      </c>
      <c r="X42" s="23" t="str">
        <f t="shared" ref="X42:X69" si="17">IF(W42="",IF(V42=0,"",V42),W42)</f>
        <v>国語</v>
      </c>
      <c r="Y42">
        <f>IF($X42=Y$9,COUNTIF($X$10:$X42,Y$9)+O$23,"")</f>
        <v>9</v>
      </c>
      <c r="Z42" t="str">
        <f>IF($X42=Z$9,COUNTIF($X$10:$X42,Z$9)+P$23,"")</f>
        <v/>
      </c>
      <c r="AA42" t="str">
        <f>IF($X42=AA$9,COUNTIF($X$10:$X42,AA$9)+Q$23,"")</f>
        <v/>
      </c>
      <c r="AB42" t="str">
        <f>IF($X42=AB$9,COUNTIF($X$10:$X42,AB$9)+R$23,"")</f>
        <v/>
      </c>
      <c r="AC42" t="str">
        <f>IF($X42=AC$9,COUNTIF($X$10:$X42,AC$9)+S$23,"")</f>
        <v/>
      </c>
      <c r="AD42" t="str">
        <f t="shared" ref="AD42:AD69" si="18">IF(Y42="","",VLOOKUP(Y42,$AR$10:$AX$59,3))</f>
        <v>単元9</v>
      </c>
      <c r="AE42" t="str">
        <f t="shared" ref="AE42:AE69" si="19">IF(Z42="","",VLOOKUP(Z42,$AR$10:$AX$59,4))</f>
        <v/>
      </c>
      <c r="AF42" t="str">
        <f t="shared" ref="AF42:AF69" si="20">IF(AA42="","",VLOOKUP(AA42,$AR$10:$AX$59,5))</f>
        <v/>
      </c>
      <c r="AG42" t="str">
        <f t="shared" ref="AG42:AG69" si="21">IF(AB42="","",VLOOKUP(AB42,$AR$10:$AX$59,6))</f>
        <v/>
      </c>
      <c r="AH42" t="str">
        <f t="shared" ref="AH42:AH69" si="22">IF(AC42="","",VLOOKUP(AC42,$AR$10:$AX$59,7))</f>
        <v/>
      </c>
      <c r="AI42" t="str">
        <f t="shared" ref="AI42:AI69" si="23">IF(AD42=AD43,"",IF($X42=$X43,AD42&amp;","&amp;AD43,AD42&amp;AD43))</f>
        <v>単元9,単元10</v>
      </c>
      <c r="AJ42" t="str">
        <f t="shared" ref="AJ42:AJ69" si="24">IF(AE42=AE43,"",IF($X42=$X43,AE42&amp;","&amp;AE43,AE42&amp;AE43))</f>
        <v/>
      </c>
      <c r="AK42" t="str">
        <f t="shared" ref="AK42:AK69" si="25">IF(AF42=AF43,"",IF($X42=$X43,AF42&amp;","&amp;AF43,AF42&amp;AF43))</f>
        <v/>
      </c>
      <c r="AL42" t="str">
        <f t="shared" ref="AL42:AL69" si="26">IF(AG42=AG43,"",IF($X42=$X43,AG42&amp;","&amp;AG43,AG42&amp;AG43))</f>
        <v/>
      </c>
      <c r="AM42" t="str">
        <f t="shared" ref="AM42:AM69" si="27">IF(AH42=AH43,"",IF($X42=$X43,AH42&amp;","&amp;AH43,AH42&amp;AH43))</f>
        <v/>
      </c>
      <c r="AR42" s="70">
        <v>33</v>
      </c>
      <c r="AS42" s="105" t="s">
        <v>346</v>
      </c>
      <c r="AT42" s="27" t="s">
        <v>244</v>
      </c>
      <c r="AU42" s="27" t="s">
        <v>244</v>
      </c>
      <c r="AV42" s="27" t="s">
        <v>244</v>
      </c>
      <c r="AW42" s="26" t="s">
        <v>244</v>
      </c>
      <c r="AX42" s="45" t="s">
        <v>244</v>
      </c>
    </row>
    <row r="43" spans="1:50" ht="18.95" customHeight="1" x14ac:dyDescent="0.15">
      <c r="U43" s="3">
        <v>34</v>
      </c>
      <c r="V43" s="7">
        <f>P13</f>
        <v>0</v>
      </c>
      <c r="W43" s="9" t="s">
        <v>41</v>
      </c>
      <c r="X43" s="23" t="str">
        <f t="shared" si="17"/>
        <v>国語</v>
      </c>
      <c r="Y43">
        <f>IF($X43=Y$9,COUNTIF($X$10:$X43,Y$9)+O$23,"")</f>
        <v>10</v>
      </c>
      <c r="Z43" t="str">
        <f>IF($X43=Z$9,COUNTIF($X$10:$X43,Z$9)+P$23,"")</f>
        <v/>
      </c>
      <c r="AA43" t="str">
        <f>IF($X43=AA$9,COUNTIF($X$10:$X43,AA$9)+Q$23,"")</f>
        <v/>
      </c>
      <c r="AB43" t="str">
        <f>IF($X43=AB$9,COUNTIF($X$10:$X43,AB$9)+R$23,"")</f>
        <v/>
      </c>
      <c r="AC43" t="str">
        <f>IF($X43=AC$9,COUNTIF($X$10:$X43,AC$9)+S$23,"")</f>
        <v/>
      </c>
      <c r="AD43" t="str">
        <f t="shared" si="18"/>
        <v>単元10</v>
      </c>
      <c r="AE43" t="str">
        <f t="shared" si="19"/>
        <v/>
      </c>
      <c r="AF43" t="str">
        <f t="shared" si="20"/>
        <v/>
      </c>
      <c r="AG43" t="str">
        <f t="shared" si="21"/>
        <v/>
      </c>
      <c r="AH43" t="str">
        <f t="shared" si="22"/>
        <v/>
      </c>
      <c r="AI43" t="str">
        <f t="shared" si="23"/>
        <v>単元10</v>
      </c>
      <c r="AJ43" t="str">
        <f t="shared" si="24"/>
        <v>単元5</v>
      </c>
      <c r="AK43" t="str">
        <f t="shared" si="25"/>
        <v/>
      </c>
      <c r="AL43" t="str">
        <f t="shared" si="26"/>
        <v/>
      </c>
      <c r="AM43" t="str">
        <f t="shared" si="27"/>
        <v/>
      </c>
      <c r="AR43" s="70">
        <v>34</v>
      </c>
      <c r="AS43" s="105" t="s">
        <v>347</v>
      </c>
      <c r="AT43" s="26" t="s">
        <v>245</v>
      </c>
      <c r="AU43" s="26" t="s">
        <v>245</v>
      </c>
      <c r="AV43" s="26" t="s">
        <v>245</v>
      </c>
      <c r="AW43" s="26" t="s">
        <v>245</v>
      </c>
      <c r="AX43" s="44" t="s">
        <v>245</v>
      </c>
    </row>
    <row r="44" spans="1:50" ht="18.95" customHeight="1" x14ac:dyDescent="0.15">
      <c r="U44" s="3">
        <v>35</v>
      </c>
      <c r="V44" s="7">
        <f>P14</f>
        <v>0</v>
      </c>
      <c r="W44" s="9" t="s">
        <v>50</v>
      </c>
      <c r="X44" s="23" t="str">
        <f t="shared" si="17"/>
        <v>社会</v>
      </c>
      <c r="Y44" t="str">
        <f>IF($X44=Y$9,COUNTIF($X$10:$X44,Y$9)+O$23,"")</f>
        <v/>
      </c>
      <c r="Z44">
        <f>IF($X44=Z$9,COUNTIF($X$10:$X44,Z$9)+P$23,"")</f>
        <v>5</v>
      </c>
      <c r="AA44" t="str">
        <f>IF($X44=AA$9,COUNTIF($X$10:$X44,AA$9)+Q$23,"")</f>
        <v/>
      </c>
      <c r="AB44" t="str">
        <f>IF($X44=AB$9,COUNTIF($X$10:$X44,AB$9)+R$23,"")</f>
        <v/>
      </c>
      <c r="AC44" t="str">
        <f>IF($X44=AC$9,COUNTIF($X$10:$X44,AC$9)+S$23,"")</f>
        <v/>
      </c>
      <c r="AD44" t="str">
        <f t="shared" si="18"/>
        <v/>
      </c>
      <c r="AE44" t="str">
        <f t="shared" si="19"/>
        <v>単元5</v>
      </c>
      <c r="AF44" t="str">
        <f t="shared" si="20"/>
        <v/>
      </c>
      <c r="AG44" t="str">
        <f t="shared" si="21"/>
        <v/>
      </c>
      <c r="AH44" t="str">
        <f t="shared" si="22"/>
        <v/>
      </c>
      <c r="AI44" t="str">
        <f t="shared" si="23"/>
        <v/>
      </c>
      <c r="AJ44" t="str">
        <f t="shared" si="24"/>
        <v>単元5</v>
      </c>
      <c r="AK44" t="str">
        <f t="shared" si="25"/>
        <v>単元9</v>
      </c>
      <c r="AL44" t="str">
        <f t="shared" si="26"/>
        <v/>
      </c>
      <c r="AM44" t="str">
        <f t="shared" si="27"/>
        <v/>
      </c>
      <c r="AR44" s="70">
        <v>35</v>
      </c>
      <c r="AS44" s="105" t="s">
        <v>348</v>
      </c>
      <c r="AT44" s="26" t="s">
        <v>246</v>
      </c>
      <c r="AU44" s="26" t="s">
        <v>246</v>
      </c>
      <c r="AV44" s="26" t="s">
        <v>246</v>
      </c>
      <c r="AW44" s="26" t="s">
        <v>246</v>
      </c>
      <c r="AX44" s="44" t="s">
        <v>246</v>
      </c>
    </row>
    <row r="45" spans="1:50" ht="18.95" customHeight="1" x14ac:dyDescent="0.15">
      <c r="U45" s="3">
        <v>36</v>
      </c>
      <c r="V45" s="7">
        <f>P10</f>
        <v>0</v>
      </c>
      <c r="W45" s="9" t="s">
        <v>47</v>
      </c>
      <c r="X45" s="23" t="str">
        <f t="shared" si="17"/>
        <v>数学</v>
      </c>
      <c r="Y45" t="str">
        <f>IF($X45=Y$9,COUNTIF($X$10:$X45,Y$9)+O$23,"")</f>
        <v/>
      </c>
      <c r="Z45" t="str">
        <f>IF($X45=Z$9,COUNTIF($X$10:$X45,Z$9)+P$23,"")</f>
        <v/>
      </c>
      <c r="AA45">
        <f>IF($X45=AA$9,COUNTIF($X$10:$X45,AA$9)+Q$23,"")</f>
        <v>9</v>
      </c>
      <c r="AB45" t="str">
        <f>IF($X45=AB$9,COUNTIF($X$10:$X45,AB$9)+R$23,"")</f>
        <v/>
      </c>
      <c r="AC45" t="str">
        <f>IF($X45=AC$9,COUNTIF($X$10:$X45,AC$9)+S$23,"")</f>
        <v/>
      </c>
      <c r="AD45" t="str">
        <f t="shared" si="18"/>
        <v/>
      </c>
      <c r="AE45" t="str">
        <f t="shared" si="19"/>
        <v/>
      </c>
      <c r="AF45" t="str">
        <f t="shared" si="20"/>
        <v>単元9</v>
      </c>
      <c r="AG45" t="str">
        <f t="shared" si="21"/>
        <v/>
      </c>
      <c r="AH45" t="str">
        <f t="shared" si="22"/>
        <v/>
      </c>
      <c r="AI45" t="str">
        <f t="shared" si="23"/>
        <v/>
      </c>
      <c r="AJ45" t="str">
        <f t="shared" si="24"/>
        <v/>
      </c>
      <c r="AK45" t="str">
        <f t="shared" si="25"/>
        <v>単元9,単元10</v>
      </c>
      <c r="AL45" t="str">
        <f t="shared" si="26"/>
        <v/>
      </c>
      <c r="AM45" t="str">
        <f t="shared" si="27"/>
        <v/>
      </c>
      <c r="AR45" s="70">
        <v>36</v>
      </c>
      <c r="AS45" s="105" t="s">
        <v>349</v>
      </c>
      <c r="AT45" s="26" t="s">
        <v>247</v>
      </c>
      <c r="AU45" s="26" t="s">
        <v>247</v>
      </c>
      <c r="AV45" s="26" t="s">
        <v>247</v>
      </c>
      <c r="AW45" s="26" t="s">
        <v>247</v>
      </c>
      <c r="AX45" s="44" t="s">
        <v>247</v>
      </c>
    </row>
    <row r="46" spans="1:50" ht="18.95" customHeight="1" x14ac:dyDescent="0.15">
      <c r="U46" s="3">
        <v>37</v>
      </c>
      <c r="V46" s="7">
        <f>P11</f>
        <v>0</v>
      </c>
      <c r="W46" s="9" t="s">
        <v>47</v>
      </c>
      <c r="X46" s="23" t="str">
        <f t="shared" si="17"/>
        <v>数学</v>
      </c>
      <c r="Y46" t="str">
        <f>IF($X46=Y$9,COUNTIF($X$10:$X46,Y$9)+O$23,"")</f>
        <v/>
      </c>
      <c r="Z46" t="str">
        <f>IF($X46=Z$9,COUNTIF($X$10:$X46,Z$9)+P$23,"")</f>
        <v/>
      </c>
      <c r="AA46">
        <f>IF($X46=AA$9,COUNTIF($X$10:$X46,AA$9)+Q$23,"")</f>
        <v>10</v>
      </c>
      <c r="AB46" t="str">
        <f>IF($X46=AB$9,COUNTIF($X$10:$X46,AB$9)+R$23,"")</f>
        <v/>
      </c>
      <c r="AC46" t="str">
        <f>IF($X46=AC$9,COUNTIF($X$10:$X46,AC$9)+S$23,"")</f>
        <v/>
      </c>
      <c r="AD46" t="str">
        <f t="shared" si="18"/>
        <v/>
      </c>
      <c r="AE46" t="str">
        <f t="shared" si="19"/>
        <v/>
      </c>
      <c r="AF46" t="str">
        <f t="shared" si="20"/>
        <v>単元10</v>
      </c>
      <c r="AG46" t="str">
        <f t="shared" si="21"/>
        <v/>
      </c>
      <c r="AH46" t="str">
        <f t="shared" si="22"/>
        <v/>
      </c>
      <c r="AI46" t="str">
        <f t="shared" si="23"/>
        <v/>
      </c>
      <c r="AJ46" t="str">
        <f t="shared" si="24"/>
        <v/>
      </c>
      <c r="AK46" t="str">
        <f t="shared" si="25"/>
        <v>単元10</v>
      </c>
      <c r="AL46" t="str">
        <f t="shared" si="26"/>
        <v>単元5</v>
      </c>
      <c r="AM46" t="str">
        <f t="shared" si="27"/>
        <v/>
      </c>
      <c r="AR46" s="70">
        <v>37</v>
      </c>
      <c r="AS46" s="105" t="s">
        <v>350</v>
      </c>
      <c r="AT46" s="26" t="s">
        <v>248</v>
      </c>
      <c r="AU46" s="26" t="s">
        <v>248</v>
      </c>
      <c r="AV46" s="26" t="s">
        <v>248</v>
      </c>
      <c r="AW46" s="26" t="s">
        <v>248</v>
      </c>
      <c r="AX46" s="44" t="s">
        <v>248</v>
      </c>
    </row>
    <row r="47" spans="1:50" ht="18.95" customHeight="1" x14ac:dyDescent="0.15">
      <c r="U47" s="3">
        <v>38</v>
      </c>
      <c r="V47" s="7">
        <f>P12</f>
        <v>0</v>
      </c>
      <c r="W47" s="9" t="s">
        <v>48</v>
      </c>
      <c r="X47" s="23" t="str">
        <f t="shared" si="17"/>
        <v>理科</v>
      </c>
      <c r="Y47" t="str">
        <f>IF($X47=Y$9,COUNTIF($X$10:$X47,Y$9)+O$23,"")</f>
        <v/>
      </c>
      <c r="Z47" t="str">
        <f>IF($X47=Z$9,COUNTIF($X$10:$X47,Z$9)+P$23,"")</f>
        <v/>
      </c>
      <c r="AA47" t="str">
        <f>IF($X47=AA$9,COUNTIF($X$10:$X47,AA$9)+Q$23,"")</f>
        <v/>
      </c>
      <c r="AB47">
        <f>IF($X47=AB$9,COUNTIF($X$10:$X47,AB$9)+R$23,"")</f>
        <v>5</v>
      </c>
      <c r="AC47" t="str">
        <f>IF($X47=AC$9,COUNTIF($X$10:$X47,AC$9)+S$23,"")</f>
        <v/>
      </c>
      <c r="AD47" t="str">
        <f t="shared" si="18"/>
        <v/>
      </c>
      <c r="AE47" t="str">
        <f t="shared" si="19"/>
        <v/>
      </c>
      <c r="AF47" t="str">
        <f t="shared" si="20"/>
        <v/>
      </c>
      <c r="AG47" t="str">
        <f t="shared" si="21"/>
        <v>単元5</v>
      </c>
      <c r="AH47" t="str">
        <f t="shared" si="22"/>
        <v/>
      </c>
      <c r="AI47" t="str">
        <f t="shared" si="23"/>
        <v/>
      </c>
      <c r="AJ47" t="str">
        <f t="shared" si="24"/>
        <v/>
      </c>
      <c r="AK47" t="str">
        <f t="shared" si="25"/>
        <v/>
      </c>
      <c r="AL47" t="str">
        <f t="shared" si="26"/>
        <v>単元5</v>
      </c>
      <c r="AM47" t="str">
        <f t="shared" si="27"/>
        <v>単元9</v>
      </c>
      <c r="AR47" s="70">
        <v>38</v>
      </c>
      <c r="AS47" s="105" t="s">
        <v>351</v>
      </c>
      <c r="AT47" s="26" t="s">
        <v>249</v>
      </c>
      <c r="AU47" s="26" t="s">
        <v>249</v>
      </c>
      <c r="AV47" s="26" t="s">
        <v>249</v>
      </c>
      <c r="AW47" s="26" t="s">
        <v>249</v>
      </c>
      <c r="AX47" s="44" t="s">
        <v>249</v>
      </c>
    </row>
    <row r="48" spans="1:50" ht="18.95" customHeight="1" x14ac:dyDescent="0.15">
      <c r="U48" s="3">
        <v>39</v>
      </c>
      <c r="V48" s="7">
        <f>P13</f>
        <v>0</v>
      </c>
      <c r="W48" s="9" t="s">
        <v>49</v>
      </c>
      <c r="X48" s="23" t="str">
        <f t="shared" si="17"/>
        <v>英語</v>
      </c>
      <c r="Y48" t="str">
        <f>IF($X48=Y$9,COUNTIF($X$10:$X48,Y$9)+O$23,"")</f>
        <v/>
      </c>
      <c r="Z48" t="str">
        <f>IF($X48=Z$9,COUNTIF($X$10:$X48,Z$9)+P$23,"")</f>
        <v/>
      </c>
      <c r="AA48" t="str">
        <f>IF($X48=AA$9,COUNTIF($X$10:$X48,AA$9)+Q$23,"")</f>
        <v/>
      </c>
      <c r="AB48" t="str">
        <f>IF($X48=AB$9,COUNTIF($X$10:$X48,AB$9)+R$23,"")</f>
        <v/>
      </c>
      <c r="AC48">
        <f>IF($X48=AC$9,COUNTIF($X$10:$X48,AC$9)+S$23,"")</f>
        <v>9</v>
      </c>
      <c r="AD48" t="str">
        <f t="shared" si="18"/>
        <v/>
      </c>
      <c r="AE48" t="str">
        <f t="shared" si="19"/>
        <v/>
      </c>
      <c r="AF48" t="str">
        <f t="shared" si="20"/>
        <v/>
      </c>
      <c r="AG48" t="str">
        <f t="shared" si="21"/>
        <v/>
      </c>
      <c r="AH48" t="str">
        <f t="shared" si="22"/>
        <v>単元9</v>
      </c>
      <c r="AI48" t="str">
        <f t="shared" si="23"/>
        <v/>
      </c>
      <c r="AJ48" t="str">
        <f t="shared" si="24"/>
        <v/>
      </c>
      <c r="AK48" t="str">
        <f t="shared" si="25"/>
        <v/>
      </c>
      <c r="AL48" t="str">
        <f t="shared" si="26"/>
        <v/>
      </c>
      <c r="AM48" t="str">
        <f t="shared" si="27"/>
        <v>単元9,単元10</v>
      </c>
      <c r="AR48" s="70">
        <v>39</v>
      </c>
      <c r="AS48" s="105" t="s">
        <v>352</v>
      </c>
      <c r="AT48" s="26" t="s">
        <v>250</v>
      </c>
      <c r="AU48" s="26" t="s">
        <v>250</v>
      </c>
      <c r="AV48" s="26" t="s">
        <v>250</v>
      </c>
      <c r="AW48" s="26" t="s">
        <v>250</v>
      </c>
      <c r="AX48" s="44" t="s">
        <v>250</v>
      </c>
    </row>
    <row r="49" spans="21:50" ht="18.95" customHeight="1" x14ac:dyDescent="0.15">
      <c r="U49" s="3">
        <v>40</v>
      </c>
      <c r="V49" s="7">
        <f>P14</f>
        <v>0</v>
      </c>
      <c r="W49" s="9" t="s">
        <v>49</v>
      </c>
      <c r="X49" s="23" t="str">
        <f t="shared" si="17"/>
        <v>英語</v>
      </c>
      <c r="Y49" t="str">
        <f>IF($X49=Y$9,COUNTIF($X$10:$X49,Y$9)+O$23,"")</f>
        <v/>
      </c>
      <c r="Z49" t="str">
        <f>IF($X49=Z$9,COUNTIF($X$10:$X49,Z$9)+P$23,"")</f>
        <v/>
      </c>
      <c r="AA49" t="str">
        <f>IF($X49=AA$9,COUNTIF($X$10:$X49,AA$9)+Q$23,"")</f>
        <v/>
      </c>
      <c r="AB49" t="str">
        <f>IF($X49=AB$9,COUNTIF($X$10:$X49,AB$9)+R$23,"")</f>
        <v/>
      </c>
      <c r="AC49">
        <f>IF($X49=AC$9,COUNTIF($X$10:$X49,AC$9)+S$23,"")</f>
        <v>10</v>
      </c>
      <c r="AD49" t="str">
        <f t="shared" si="18"/>
        <v/>
      </c>
      <c r="AE49" t="str">
        <f t="shared" si="19"/>
        <v/>
      </c>
      <c r="AF49" t="str">
        <f t="shared" si="20"/>
        <v/>
      </c>
      <c r="AG49" t="str">
        <f t="shared" si="21"/>
        <v/>
      </c>
      <c r="AH49" t="str">
        <f t="shared" si="22"/>
        <v>単元10</v>
      </c>
      <c r="AI49" t="str">
        <f t="shared" si="23"/>
        <v>単元11</v>
      </c>
      <c r="AJ49" t="str">
        <f t="shared" si="24"/>
        <v/>
      </c>
      <c r="AK49" t="str">
        <f t="shared" si="25"/>
        <v/>
      </c>
      <c r="AL49" t="str">
        <f t="shared" si="26"/>
        <v/>
      </c>
      <c r="AM49" t="str">
        <f t="shared" si="27"/>
        <v>単元10</v>
      </c>
      <c r="AR49" s="70">
        <v>40</v>
      </c>
      <c r="AS49" s="105" t="s">
        <v>353</v>
      </c>
      <c r="AT49" s="26" t="s">
        <v>251</v>
      </c>
      <c r="AU49" s="26" t="s">
        <v>251</v>
      </c>
      <c r="AV49" s="26" t="s">
        <v>251</v>
      </c>
      <c r="AW49" s="26" t="s">
        <v>251</v>
      </c>
      <c r="AX49" s="44" t="s">
        <v>251</v>
      </c>
    </row>
    <row r="50" spans="21:50" ht="18.95" customHeight="1" x14ac:dyDescent="0.15">
      <c r="U50" s="3">
        <v>41</v>
      </c>
      <c r="V50" s="7">
        <f>P10</f>
        <v>0</v>
      </c>
      <c r="W50" s="81" t="s">
        <v>41</v>
      </c>
      <c r="X50" s="23" t="str">
        <f t="shared" si="17"/>
        <v>国語</v>
      </c>
      <c r="Y50">
        <f>IF($X50=Y$9,COUNTIF($X$10:$X50,Y$9)+O$23,"")</f>
        <v>11</v>
      </c>
      <c r="Z50" t="str">
        <f>IF($X50=Z$9,COUNTIF($X$10:$X50,Z$9)+P$23,"")</f>
        <v/>
      </c>
      <c r="AA50" t="str">
        <f>IF($X50=AA$9,COUNTIF($X$10:$X50,AA$9)+Q$23,"")</f>
        <v/>
      </c>
      <c r="AB50" t="str">
        <f>IF($X50=AB$9,COUNTIF($X$10:$X50,AB$9)+R$23,"")</f>
        <v/>
      </c>
      <c r="AC50" t="str">
        <f>IF($X50=AC$9,COUNTIF($X$10:$X50,AC$9)+S$23,"")</f>
        <v/>
      </c>
      <c r="AD50" t="str">
        <f t="shared" si="18"/>
        <v>単元11</v>
      </c>
      <c r="AE50" t="str">
        <f t="shared" si="19"/>
        <v/>
      </c>
      <c r="AF50" t="str">
        <f t="shared" si="20"/>
        <v/>
      </c>
      <c r="AG50" t="str">
        <f t="shared" si="21"/>
        <v/>
      </c>
      <c r="AH50" t="str">
        <f t="shared" si="22"/>
        <v/>
      </c>
      <c r="AI50" t="str">
        <f t="shared" si="23"/>
        <v>単元11,単元12</v>
      </c>
      <c r="AJ50" t="str">
        <f t="shared" si="24"/>
        <v/>
      </c>
      <c r="AK50" t="str">
        <f t="shared" si="25"/>
        <v/>
      </c>
      <c r="AL50" t="str">
        <f t="shared" si="26"/>
        <v/>
      </c>
      <c r="AM50" t="str">
        <f t="shared" si="27"/>
        <v/>
      </c>
      <c r="AR50" s="70">
        <v>41</v>
      </c>
      <c r="AS50" s="105" t="s">
        <v>354</v>
      </c>
      <c r="AT50" s="3" t="s">
        <v>252</v>
      </c>
      <c r="AU50" s="3" t="s">
        <v>252</v>
      </c>
      <c r="AV50" s="3" t="s">
        <v>252</v>
      </c>
      <c r="AW50" s="3" t="s">
        <v>252</v>
      </c>
      <c r="AX50" s="46" t="s">
        <v>252</v>
      </c>
    </row>
    <row r="51" spans="21:50" ht="18.95" customHeight="1" x14ac:dyDescent="0.15">
      <c r="U51" s="3">
        <v>42</v>
      </c>
      <c r="V51" s="7">
        <f>P11</f>
        <v>0</v>
      </c>
      <c r="W51" s="9" t="s">
        <v>41</v>
      </c>
      <c r="X51" s="23" t="str">
        <f t="shared" si="17"/>
        <v>国語</v>
      </c>
      <c r="Y51">
        <f>IF($X51=Y$9,COUNTIF($X$10:$X51,Y$9)+O$23,"")</f>
        <v>12</v>
      </c>
      <c r="Z51" t="str">
        <f>IF($X51=Z$9,COUNTIF($X$10:$X51,Z$9)+P$23,"")</f>
        <v/>
      </c>
      <c r="AA51" t="str">
        <f>IF($X51=AA$9,COUNTIF($X$10:$X51,AA$9)+Q$23,"")</f>
        <v/>
      </c>
      <c r="AB51" t="str">
        <f>IF($X51=AB$9,COUNTIF($X$10:$X51,AB$9)+R$23,"")</f>
        <v/>
      </c>
      <c r="AC51" t="str">
        <f>IF($X51=AC$9,COUNTIF($X$10:$X51,AC$9)+S$23,"")</f>
        <v/>
      </c>
      <c r="AD51" t="str">
        <f t="shared" si="18"/>
        <v>単元12</v>
      </c>
      <c r="AE51" t="str">
        <f t="shared" si="19"/>
        <v/>
      </c>
      <c r="AF51" t="str">
        <f t="shared" si="20"/>
        <v/>
      </c>
      <c r="AG51" t="str">
        <f t="shared" si="21"/>
        <v/>
      </c>
      <c r="AH51" t="str">
        <f t="shared" si="22"/>
        <v/>
      </c>
      <c r="AI51" t="str">
        <f t="shared" si="23"/>
        <v>単元12</v>
      </c>
      <c r="AJ51" t="str">
        <f t="shared" si="24"/>
        <v>単元6</v>
      </c>
      <c r="AK51" t="str">
        <f t="shared" si="25"/>
        <v/>
      </c>
      <c r="AL51" t="str">
        <f t="shared" si="26"/>
        <v/>
      </c>
      <c r="AM51" t="str">
        <f t="shared" si="27"/>
        <v/>
      </c>
      <c r="AR51" s="70">
        <v>42</v>
      </c>
      <c r="AS51" s="72"/>
      <c r="AT51" s="3"/>
      <c r="AU51" s="3"/>
      <c r="AV51" s="3"/>
      <c r="AW51" s="3"/>
      <c r="AX51" s="3"/>
    </row>
    <row r="52" spans="21:50" ht="18.95" customHeight="1" x14ac:dyDescent="0.15">
      <c r="U52" s="3">
        <v>43</v>
      </c>
      <c r="V52" s="7">
        <f>P12</f>
        <v>0</v>
      </c>
      <c r="W52" s="9" t="s">
        <v>50</v>
      </c>
      <c r="X52" s="23" t="str">
        <f t="shared" si="17"/>
        <v>社会</v>
      </c>
      <c r="Y52" t="str">
        <f>IF($X52=Y$9,COUNTIF($X$10:$X52,Y$9)+O$23,"")</f>
        <v/>
      </c>
      <c r="Z52">
        <f>IF($X52=Z$9,COUNTIF($X$10:$X52,Z$9)+P$23,"")</f>
        <v>6</v>
      </c>
      <c r="AA52" t="str">
        <f>IF($X52=AA$9,COUNTIF($X$10:$X52,AA$9)+Q$23,"")</f>
        <v/>
      </c>
      <c r="AB52" t="str">
        <f>IF($X52=AB$9,COUNTIF($X$10:$X52,AB$9)+R$23,"")</f>
        <v/>
      </c>
      <c r="AC52" t="str">
        <f>IF($X52=AC$9,COUNTIF($X$10:$X52,AC$9)+S$23,"")</f>
        <v/>
      </c>
      <c r="AD52" t="str">
        <f t="shared" si="18"/>
        <v/>
      </c>
      <c r="AE52" t="str">
        <f t="shared" si="19"/>
        <v>単元6</v>
      </c>
      <c r="AF52" t="str">
        <f t="shared" si="20"/>
        <v/>
      </c>
      <c r="AG52" t="str">
        <f t="shared" si="21"/>
        <v/>
      </c>
      <c r="AH52" t="str">
        <f t="shared" si="22"/>
        <v/>
      </c>
      <c r="AI52" t="str">
        <f t="shared" si="23"/>
        <v/>
      </c>
      <c r="AJ52" t="str">
        <f t="shared" si="24"/>
        <v>単元6</v>
      </c>
      <c r="AK52" t="str">
        <f t="shared" si="25"/>
        <v>単元11</v>
      </c>
      <c r="AL52" t="str">
        <f t="shared" si="26"/>
        <v/>
      </c>
      <c r="AM52" t="str">
        <f t="shared" si="27"/>
        <v/>
      </c>
      <c r="AR52" s="70">
        <v>43</v>
      </c>
      <c r="AS52" s="72"/>
      <c r="AT52" s="3"/>
      <c r="AU52" s="3"/>
      <c r="AV52" s="3"/>
      <c r="AW52" s="3"/>
      <c r="AX52" s="3"/>
    </row>
    <row r="53" spans="21:50" ht="18.95" customHeight="1" x14ac:dyDescent="0.15">
      <c r="U53" s="3">
        <v>44</v>
      </c>
      <c r="V53" s="7">
        <f>P13</f>
        <v>0</v>
      </c>
      <c r="W53" s="9" t="s">
        <v>47</v>
      </c>
      <c r="X53" s="23" t="str">
        <f t="shared" si="17"/>
        <v>数学</v>
      </c>
      <c r="Y53" t="str">
        <f>IF($X53=Y$9,COUNTIF($X$10:$X53,Y$9)+O$23,"")</f>
        <v/>
      </c>
      <c r="Z53" t="str">
        <f>IF($X53=Z$9,COUNTIF($X$10:$X53,Z$9)+P$23,"")</f>
        <v/>
      </c>
      <c r="AA53">
        <f>IF($X53=AA$9,COUNTIF($X$10:$X53,AA$9)+Q$23,"")</f>
        <v>11</v>
      </c>
      <c r="AB53" t="str">
        <f>IF($X53=AB$9,COUNTIF($X$10:$X53,AB$9)+R$23,"")</f>
        <v/>
      </c>
      <c r="AC53" t="str">
        <f>IF($X53=AC$9,COUNTIF($X$10:$X53,AC$9)+S$23,"")</f>
        <v/>
      </c>
      <c r="AD53" t="str">
        <f t="shared" si="18"/>
        <v/>
      </c>
      <c r="AE53" t="str">
        <f t="shared" si="19"/>
        <v/>
      </c>
      <c r="AF53" t="str">
        <f t="shared" si="20"/>
        <v>単元11</v>
      </c>
      <c r="AG53" t="str">
        <f t="shared" si="21"/>
        <v/>
      </c>
      <c r="AH53" t="str">
        <f t="shared" si="22"/>
        <v/>
      </c>
      <c r="AI53" t="str">
        <f t="shared" si="23"/>
        <v/>
      </c>
      <c r="AJ53" t="str">
        <f t="shared" si="24"/>
        <v/>
      </c>
      <c r="AK53" t="str">
        <f t="shared" si="25"/>
        <v>単元11,単元12</v>
      </c>
      <c r="AL53" t="str">
        <f t="shared" si="26"/>
        <v/>
      </c>
      <c r="AM53" t="str">
        <f t="shared" si="27"/>
        <v/>
      </c>
      <c r="AR53" s="70">
        <v>44</v>
      </c>
      <c r="AS53" s="72"/>
      <c r="AT53" s="3"/>
      <c r="AU53" s="3"/>
      <c r="AV53" s="3"/>
      <c r="AW53" s="3"/>
      <c r="AX53" s="3"/>
    </row>
    <row r="54" spans="21:50" ht="18.95" customHeight="1" x14ac:dyDescent="0.15">
      <c r="U54" s="3">
        <v>45</v>
      </c>
      <c r="V54" s="7">
        <f>P14</f>
        <v>0</v>
      </c>
      <c r="W54" s="9" t="s">
        <v>47</v>
      </c>
      <c r="X54" s="23" t="str">
        <f t="shared" si="17"/>
        <v>数学</v>
      </c>
      <c r="Y54" t="str">
        <f>IF($X54=Y$9,COUNTIF($X$10:$X54,Y$9)+O$23,"")</f>
        <v/>
      </c>
      <c r="Z54" t="str">
        <f>IF($X54=Z$9,COUNTIF($X$10:$X54,Z$9)+P$23,"")</f>
        <v/>
      </c>
      <c r="AA54">
        <f>IF($X54=AA$9,COUNTIF($X$10:$X54,AA$9)+Q$23,"")</f>
        <v>12</v>
      </c>
      <c r="AB54" t="str">
        <f>IF($X54=AB$9,COUNTIF($X$10:$X54,AB$9)+R$23,"")</f>
        <v/>
      </c>
      <c r="AC54" t="str">
        <f>IF($X54=AC$9,COUNTIF($X$10:$X54,AC$9)+S$23,"")</f>
        <v/>
      </c>
      <c r="AD54" t="str">
        <f t="shared" si="18"/>
        <v/>
      </c>
      <c r="AE54" t="str">
        <f t="shared" si="19"/>
        <v/>
      </c>
      <c r="AF54" t="str">
        <f t="shared" si="20"/>
        <v>単元12</v>
      </c>
      <c r="AG54" t="str">
        <f t="shared" si="21"/>
        <v/>
      </c>
      <c r="AH54" t="str">
        <f t="shared" si="22"/>
        <v/>
      </c>
      <c r="AI54" t="str">
        <f t="shared" si="23"/>
        <v/>
      </c>
      <c r="AJ54" t="str">
        <f t="shared" si="24"/>
        <v/>
      </c>
      <c r="AK54" t="str">
        <f t="shared" si="25"/>
        <v>単元12</v>
      </c>
      <c r="AL54" t="str">
        <f t="shared" si="26"/>
        <v>単元6</v>
      </c>
      <c r="AM54" t="str">
        <f t="shared" si="27"/>
        <v/>
      </c>
      <c r="AR54" s="70">
        <v>45</v>
      </c>
      <c r="AS54" s="72"/>
      <c r="AT54" s="3"/>
      <c r="AU54" s="3"/>
      <c r="AV54" s="3"/>
      <c r="AW54" s="3"/>
      <c r="AX54" s="3"/>
    </row>
    <row r="55" spans="21:50" ht="18.95" customHeight="1" x14ac:dyDescent="0.15">
      <c r="U55" s="3">
        <v>46</v>
      </c>
      <c r="V55" s="7">
        <f>P10</f>
        <v>0</v>
      </c>
      <c r="W55" s="9" t="s">
        <v>48</v>
      </c>
      <c r="X55" s="23" t="str">
        <f t="shared" si="17"/>
        <v>理科</v>
      </c>
      <c r="Y55" t="str">
        <f>IF($X55=Y$9,COUNTIF($X$10:$X55,Y$9)+O$23,"")</f>
        <v/>
      </c>
      <c r="Z55" t="str">
        <f>IF($X55=Z$9,COUNTIF($X$10:$X55,Z$9)+P$23,"")</f>
        <v/>
      </c>
      <c r="AA55" t="str">
        <f>IF($X55=AA$9,COUNTIF($X$10:$X55,AA$9)+Q$23,"")</f>
        <v/>
      </c>
      <c r="AB55">
        <f>IF($X55=AB$9,COUNTIF($X$10:$X55,AB$9)+R$23,"")</f>
        <v>6</v>
      </c>
      <c r="AC55" t="str">
        <f>IF($X55=AC$9,COUNTIF($X$10:$X55,AC$9)+S$23,"")</f>
        <v/>
      </c>
      <c r="AD55" t="str">
        <f t="shared" si="18"/>
        <v/>
      </c>
      <c r="AE55" t="str">
        <f t="shared" si="19"/>
        <v/>
      </c>
      <c r="AF55" t="str">
        <f t="shared" si="20"/>
        <v/>
      </c>
      <c r="AG55" t="str">
        <f t="shared" si="21"/>
        <v>単元6</v>
      </c>
      <c r="AH55" t="str">
        <f t="shared" si="22"/>
        <v/>
      </c>
      <c r="AI55" t="str">
        <f t="shared" si="23"/>
        <v/>
      </c>
      <c r="AJ55" t="str">
        <f t="shared" si="24"/>
        <v/>
      </c>
      <c r="AK55" t="str">
        <f t="shared" si="25"/>
        <v/>
      </c>
      <c r="AL55" t="str">
        <f t="shared" si="26"/>
        <v>単元6</v>
      </c>
      <c r="AM55" t="str">
        <f t="shared" si="27"/>
        <v>単元11</v>
      </c>
      <c r="AR55" s="70">
        <v>46</v>
      </c>
      <c r="AS55" s="72"/>
      <c r="AT55" s="3"/>
      <c r="AU55" s="3"/>
      <c r="AV55" s="3"/>
      <c r="AW55" s="3"/>
      <c r="AX55" s="3"/>
    </row>
    <row r="56" spans="21:50" ht="18.95" customHeight="1" x14ac:dyDescent="0.15">
      <c r="U56" s="3">
        <v>47</v>
      </c>
      <c r="V56" s="7">
        <f>P11</f>
        <v>0</v>
      </c>
      <c r="W56" s="9" t="s">
        <v>49</v>
      </c>
      <c r="X56" s="23" t="str">
        <f t="shared" si="17"/>
        <v>英語</v>
      </c>
      <c r="Y56" t="str">
        <f>IF($X56=Y$9,COUNTIF($X$10:$X56,Y$9)+O$23,"")</f>
        <v/>
      </c>
      <c r="Z56" t="str">
        <f>IF($X56=Z$9,COUNTIF($X$10:$X56,Z$9)+P$23,"")</f>
        <v/>
      </c>
      <c r="AA56" t="str">
        <f>IF($X56=AA$9,COUNTIF($X$10:$X56,AA$9)+Q$23,"")</f>
        <v/>
      </c>
      <c r="AB56" t="str">
        <f>IF($X56=AB$9,COUNTIF($X$10:$X56,AB$9)+R$23,"")</f>
        <v/>
      </c>
      <c r="AC56">
        <f>IF($X56=AC$9,COUNTIF($X$10:$X56,AC$9)+S$23,"")</f>
        <v>11</v>
      </c>
      <c r="AD56" t="str">
        <f t="shared" si="18"/>
        <v/>
      </c>
      <c r="AE56" t="str">
        <f t="shared" si="19"/>
        <v/>
      </c>
      <c r="AF56" t="str">
        <f t="shared" si="20"/>
        <v/>
      </c>
      <c r="AG56" t="str">
        <f t="shared" si="21"/>
        <v/>
      </c>
      <c r="AH56" t="str">
        <f t="shared" si="22"/>
        <v>単元11</v>
      </c>
      <c r="AI56" t="str">
        <f t="shared" si="23"/>
        <v/>
      </c>
      <c r="AJ56" t="str">
        <f t="shared" si="24"/>
        <v/>
      </c>
      <c r="AK56" t="str">
        <f t="shared" si="25"/>
        <v/>
      </c>
      <c r="AL56" t="str">
        <f t="shared" si="26"/>
        <v/>
      </c>
      <c r="AM56" t="str">
        <f t="shared" si="27"/>
        <v>単元11,単元12</v>
      </c>
      <c r="AR56" s="70">
        <v>47</v>
      </c>
      <c r="AS56" s="72"/>
      <c r="AT56" s="3"/>
      <c r="AU56" s="3"/>
      <c r="AV56" s="3"/>
      <c r="AW56" s="3"/>
      <c r="AX56" s="3"/>
    </row>
    <row r="57" spans="21:50" ht="18.95" customHeight="1" x14ac:dyDescent="0.15">
      <c r="U57" s="3">
        <v>48</v>
      </c>
      <c r="V57" s="7">
        <f>P12</f>
        <v>0</v>
      </c>
      <c r="W57" s="9" t="s">
        <v>49</v>
      </c>
      <c r="X57" s="23" t="str">
        <f t="shared" si="17"/>
        <v>英語</v>
      </c>
      <c r="Y57" t="str">
        <f>IF($X57=Y$9,COUNTIF($X$10:$X57,Y$9)+O$23,"")</f>
        <v/>
      </c>
      <c r="Z57" t="str">
        <f>IF($X57=Z$9,COUNTIF($X$10:$X57,Z$9)+P$23,"")</f>
        <v/>
      </c>
      <c r="AA57" t="str">
        <f>IF($X57=AA$9,COUNTIF($X$10:$X57,AA$9)+Q$23,"")</f>
        <v/>
      </c>
      <c r="AB57" t="str">
        <f>IF($X57=AB$9,COUNTIF($X$10:$X57,AB$9)+R$23,"")</f>
        <v/>
      </c>
      <c r="AC57">
        <f>IF($X57=AC$9,COUNTIF($X$10:$X57,AC$9)+S$23,"")</f>
        <v>12</v>
      </c>
      <c r="AD57" t="str">
        <f t="shared" si="18"/>
        <v/>
      </c>
      <c r="AE57" t="str">
        <f t="shared" si="19"/>
        <v/>
      </c>
      <c r="AF57" t="str">
        <f t="shared" si="20"/>
        <v/>
      </c>
      <c r="AG57" t="str">
        <f t="shared" si="21"/>
        <v/>
      </c>
      <c r="AH57" t="str">
        <f t="shared" si="22"/>
        <v>単元12</v>
      </c>
      <c r="AI57" t="str">
        <f t="shared" si="23"/>
        <v>単元13</v>
      </c>
      <c r="AJ57" t="str">
        <f t="shared" si="24"/>
        <v/>
      </c>
      <c r="AK57" t="str">
        <f t="shared" si="25"/>
        <v/>
      </c>
      <c r="AL57" t="str">
        <f t="shared" si="26"/>
        <v/>
      </c>
      <c r="AM57" t="str">
        <f t="shared" si="27"/>
        <v>単元12</v>
      </c>
      <c r="AR57" s="70">
        <v>48</v>
      </c>
      <c r="AS57" s="72"/>
      <c r="AT57" s="3"/>
      <c r="AU57" s="3"/>
      <c r="AV57" s="3"/>
      <c r="AW57" s="3"/>
      <c r="AX57" s="3"/>
    </row>
    <row r="58" spans="21:50" ht="18.95" customHeight="1" x14ac:dyDescent="0.15">
      <c r="U58" s="3">
        <v>49</v>
      </c>
      <c r="V58" s="7">
        <f>P13</f>
        <v>0</v>
      </c>
      <c r="W58" s="81" t="s">
        <v>41</v>
      </c>
      <c r="X58" s="23" t="str">
        <f t="shared" si="17"/>
        <v>国語</v>
      </c>
      <c r="Y58">
        <f>IF($X58=Y$9,COUNTIF($X$10:$X58,Y$9)+O$23,"")</f>
        <v>13</v>
      </c>
      <c r="Z58" t="str">
        <f>IF($X58=Z$9,COUNTIF($X$10:$X58,Z$9)+P$23,"")</f>
        <v/>
      </c>
      <c r="AA58" t="str">
        <f>IF($X58=AA$9,COUNTIF($X$10:$X58,AA$9)+Q$23,"")</f>
        <v/>
      </c>
      <c r="AB58" t="str">
        <f>IF($X58=AB$9,COUNTIF($X$10:$X58,AB$9)+R$23,"")</f>
        <v/>
      </c>
      <c r="AC58" t="str">
        <f>IF($X58=AC$9,COUNTIF($X$10:$X58,AC$9)+S$23,"")</f>
        <v/>
      </c>
      <c r="AD58" t="str">
        <f t="shared" si="18"/>
        <v>単元13</v>
      </c>
      <c r="AE58" t="str">
        <f t="shared" si="19"/>
        <v/>
      </c>
      <c r="AF58" t="str">
        <f t="shared" si="20"/>
        <v/>
      </c>
      <c r="AG58" t="str">
        <f t="shared" si="21"/>
        <v/>
      </c>
      <c r="AH58" t="str">
        <f t="shared" si="22"/>
        <v/>
      </c>
      <c r="AI58" t="str">
        <f t="shared" si="23"/>
        <v>単元13,単元14</v>
      </c>
      <c r="AJ58" t="str">
        <f t="shared" si="24"/>
        <v/>
      </c>
      <c r="AK58" t="str">
        <f t="shared" si="25"/>
        <v/>
      </c>
      <c r="AL58" t="str">
        <f t="shared" si="26"/>
        <v/>
      </c>
      <c r="AM58" t="str">
        <f t="shared" si="27"/>
        <v/>
      </c>
      <c r="AR58" s="70">
        <v>49</v>
      </c>
      <c r="AS58" s="72"/>
      <c r="AT58" s="3"/>
      <c r="AU58" s="3"/>
      <c r="AV58" s="3"/>
      <c r="AW58" s="3"/>
      <c r="AX58" s="3"/>
    </row>
    <row r="59" spans="21:50" ht="18.95" customHeight="1" x14ac:dyDescent="0.15">
      <c r="U59" s="3">
        <v>50</v>
      </c>
      <c r="V59" s="7">
        <f>P14</f>
        <v>0</v>
      </c>
      <c r="W59" s="9" t="s">
        <v>41</v>
      </c>
      <c r="X59" s="23" t="str">
        <f t="shared" si="17"/>
        <v>国語</v>
      </c>
      <c r="Y59">
        <f>IF($X59=Y$9,COUNTIF($X$10:$X59,Y$9)+O$23,"")</f>
        <v>14</v>
      </c>
      <c r="Z59" t="str">
        <f>IF($X59=Z$9,COUNTIF($X$10:$X59,Z$9)+P$23,"")</f>
        <v/>
      </c>
      <c r="AA59" t="str">
        <f>IF($X59=AA$9,COUNTIF($X$10:$X59,AA$9)+Q$23,"")</f>
        <v/>
      </c>
      <c r="AB59" t="str">
        <f>IF($X59=AB$9,COUNTIF($X$10:$X59,AB$9)+R$23,"")</f>
        <v/>
      </c>
      <c r="AC59" t="str">
        <f>IF($X59=AC$9,COUNTIF($X$10:$X59,AC$9)+S$23,"")</f>
        <v/>
      </c>
      <c r="AD59" t="str">
        <f t="shared" si="18"/>
        <v>単元14</v>
      </c>
      <c r="AE59" t="str">
        <f t="shared" si="19"/>
        <v/>
      </c>
      <c r="AF59" t="str">
        <f t="shared" si="20"/>
        <v/>
      </c>
      <c r="AG59" t="str">
        <f t="shared" si="21"/>
        <v/>
      </c>
      <c r="AH59" t="str">
        <f t="shared" si="22"/>
        <v/>
      </c>
      <c r="AI59" t="str">
        <f t="shared" si="23"/>
        <v>単元14</v>
      </c>
      <c r="AJ59" t="str">
        <f t="shared" si="24"/>
        <v>単元7</v>
      </c>
      <c r="AK59" t="str">
        <f t="shared" si="25"/>
        <v/>
      </c>
      <c r="AL59" t="str">
        <f t="shared" si="26"/>
        <v/>
      </c>
      <c r="AM59" t="str">
        <f t="shared" si="27"/>
        <v/>
      </c>
      <c r="AR59" s="70">
        <v>50</v>
      </c>
      <c r="AS59" s="72"/>
      <c r="AT59" s="3"/>
      <c r="AU59" s="3"/>
      <c r="AV59" s="3"/>
      <c r="AW59" s="3"/>
      <c r="AX59" s="3"/>
    </row>
    <row r="60" spans="21:50" ht="18.95" customHeight="1" x14ac:dyDescent="0.15">
      <c r="U60" s="3">
        <v>51</v>
      </c>
      <c r="V60" s="7">
        <f>P10</f>
        <v>0</v>
      </c>
      <c r="W60" s="9" t="s">
        <v>50</v>
      </c>
      <c r="X60" s="23" t="str">
        <f t="shared" si="17"/>
        <v>社会</v>
      </c>
      <c r="Y60" t="str">
        <f>IF($X60=Y$9,COUNTIF($X$10:$X60,Y$9)+O$23,"")</f>
        <v/>
      </c>
      <c r="Z60">
        <f>IF($X60=Z$9,COUNTIF($X$10:$X60,Z$9)+P$23,"")</f>
        <v>7</v>
      </c>
      <c r="AA60" t="str">
        <f>IF($X60=AA$9,COUNTIF($X$10:$X60,AA$9)+Q$23,"")</f>
        <v/>
      </c>
      <c r="AB60" t="str">
        <f>IF($X60=AB$9,COUNTIF($X$10:$X60,AB$9)+R$23,"")</f>
        <v/>
      </c>
      <c r="AC60" t="str">
        <f>IF($X60=AC$9,COUNTIF($X$10:$X60,AC$9)+S$23,"")</f>
        <v/>
      </c>
      <c r="AD60" t="str">
        <f t="shared" si="18"/>
        <v/>
      </c>
      <c r="AE60" t="str">
        <f t="shared" si="19"/>
        <v>単元7</v>
      </c>
      <c r="AF60" t="str">
        <f t="shared" si="20"/>
        <v/>
      </c>
      <c r="AG60" t="str">
        <f t="shared" si="21"/>
        <v/>
      </c>
      <c r="AH60" t="str">
        <f t="shared" si="22"/>
        <v/>
      </c>
      <c r="AI60" t="str">
        <f t="shared" si="23"/>
        <v/>
      </c>
      <c r="AJ60" t="str">
        <f t="shared" si="24"/>
        <v>単元7</v>
      </c>
      <c r="AK60" t="str">
        <f t="shared" si="25"/>
        <v>単元13</v>
      </c>
      <c r="AL60" t="str">
        <f t="shared" si="26"/>
        <v/>
      </c>
      <c r="AM60" t="str">
        <f t="shared" si="27"/>
        <v/>
      </c>
      <c r="AR60" s="70">
        <v>51</v>
      </c>
      <c r="AS60" s="72"/>
      <c r="AT60" s="3"/>
      <c r="AU60" s="3"/>
      <c r="AV60" s="3"/>
      <c r="AW60" s="3"/>
      <c r="AX60" s="3"/>
    </row>
    <row r="61" spans="21:50" ht="18.95" customHeight="1" x14ac:dyDescent="0.15">
      <c r="U61" s="3">
        <v>52</v>
      </c>
      <c r="V61" s="7">
        <f>P11</f>
        <v>0</v>
      </c>
      <c r="W61" s="9" t="s">
        <v>47</v>
      </c>
      <c r="X61" s="23" t="str">
        <f t="shared" si="17"/>
        <v>数学</v>
      </c>
      <c r="Y61" t="str">
        <f>IF($X61=Y$9,COUNTIF($X$10:$X61,Y$9)+O$23,"")</f>
        <v/>
      </c>
      <c r="Z61" t="str">
        <f>IF($X61=Z$9,COUNTIF($X$10:$X61,Z$9)+P$23,"")</f>
        <v/>
      </c>
      <c r="AA61">
        <f>IF($X61=AA$9,COUNTIF($X$10:$X61,AA$9)+Q$23,"")</f>
        <v>13</v>
      </c>
      <c r="AB61" t="str">
        <f>IF($X61=AB$9,COUNTIF($X$10:$X61,AB$9)+R$23,"")</f>
        <v/>
      </c>
      <c r="AC61" t="str">
        <f>IF($X61=AC$9,COUNTIF($X$10:$X61,AC$9)+S$23,"")</f>
        <v/>
      </c>
      <c r="AD61" t="str">
        <f t="shared" si="18"/>
        <v/>
      </c>
      <c r="AE61" t="str">
        <f t="shared" si="19"/>
        <v/>
      </c>
      <c r="AF61" t="str">
        <f t="shared" si="20"/>
        <v>単元13</v>
      </c>
      <c r="AG61" t="str">
        <f t="shared" si="21"/>
        <v/>
      </c>
      <c r="AH61" t="str">
        <f t="shared" si="22"/>
        <v/>
      </c>
      <c r="AI61" t="str">
        <f t="shared" si="23"/>
        <v/>
      </c>
      <c r="AJ61" t="str">
        <f t="shared" si="24"/>
        <v/>
      </c>
      <c r="AK61" t="str">
        <f t="shared" si="25"/>
        <v>単元13,単元14</v>
      </c>
      <c r="AL61" t="str">
        <f t="shared" si="26"/>
        <v/>
      </c>
      <c r="AM61" t="str">
        <f t="shared" si="27"/>
        <v/>
      </c>
      <c r="AR61" s="70">
        <v>52</v>
      </c>
      <c r="AS61" s="72"/>
      <c r="AT61" s="3"/>
      <c r="AU61" s="3"/>
      <c r="AV61" s="3"/>
      <c r="AW61" s="3"/>
      <c r="AX61" s="3"/>
    </row>
    <row r="62" spans="21:50" ht="18.95" customHeight="1" x14ac:dyDescent="0.15">
      <c r="U62" s="3">
        <v>53</v>
      </c>
      <c r="V62" s="7">
        <f>P12</f>
        <v>0</v>
      </c>
      <c r="W62" s="9" t="s">
        <v>47</v>
      </c>
      <c r="X62" s="23" t="str">
        <f t="shared" si="17"/>
        <v>数学</v>
      </c>
      <c r="Y62" t="str">
        <f>IF($X62=Y$9,COUNTIF($X$10:$X62,Y$9)+O$23,"")</f>
        <v/>
      </c>
      <c r="Z62" t="str">
        <f>IF($X62=Z$9,COUNTIF($X$10:$X62,Z$9)+P$23,"")</f>
        <v/>
      </c>
      <c r="AA62">
        <f>IF($X62=AA$9,COUNTIF($X$10:$X62,AA$9)+Q$23,"")</f>
        <v>14</v>
      </c>
      <c r="AB62" t="str">
        <f>IF($X62=AB$9,COUNTIF($X$10:$X62,AB$9)+R$23,"")</f>
        <v/>
      </c>
      <c r="AC62" t="str">
        <f>IF($X62=AC$9,COUNTIF($X$10:$X62,AC$9)+S$23,"")</f>
        <v/>
      </c>
      <c r="AD62" t="str">
        <f t="shared" si="18"/>
        <v/>
      </c>
      <c r="AE62" t="str">
        <f t="shared" si="19"/>
        <v/>
      </c>
      <c r="AF62" t="str">
        <f t="shared" si="20"/>
        <v>単元14</v>
      </c>
      <c r="AG62" t="str">
        <f t="shared" si="21"/>
        <v/>
      </c>
      <c r="AH62" t="str">
        <f t="shared" si="22"/>
        <v/>
      </c>
      <c r="AI62" t="str">
        <f t="shared" si="23"/>
        <v/>
      </c>
      <c r="AJ62" t="str">
        <f t="shared" si="24"/>
        <v/>
      </c>
      <c r="AK62" t="str">
        <f t="shared" si="25"/>
        <v>単元14</v>
      </c>
      <c r="AL62" t="str">
        <f t="shared" si="26"/>
        <v>単元7</v>
      </c>
      <c r="AM62" t="str">
        <f t="shared" si="27"/>
        <v/>
      </c>
      <c r="AR62" s="70">
        <v>53</v>
      </c>
      <c r="AS62" s="72"/>
      <c r="AT62" s="3"/>
      <c r="AU62" s="3"/>
      <c r="AV62" s="3"/>
      <c r="AW62" s="3"/>
      <c r="AX62" s="3"/>
    </row>
    <row r="63" spans="21:50" ht="18.95" customHeight="1" x14ac:dyDescent="0.15">
      <c r="U63" s="3">
        <v>54</v>
      </c>
      <c r="V63" s="7">
        <f>P13</f>
        <v>0</v>
      </c>
      <c r="W63" s="9" t="s">
        <v>48</v>
      </c>
      <c r="X63" s="23" t="str">
        <f t="shared" si="17"/>
        <v>理科</v>
      </c>
      <c r="Y63" t="str">
        <f>IF($X63=Y$9,COUNTIF($X$10:$X63,Y$9)+O$23,"")</f>
        <v/>
      </c>
      <c r="Z63" t="str">
        <f>IF($X63=Z$9,COUNTIF($X$10:$X63,Z$9)+P$23,"")</f>
        <v/>
      </c>
      <c r="AA63" t="str">
        <f>IF($X63=AA$9,COUNTIF($X$10:$X63,AA$9)+Q$23,"")</f>
        <v/>
      </c>
      <c r="AB63">
        <f>IF($X63=AB$9,COUNTIF($X$10:$X63,AB$9)+R$23,"")</f>
        <v>7</v>
      </c>
      <c r="AC63" t="str">
        <f>IF($X63=AC$9,COUNTIF($X$10:$X63,AC$9)+S$23,"")</f>
        <v/>
      </c>
      <c r="AD63" t="str">
        <f t="shared" si="18"/>
        <v/>
      </c>
      <c r="AE63" t="str">
        <f t="shared" si="19"/>
        <v/>
      </c>
      <c r="AF63" t="str">
        <f t="shared" si="20"/>
        <v/>
      </c>
      <c r="AG63" t="str">
        <f t="shared" si="21"/>
        <v>単元7</v>
      </c>
      <c r="AH63" t="str">
        <f t="shared" si="22"/>
        <v/>
      </c>
      <c r="AI63" t="str">
        <f t="shared" si="23"/>
        <v/>
      </c>
      <c r="AJ63" t="str">
        <f t="shared" si="24"/>
        <v/>
      </c>
      <c r="AK63" t="str">
        <f t="shared" si="25"/>
        <v/>
      </c>
      <c r="AL63" t="str">
        <f t="shared" si="26"/>
        <v>単元7</v>
      </c>
      <c r="AM63" t="str">
        <f t="shared" si="27"/>
        <v>単元13</v>
      </c>
      <c r="AR63" s="70">
        <v>54</v>
      </c>
      <c r="AS63" s="72"/>
      <c r="AT63" s="3"/>
      <c r="AU63" s="3"/>
      <c r="AV63" s="3"/>
      <c r="AW63" s="3"/>
      <c r="AX63" s="3"/>
    </row>
    <row r="64" spans="21:50" ht="18.95" customHeight="1" x14ac:dyDescent="0.15">
      <c r="U64" s="3">
        <v>55</v>
      </c>
      <c r="V64" s="7">
        <f>P14</f>
        <v>0</v>
      </c>
      <c r="W64" s="9" t="s">
        <v>49</v>
      </c>
      <c r="X64" s="23" t="str">
        <f t="shared" si="17"/>
        <v>英語</v>
      </c>
      <c r="Y64" t="str">
        <f>IF($X64=Y$9,COUNTIF($X$10:$X64,Y$9)+O$23,"")</f>
        <v/>
      </c>
      <c r="Z64" t="str">
        <f>IF($X64=Z$9,COUNTIF($X$10:$X64,Z$9)+P$23,"")</f>
        <v/>
      </c>
      <c r="AA64" t="str">
        <f>IF($X64=AA$9,COUNTIF($X$10:$X64,AA$9)+Q$23,"")</f>
        <v/>
      </c>
      <c r="AB64" t="str">
        <f>IF($X64=AB$9,COUNTIF($X$10:$X64,AB$9)+R$23,"")</f>
        <v/>
      </c>
      <c r="AC64">
        <f>IF($X64=AC$9,COUNTIF($X$10:$X64,AC$9)+S$23,"")</f>
        <v>13</v>
      </c>
      <c r="AD64" t="str">
        <f t="shared" si="18"/>
        <v/>
      </c>
      <c r="AE64" t="str">
        <f t="shared" si="19"/>
        <v/>
      </c>
      <c r="AF64" t="str">
        <f t="shared" si="20"/>
        <v/>
      </c>
      <c r="AG64" t="str">
        <f t="shared" si="21"/>
        <v/>
      </c>
      <c r="AH64" t="str">
        <f t="shared" si="22"/>
        <v>単元13</v>
      </c>
      <c r="AI64" t="str">
        <f t="shared" si="23"/>
        <v/>
      </c>
      <c r="AJ64" t="str">
        <f t="shared" si="24"/>
        <v/>
      </c>
      <c r="AK64" t="str">
        <f t="shared" si="25"/>
        <v/>
      </c>
      <c r="AL64" t="str">
        <f t="shared" si="26"/>
        <v/>
      </c>
      <c r="AM64" t="str">
        <f t="shared" si="27"/>
        <v>単元13,単元14</v>
      </c>
      <c r="AR64" s="70">
        <v>55</v>
      </c>
      <c r="AS64" s="72"/>
      <c r="AT64" s="3"/>
      <c r="AU64" s="3"/>
      <c r="AV64" s="3"/>
      <c r="AW64" s="3"/>
      <c r="AX64" s="3"/>
    </row>
    <row r="65" spans="21:50" ht="18.95" customHeight="1" x14ac:dyDescent="0.15">
      <c r="U65" s="3">
        <v>56</v>
      </c>
      <c r="V65" s="7">
        <f>P10</f>
        <v>0</v>
      </c>
      <c r="W65" s="9" t="s">
        <v>49</v>
      </c>
      <c r="X65" s="23" t="str">
        <f t="shared" si="17"/>
        <v>英語</v>
      </c>
      <c r="Y65" t="str">
        <f>IF($X65=Y$9,COUNTIF($X$10:$X65,Y$9)+O$23,"")</f>
        <v/>
      </c>
      <c r="Z65" t="str">
        <f>IF($X65=Z$9,COUNTIF($X$10:$X65,Z$9)+P$23,"")</f>
        <v/>
      </c>
      <c r="AA65" t="str">
        <f>IF($X65=AA$9,COUNTIF($X$10:$X65,AA$9)+Q$23,"")</f>
        <v/>
      </c>
      <c r="AB65" t="str">
        <f>IF($X65=AB$9,COUNTIF($X$10:$X65,AB$9)+R$23,"")</f>
        <v/>
      </c>
      <c r="AC65">
        <f>IF($X65=AC$9,COUNTIF($X$10:$X65,AC$9)+S$23,"")</f>
        <v>14</v>
      </c>
      <c r="AD65" t="str">
        <f t="shared" si="18"/>
        <v/>
      </c>
      <c r="AE65" t="str">
        <f t="shared" si="19"/>
        <v/>
      </c>
      <c r="AF65" t="str">
        <f t="shared" si="20"/>
        <v/>
      </c>
      <c r="AG65" t="str">
        <f t="shared" si="21"/>
        <v/>
      </c>
      <c r="AH65" t="str">
        <f t="shared" si="22"/>
        <v>単元14</v>
      </c>
      <c r="AI65" t="str">
        <f t="shared" si="23"/>
        <v>単元15</v>
      </c>
      <c r="AJ65" t="str">
        <f t="shared" si="24"/>
        <v/>
      </c>
      <c r="AK65" t="str">
        <f t="shared" si="25"/>
        <v/>
      </c>
      <c r="AL65" t="str">
        <f t="shared" si="26"/>
        <v/>
      </c>
      <c r="AM65" t="str">
        <f t="shared" si="27"/>
        <v>単元14</v>
      </c>
      <c r="AR65" s="70">
        <v>56</v>
      </c>
      <c r="AS65" s="72"/>
      <c r="AT65" s="3"/>
      <c r="AU65" s="3"/>
      <c r="AV65" s="3"/>
      <c r="AW65" s="3"/>
      <c r="AX65" s="3"/>
    </row>
    <row r="66" spans="21:50" ht="18.95" customHeight="1" x14ac:dyDescent="0.15">
      <c r="U66" s="3">
        <v>57</v>
      </c>
      <c r="V66" s="7">
        <f>P11</f>
        <v>0</v>
      </c>
      <c r="W66" s="81" t="s">
        <v>41</v>
      </c>
      <c r="X66" s="23" t="str">
        <f t="shared" si="17"/>
        <v>国語</v>
      </c>
      <c r="Y66">
        <f>IF($X66=Y$9,COUNTIF($X$10:$X66,Y$9)+O$23,"")</f>
        <v>15</v>
      </c>
      <c r="Z66" t="str">
        <f>IF($X66=Z$9,COUNTIF($X$10:$X66,Z$9)+P$23,"")</f>
        <v/>
      </c>
      <c r="AA66" t="str">
        <f>IF($X66=AA$9,COUNTIF($X$10:$X66,AA$9)+Q$23,"")</f>
        <v/>
      </c>
      <c r="AB66" t="str">
        <f>IF($X66=AB$9,COUNTIF($X$10:$X66,AB$9)+R$23,"")</f>
        <v/>
      </c>
      <c r="AC66" t="str">
        <f>IF($X66=AC$9,COUNTIF($X$10:$X66,AC$9)+S$23,"")</f>
        <v/>
      </c>
      <c r="AD66" t="str">
        <f t="shared" si="18"/>
        <v>単元15</v>
      </c>
      <c r="AE66" t="str">
        <f t="shared" si="19"/>
        <v/>
      </c>
      <c r="AF66" t="str">
        <f t="shared" si="20"/>
        <v/>
      </c>
      <c r="AG66" t="str">
        <f t="shared" si="21"/>
        <v/>
      </c>
      <c r="AH66" t="str">
        <f t="shared" si="22"/>
        <v/>
      </c>
      <c r="AI66" t="str">
        <f t="shared" si="23"/>
        <v>単元15,単元16</v>
      </c>
      <c r="AJ66" t="str">
        <f t="shared" si="24"/>
        <v/>
      </c>
      <c r="AK66" t="str">
        <f t="shared" si="25"/>
        <v/>
      </c>
      <c r="AL66" t="str">
        <f t="shared" si="26"/>
        <v/>
      </c>
      <c r="AM66" t="str">
        <f t="shared" si="27"/>
        <v/>
      </c>
      <c r="AR66" s="70">
        <v>57</v>
      </c>
      <c r="AS66" s="72"/>
      <c r="AT66" s="3"/>
      <c r="AU66" s="3"/>
      <c r="AV66" s="3"/>
      <c r="AW66" s="3"/>
      <c r="AX66" s="3"/>
    </row>
    <row r="67" spans="21:50" ht="18.95" customHeight="1" x14ac:dyDescent="0.15">
      <c r="U67" s="3">
        <v>58</v>
      </c>
      <c r="V67" s="7">
        <f>P12</f>
        <v>0</v>
      </c>
      <c r="W67" s="9" t="s">
        <v>41</v>
      </c>
      <c r="X67" s="23" t="str">
        <f t="shared" si="17"/>
        <v>国語</v>
      </c>
      <c r="Y67">
        <f>IF($X67=Y$9,COUNTIF($X$10:$X67,Y$9)+O$23,"")</f>
        <v>16</v>
      </c>
      <c r="Z67" t="str">
        <f>IF($X67=Z$9,COUNTIF($X$10:$X67,Z$9)+P$23,"")</f>
        <v/>
      </c>
      <c r="AA67" t="str">
        <f>IF($X67=AA$9,COUNTIF($X$10:$X67,AA$9)+Q$23,"")</f>
        <v/>
      </c>
      <c r="AB67" t="str">
        <f>IF($X67=AB$9,COUNTIF($X$10:$X67,AB$9)+R$23,"")</f>
        <v/>
      </c>
      <c r="AC67" t="str">
        <f>IF($X67=AC$9,COUNTIF($X$10:$X67,AC$9)+S$23,"")</f>
        <v/>
      </c>
      <c r="AD67" t="str">
        <f t="shared" si="18"/>
        <v>単元16</v>
      </c>
      <c r="AE67" t="str">
        <f t="shared" si="19"/>
        <v/>
      </c>
      <c r="AF67" t="str">
        <f t="shared" si="20"/>
        <v/>
      </c>
      <c r="AG67" t="str">
        <f t="shared" si="21"/>
        <v/>
      </c>
      <c r="AH67" t="str">
        <f t="shared" si="22"/>
        <v/>
      </c>
      <c r="AI67" t="str">
        <f t="shared" si="23"/>
        <v>単元16</v>
      </c>
      <c r="AJ67" t="str">
        <f t="shared" si="24"/>
        <v>単元8</v>
      </c>
      <c r="AK67" t="str">
        <f t="shared" si="25"/>
        <v/>
      </c>
      <c r="AL67" t="str">
        <f t="shared" si="26"/>
        <v/>
      </c>
      <c r="AM67" t="str">
        <f t="shared" si="27"/>
        <v/>
      </c>
      <c r="AR67" s="70">
        <v>58</v>
      </c>
      <c r="AS67" s="72"/>
      <c r="AT67" s="3"/>
      <c r="AU67" s="3"/>
      <c r="AV67" s="3"/>
      <c r="AW67" s="3"/>
      <c r="AX67" s="3"/>
    </row>
    <row r="68" spans="21:50" ht="18.95" customHeight="1" x14ac:dyDescent="0.15">
      <c r="U68" s="3">
        <v>59</v>
      </c>
      <c r="V68" s="7">
        <f>P13</f>
        <v>0</v>
      </c>
      <c r="W68" s="9" t="s">
        <v>50</v>
      </c>
      <c r="X68" s="23" t="str">
        <f t="shared" si="17"/>
        <v>社会</v>
      </c>
      <c r="Y68" t="str">
        <f>IF($X68=Y$9,COUNTIF($X$10:$X68,Y$9)+O$23,"")</f>
        <v/>
      </c>
      <c r="Z68">
        <f>IF($X68=Z$9,COUNTIF($X$10:$X68,Z$9)+P$23,"")</f>
        <v>8</v>
      </c>
      <c r="AA68" t="str">
        <f>IF($X68=AA$9,COUNTIF($X$10:$X68,AA$9)+Q$23,"")</f>
        <v/>
      </c>
      <c r="AB68" t="str">
        <f>IF($X68=AB$9,COUNTIF($X$10:$X68,AB$9)+R$23,"")</f>
        <v/>
      </c>
      <c r="AC68" t="str">
        <f>IF($X68=AC$9,COUNTIF($X$10:$X68,AC$9)+S$23,"")</f>
        <v/>
      </c>
      <c r="AD68" t="str">
        <f t="shared" si="18"/>
        <v/>
      </c>
      <c r="AE68" t="str">
        <f t="shared" si="19"/>
        <v>単元8</v>
      </c>
      <c r="AF68" t="str">
        <f t="shared" si="20"/>
        <v/>
      </c>
      <c r="AG68" t="str">
        <f t="shared" si="21"/>
        <v/>
      </c>
      <c r="AH68" t="str">
        <f t="shared" si="22"/>
        <v/>
      </c>
      <c r="AI68" t="str">
        <f t="shared" si="23"/>
        <v/>
      </c>
      <c r="AJ68" t="str">
        <f t="shared" si="24"/>
        <v>単元8</v>
      </c>
      <c r="AK68" t="str">
        <f t="shared" si="25"/>
        <v>単元15</v>
      </c>
      <c r="AL68" t="str">
        <f t="shared" si="26"/>
        <v/>
      </c>
      <c r="AM68" t="str">
        <f t="shared" si="27"/>
        <v/>
      </c>
      <c r="AR68" s="70">
        <v>59</v>
      </c>
      <c r="AS68" s="72"/>
      <c r="AT68" s="3"/>
      <c r="AU68" s="3"/>
      <c r="AV68" s="3"/>
      <c r="AW68" s="3"/>
      <c r="AX68" s="3"/>
    </row>
    <row r="69" spans="21:50" ht="18.95" customHeight="1" x14ac:dyDescent="0.15">
      <c r="U69" s="3">
        <v>60</v>
      </c>
      <c r="V69" s="7">
        <f>P14</f>
        <v>0</v>
      </c>
      <c r="W69" s="9" t="s">
        <v>47</v>
      </c>
      <c r="X69" s="23" t="str">
        <f t="shared" si="17"/>
        <v>数学</v>
      </c>
      <c r="Y69" t="str">
        <f>IF($X69=Y$9,COUNTIF($X$10:$X69,Y$9)+O$23,"")</f>
        <v/>
      </c>
      <c r="Z69" t="str">
        <f>IF($X69=Z$9,COUNTIF($X$10:$X69,Z$9)+P$23,"")</f>
        <v/>
      </c>
      <c r="AA69">
        <f>IF($X69=AA$9,COUNTIF($X$10:$X69,AA$9)+Q$23,"")</f>
        <v>15</v>
      </c>
      <c r="AB69" t="str">
        <f>IF($X69=AB$9,COUNTIF($X$10:$X69,AB$9)+R$23,"")</f>
        <v/>
      </c>
      <c r="AC69" t="str">
        <f>IF($X69=AC$9,COUNTIF($X$10:$X69,AC$9)+S$23,"")</f>
        <v/>
      </c>
      <c r="AD69" t="str">
        <f t="shared" si="18"/>
        <v/>
      </c>
      <c r="AE69" t="str">
        <f t="shared" si="19"/>
        <v/>
      </c>
      <c r="AF69" t="str">
        <f t="shared" si="20"/>
        <v>単元15</v>
      </c>
      <c r="AG69" t="str">
        <f t="shared" si="21"/>
        <v/>
      </c>
      <c r="AH69" t="str">
        <f t="shared" si="22"/>
        <v/>
      </c>
      <c r="AI69" t="str">
        <f t="shared" si="23"/>
        <v/>
      </c>
      <c r="AJ69" t="str">
        <f t="shared" si="24"/>
        <v/>
      </c>
      <c r="AK69" t="str">
        <f t="shared" si="25"/>
        <v>単元15</v>
      </c>
      <c r="AL69" t="str">
        <f t="shared" si="26"/>
        <v/>
      </c>
      <c r="AM69" t="str">
        <f t="shared" si="27"/>
        <v/>
      </c>
      <c r="AR69" s="70">
        <v>60</v>
      </c>
      <c r="AS69" s="72"/>
      <c r="AT69" s="3"/>
      <c r="AU69" s="3"/>
      <c r="AV69" s="3"/>
      <c r="AW69" s="3"/>
      <c r="AX69" s="3"/>
    </row>
    <row r="70" spans="21:50" ht="18.95" customHeight="1" x14ac:dyDescent="0.15">
      <c r="AI70" t="str">
        <f t="shared" ref="AI70" si="28">IF(AD70=AD71,"",IF($X70=$X71,AD70&amp;","&amp;AD71,AD70&amp;AD71))</f>
        <v/>
      </c>
      <c r="AJ70" t="str">
        <f t="shared" ref="AJ70" si="29">IF(AE70=AE71,"",IF($X70=$X71,AE70&amp;","&amp;AE71,AE70&amp;AE71))</f>
        <v/>
      </c>
      <c r="AK70" t="str">
        <f t="shared" ref="AK70" si="30">IF(AF70=AF71,"",IF($X70=$X71,AF70&amp;","&amp;AF71,AF70&amp;AF71))</f>
        <v/>
      </c>
      <c r="AL70" t="str">
        <f t="shared" ref="AL70" si="31">IF(AG70=AG71,"",IF($X70=$X71,AG70&amp;","&amp;AG71,AG70&amp;AG71))</f>
        <v/>
      </c>
      <c r="AM70" t="str">
        <f t="shared" ref="AM70" si="32">IF(AH70=AH71,"",IF($X70=$X71,AH70&amp;","&amp;AH71,AH70&amp;AH71))</f>
        <v/>
      </c>
      <c r="AR70" s="70">
        <v>61</v>
      </c>
      <c r="AS70" s="72"/>
      <c r="AT70" s="3"/>
      <c r="AU70" s="3"/>
      <c r="AV70" s="3"/>
      <c r="AW70" s="3"/>
      <c r="AX70" s="3"/>
    </row>
    <row r="71" spans="21:50" ht="18.95" customHeight="1" x14ac:dyDescent="0.15">
      <c r="AR71" s="70">
        <v>62</v>
      </c>
      <c r="AS71" s="72"/>
      <c r="AT71" s="3"/>
      <c r="AU71" s="3"/>
      <c r="AV71" s="3"/>
      <c r="AW71" s="3"/>
      <c r="AX71" s="3"/>
    </row>
    <row r="72" spans="21:50" ht="18.95" customHeight="1" x14ac:dyDescent="0.15">
      <c r="AR72" s="70">
        <v>63</v>
      </c>
      <c r="AS72" s="72"/>
      <c r="AT72" s="3"/>
      <c r="AU72" s="3"/>
      <c r="AV72" s="3"/>
      <c r="AW72" s="3"/>
      <c r="AX72" s="3"/>
    </row>
    <row r="73" spans="21:50" ht="18.95" customHeight="1" x14ac:dyDescent="0.15">
      <c r="AR73" s="70">
        <v>64</v>
      </c>
      <c r="AS73" s="72"/>
      <c r="AT73" s="3"/>
      <c r="AU73" s="3"/>
      <c r="AV73" s="3"/>
      <c r="AW73" s="3"/>
      <c r="AX73" s="3"/>
    </row>
    <row r="74" spans="21:50" ht="18.95" customHeight="1" x14ac:dyDescent="0.15">
      <c r="AR74" s="70">
        <v>65</v>
      </c>
      <c r="AS74" s="72"/>
      <c r="AT74" s="3"/>
      <c r="AU74" s="3"/>
      <c r="AV74" s="3"/>
      <c r="AW74" s="3"/>
      <c r="AX74" s="3"/>
    </row>
    <row r="75" spans="21:50" ht="18.95" customHeight="1" x14ac:dyDescent="0.15">
      <c r="AR75" s="70">
        <v>66</v>
      </c>
      <c r="AS75" s="72"/>
      <c r="AT75" s="3"/>
      <c r="AU75" s="3"/>
      <c r="AV75" s="3"/>
      <c r="AW75" s="3"/>
      <c r="AX75" s="3"/>
    </row>
    <row r="76" spans="21:50" ht="18.95" customHeight="1" x14ac:dyDescent="0.15">
      <c r="AR76" s="70">
        <v>67</v>
      </c>
      <c r="AS76" s="72"/>
      <c r="AT76" s="3"/>
      <c r="AU76" s="3"/>
      <c r="AV76" s="3"/>
      <c r="AW76" s="3"/>
      <c r="AX76" s="3"/>
    </row>
    <row r="77" spans="21:50" ht="18.95" customHeight="1" x14ac:dyDescent="0.15">
      <c r="AR77" s="70">
        <v>68</v>
      </c>
      <c r="AS77" s="72"/>
      <c r="AT77" s="3"/>
      <c r="AU77" s="3"/>
      <c r="AV77" s="3"/>
      <c r="AW77" s="3"/>
      <c r="AX77" s="3"/>
    </row>
    <row r="78" spans="21:50" ht="18.95" customHeight="1" x14ac:dyDescent="0.15">
      <c r="AR78" s="70">
        <v>69</v>
      </c>
      <c r="AS78" s="72"/>
      <c r="AT78" s="3"/>
      <c r="AU78" s="3"/>
      <c r="AV78" s="3"/>
      <c r="AW78" s="3"/>
      <c r="AX78" s="3"/>
    </row>
    <row r="79" spans="21:50" ht="18.95" customHeight="1" x14ac:dyDescent="0.15">
      <c r="AR79" s="70">
        <v>70</v>
      </c>
      <c r="AS79" s="72"/>
      <c r="AT79" s="3"/>
      <c r="AU79" s="3"/>
      <c r="AV79" s="3"/>
      <c r="AW79" s="3"/>
      <c r="AX79" s="3"/>
    </row>
    <row r="80" spans="21:50" ht="18.95" customHeight="1" x14ac:dyDescent="0.15">
      <c r="AR80" s="70">
        <v>71</v>
      </c>
      <c r="AS80" s="72"/>
      <c r="AT80" s="3"/>
      <c r="AU80" s="3"/>
      <c r="AV80" s="3"/>
      <c r="AW80" s="3"/>
      <c r="AX80" s="3"/>
    </row>
    <row r="81" spans="44:50" ht="18.95" customHeight="1" x14ac:dyDescent="0.15">
      <c r="AR81" s="70">
        <v>72</v>
      </c>
      <c r="AS81" s="72"/>
      <c r="AT81" s="3"/>
      <c r="AU81" s="3"/>
      <c r="AV81" s="3"/>
      <c r="AW81" s="3"/>
      <c r="AX81" s="3"/>
    </row>
    <row r="82" spans="44:50" ht="18.95" customHeight="1" x14ac:dyDescent="0.15">
      <c r="AR82" s="70">
        <v>73</v>
      </c>
      <c r="AS82" s="72"/>
      <c r="AT82" s="3"/>
      <c r="AU82" s="3"/>
      <c r="AV82" s="3"/>
      <c r="AW82" s="3"/>
      <c r="AX82" s="3"/>
    </row>
    <row r="83" spans="44:50" ht="18.95" customHeight="1" x14ac:dyDescent="0.15">
      <c r="AR83" s="70">
        <v>74</v>
      </c>
      <c r="AS83" s="72"/>
      <c r="AT83" s="3"/>
      <c r="AU83" s="3"/>
      <c r="AV83" s="3"/>
      <c r="AW83" s="3"/>
      <c r="AX83" s="3"/>
    </row>
    <row r="84" spans="44:50" ht="18.95" customHeight="1" x14ac:dyDescent="0.15">
      <c r="AR84" s="70">
        <v>75</v>
      </c>
      <c r="AS84" s="72"/>
      <c r="AT84" s="3"/>
      <c r="AU84" s="3"/>
      <c r="AV84" s="3"/>
      <c r="AW84" s="3"/>
      <c r="AX84" s="3"/>
    </row>
    <row r="85" spans="44:50" ht="18.95" customHeight="1" x14ac:dyDescent="0.15">
      <c r="AR85" s="70">
        <v>76</v>
      </c>
      <c r="AS85" s="72"/>
      <c r="AT85" s="3"/>
      <c r="AU85" s="3"/>
      <c r="AV85" s="3"/>
      <c r="AW85" s="3"/>
      <c r="AX85" s="3"/>
    </row>
    <row r="86" spans="44:50" ht="18.95" customHeight="1" x14ac:dyDescent="0.15">
      <c r="AR86" s="70">
        <v>77</v>
      </c>
      <c r="AS86" s="72"/>
      <c r="AT86" s="3"/>
      <c r="AU86" s="3"/>
      <c r="AV86" s="3"/>
      <c r="AW86" s="3"/>
      <c r="AX86" s="3"/>
    </row>
    <row r="87" spans="44:50" ht="18.95" customHeight="1" x14ac:dyDescent="0.15">
      <c r="AR87" s="70">
        <v>78</v>
      </c>
      <c r="AS87" s="72"/>
      <c r="AT87" s="3"/>
      <c r="AU87" s="3"/>
      <c r="AV87" s="3"/>
      <c r="AW87" s="3"/>
      <c r="AX87" s="3"/>
    </row>
    <row r="88" spans="44:50" ht="18.95" customHeight="1" x14ac:dyDescent="0.15">
      <c r="AR88" s="70">
        <v>79</v>
      </c>
      <c r="AS88" s="72"/>
      <c r="AT88" s="3"/>
      <c r="AU88" s="3"/>
      <c r="AV88" s="3"/>
      <c r="AW88" s="3"/>
      <c r="AX88" s="3"/>
    </row>
    <row r="89" spans="44:50" ht="18.95" customHeight="1" x14ac:dyDescent="0.15">
      <c r="AR89" s="70">
        <v>80</v>
      </c>
      <c r="AS89" s="72"/>
      <c r="AT89" s="3"/>
      <c r="AU89" s="3"/>
      <c r="AV89" s="3"/>
      <c r="AW89" s="3"/>
      <c r="AX89" s="3"/>
    </row>
    <row r="90" spans="44:50" ht="18.95" customHeight="1" x14ac:dyDescent="0.15">
      <c r="AR90" s="70">
        <v>81</v>
      </c>
      <c r="AS90" s="72"/>
      <c r="AT90" s="3"/>
      <c r="AU90" s="3"/>
      <c r="AV90" s="3"/>
      <c r="AW90" s="3"/>
      <c r="AX90" s="3"/>
    </row>
    <row r="91" spans="44:50" ht="18.95" customHeight="1" x14ac:dyDescent="0.15">
      <c r="AR91" s="70">
        <v>82</v>
      </c>
      <c r="AS91" s="72"/>
      <c r="AT91" s="3"/>
      <c r="AU91" s="3"/>
      <c r="AV91" s="3"/>
      <c r="AW91" s="3"/>
      <c r="AX91" s="3"/>
    </row>
    <row r="92" spans="44:50" ht="18.95" customHeight="1" x14ac:dyDescent="0.15">
      <c r="AR92" s="70">
        <v>83</v>
      </c>
      <c r="AS92" s="72"/>
      <c r="AT92" s="3"/>
      <c r="AU92" s="3"/>
      <c r="AV92" s="3"/>
      <c r="AW92" s="3"/>
      <c r="AX92" s="3"/>
    </row>
    <row r="93" spans="44:50" ht="18.95" customHeight="1" x14ac:dyDescent="0.15">
      <c r="AR93" s="70">
        <v>84</v>
      </c>
      <c r="AS93" s="72"/>
      <c r="AT93" s="3"/>
      <c r="AU93" s="3"/>
      <c r="AV93" s="3"/>
      <c r="AW93" s="3"/>
      <c r="AX93" s="3"/>
    </row>
    <row r="94" spans="44:50" ht="18.95" customHeight="1" x14ac:dyDescent="0.15">
      <c r="AR94" s="70">
        <v>85</v>
      </c>
      <c r="AS94" s="72"/>
      <c r="AT94" s="3"/>
      <c r="AU94" s="3"/>
      <c r="AV94" s="3"/>
      <c r="AW94" s="3"/>
      <c r="AX94" s="3"/>
    </row>
    <row r="95" spans="44:50" ht="18.95" customHeight="1" x14ac:dyDescent="0.15">
      <c r="AR95" s="70">
        <v>86</v>
      </c>
      <c r="AS95" s="72"/>
      <c r="AT95" s="3"/>
      <c r="AU95" s="3"/>
      <c r="AV95" s="3"/>
      <c r="AW95" s="3"/>
      <c r="AX95" s="3"/>
    </row>
    <row r="96" spans="44:50" ht="18.95" customHeight="1" x14ac:dyDescent="0.15">
      <c r="AR96" s="70">
        <v>87</v>
      </c>
      <c r="AS96" s="72"/>
      <c r="AT96" s="3"/>
      <c r="AU96" s="3"/>
      <c r="AV96" s="3"/>
      <c r="AW96" s="3"/>
      <c r="AX96" s="3"/>
    </row>
    <row r="97" spans="44:50" ht="18.95" customHeight="1" x14ac:dyDescent="0.15">
      <c r="AR97" s="70">
        <v>88</v>
      </c>
      <c r="AS97" s="72"/>
      <c r="AT97" s="3"/>
      <c r="AU97" s="3"/>
      <c r="AV97" s="3"/>
      <c r="AW97" s="3"/>
      <c r="AX97" s="3"/>
    </row>
    <row r="98" spans="44:50" ht="18.95" customHeight="1" x14ac:dyDescent="0.15">
      <c r="AR98" s="70">
        <v>89</v>
      </c>
      <c r="AS98" s="72"/>
      <c r="AT98" s="3"/>
      <c r="AU98" s="3"/>
      <c r="AV98" s="3"/>
      <c r="AW98" s="3"/>
      <c r="AX98" s="3"/>
    </row>
    <row r="99" spans="44:50" ht="18.95" customHeight="1" x14ac:dyDescent="0.15">
      <c r="AR99" s="70">
        <v>90</v>
      </c>
      <c r="AS99" s="72"/>
      <c r="AT99" s="3"/>
      <c r="AU99" s="3"/>
      <c r="AV99" s="3"/>
      <c r="AW99" s="3"/>
      <c r="AX99" s="3"/>
    </row>
    <row r="100" spans="44:50" ht="18.95" customHeight="1" x14ac:dyDescent="0.15">
      <c r="AR100" s="70">
        <v>91</v>
      </c>
      <c r="AS100" s="72"/>
      <c r="AT100" s="3"/>
      <c r="AU100" s="3"/>
      <c r="AV100" s="3"/>
      <c r="AW100" s="3"/>
      <c r="AX100" s="3"/>
    </row>
    <row r="101" spans="44:50" ht="18.95" customHeight="1" x14ac:dyDescent="0.15">
      <c r="AR101" s="70">
        <v>92</v>
      </c>
      <c r="AS101" s="72"/>
      <c r="AT101" s="3"/>
      <c r="AU101" s="3"/>
      <c r="AV101" s="3"/>
      <c r="AW101" s="3"/>
      <c r="AX101" s="3"/>
    </row>
    <row r="102" spans="44:50" ht="18.95" customHeight="1" x14ac:dyDescent="0.15">
      <c r="AR102" s="70">
        <v>93</v>
      </c>
      <c r="AS102" s="72"/>
      <c r="AT102" s="3"/>
      <c r="AU102" s="3"/>
      <c r="AV102" s="3"/>
      <c r="AW102" s="3"/>
      <c r="AX102" s="3"/>
    </row>
    <row r="103" spans="44:50" ht="18.95" customHeight="1" x14ac:dyDescent="0.15">
      <c r="AR103" s="70">
        <v>94</v>
      </c>
      <c r="AS103" s="72"/>
      <c r="AT103" s="3"/>
      <c r="AU103" s="3"/>
      <c r="AV103" s="3"/>
      <c r="AW103" s="3"/>
      <c r="AX103" s="3"/>
    </row>
    <row r="104" spans="44:50" ht="18.95" customHeight="1" x14ac:dyDescent="0.15">
      <c r="AR104" s="70">
        <v>95</v>
      </c>
      <c r="AS104" s="72"/>
      <c r="AT104" s="3"/>
      <c r="AU104" s="3"/>
      <c r="AV104" s="3"/>
      <c r="AW104" s="3"/>
      <c r="AX104" s="3"/>
    </row>
    <row r="105" spans="44:50" ht="18.95" customHeight="1" x14ac:dyDescent="0.15">
      <c r="AR105" s="70">
        <v>96</v>
      </c>
      <c r="AS105" s="72"/>
      <c r="AT105" s="3"/>
      <c r="AU105" s="3"/>
      <c r="AV105" s="3"/>
      <c r="AW105" s="3"/>
      <c r="AX105" s="3"/>
    </row>
    <row r="106" spans="44:50" ht="18.95" customHeight="1" x14ac:dyDescent="0.15">
      <c r="AR106" s="70">
        <v>97</v>
      </c>
      <c r="AS106" s="72"/>
      <c r="AT106" s="3"/>
      <c r="AU106" s="3"/>
      <c r="AV106" s="3"/>
      <c r="AW106" s="3"/>
      <c r="AX106" s="3"/>
    </row>
    <row r="107" spans="44:50" ht="18.95" customHeight="1" x14ac:dyDescent="0.15">
      <c r="AR107" s="70">
        <v>98</v>
      </c>
      <c r="AS107" s="72"/>
      <c r="AT107" s="3"/>
      <c r="AU107" s="3"/>
      <c r="AV107" s="3"/>
      <c r="AW107" s="3"/>
      <c r="AX107" s="3"/>
    </row>
    <row r="108" spans="44:50" ht="18.95" customHeight="1" x14ac:dyDescent="0.15">
      <c r="AR108" s="70">
        <v>99</v>
      </c>
      <c r="AS108" s="72"/>
      <c r="AT108" s="3"/>
      <c r="AU108" s="3"/>
      <c r="AV108" s="3"/>
      <c r="AW108" s="3"/>
      <c r="AX108" s="3"/>
    </row>
    <row r="109" spans="44:50" ht="18.95" customHeight="1" x14ac:dyDescent="0.15">
      <c r="AR109" s="70">
        <v>100</v>
      </c>
      <c r="AS109" s="72"/>
      <c r="AT109" s="3"/>
      <c r="AU109" s="3"/>
      <c r="AV109" s="3"/>
      <c r="AW109" s="3"/>
      <c r="AX109" s="3"/>
    </row>
  </sheetData>
  <mergeCells count="5">
    <mergeCell ref="A6:B6"/>
    <mergeCell ref="F1:K1"/>
    <mergeCell ref="A4:B4"/>
    <mergeCell ref="A5:B5"/>
    <mergeCell ref="D5:J5"/>
  </mergeCells>
  <phoneticPr fontId="3"/>
  <conditionalFormatting sqref="A7:B37">
    <cfRule type="expression" dxfId="78" priority="2" stopIfTrue="1">
      <formula>OR(WEEKDAY(A7)=1,WEEKDAY(A7)=7)</formula>
    </cfRule>
  </conditionalFormatting>
  <conditionalFormatting sqref="B4:B6">
    <cfRule type="cellIs" dxfId="77" priority="5" stopIfTrue="1" operator="equal">
      <formula>"土"</formula>
    </cfRule>
    <cfRule type="cellIs" dxfId="76" priority="6" stopIfTrue="1" operator="equal">
      <formula>"日"</formula>
    </cfRule>
  </conditionalFormatting>
  <dataValidations count="1">
    <dataValidation type="list" allowBlank="1" showInputMessage="1" showErrorMessage="1" sqref="P10:P14 W10:W69" xr:uid="{00000000-0002-0000-0300-000000000000}">
      <formula1>"国語,社会,数学,理科,英語"</formula1>
    </dataValidation>
  </dataValidations>
  <pageMargins left="0.55118110236220474" right="0.55118110236220474" top="0.27559055118110237" bottom="0.31496062992125984" header="0.51181102362204722" footer="0.51181102362204722"/>
  <pageSetup paperSize="13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stopIfTrue="1" id="{56DE77C0-EC71-488F-9D42-9825EB28D47F}">
            <xm:f>VLOOKUP(A7,祝日一覧!$A:$A,1,FALSE)</xm:f>
            <x14:dxf>
              <fill>
                <patternFill>
                  <bgColor theme="0" tint="-0.24994659260841701"/>
                </patternFill>
              </fill>
            </x14:dxf>
          </x14:cfRule>
          <xm:sqref>A7:B37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E109"/>
  <sheetViews>
    <sheetView showGridLines="0" showRowColHeaders="0" zoomScaleNormal="100" workbookViewId="0">
      <selection activeCell="Q19" sqref="Q19"/>
    </sheetView>
  </sheetViews>
  <sheetFormatPr defaultRowHeight="13.5" x14ac:dyDescent="0.15"/>
  <cols>
    <col min="1" max="1" width="3" customWidth="1"/>
    <col min="2" max="2" width="2.625" customWidth="1"/>
    <col min="3" max="3" width="3.375" hidden="1" customWidth="1"/>
    <col min="4" max="4" width="26.375" customWidth="1"/>
    <col min="5" max="9" width="7.625" style="18" customWidth="1"/>
    <col min="11" max="11" width="2" hidden="1" customWidth="1"/>
    <col min="12" max="12" width="6.875" style="20" customWidth="1"/>
    <col min="13" max="13" width="3.25" hidden="1" customWidth="1"/>
    <col min="14" max="14" width="3.25" customWidth="1"/>
    <col min="15" max="15" width="5.375" customWidth="1"/>
    <col min="16" max="16" width="6" customWidth="1"/>
    <col min="17" max="17" width="6.625" customWidth="1"/>
    <col min="18" max="18" width="5.375" customWidth="1"/>
    <col min="19" max="20" width="6.375" customWidth="1"/>
    <col min="21" max="22" width="5.375" customWidth="1"/>
    <col min="23" max="23" width="5.375" hidden="1" customWidth="1"/>
    <col min="24" max="24" width="5.375" customWidth="1"/>
    <col min="25" max="40" width="5.375" hidden="1" customWidth="1"/>
    <col min="41" max="41" width="9.375" hidden="1" customWidth="1"/>
    <col min="42" max="43" width="5.375" hidden="1" customWidth="1"/>
    <col min="44" max="44" width="8.25" customWidth="1"/>
    <col min="45" max="45" width="7.5" style="21" customWidth="1"/>
    <col min="46" max="46" width="12.75" style="21" customWidth="1"/>
    <col min="47" max="51" width="9.375" style="6" customWidth="1"/>
    <col min="53" max="53" width="1.875" customWidth="1"/>
    <col min="56" max="56" width="5" customWidth="1"/>
    <col min="57" max="57" width="2.375" customWidth="1"/>
    <col min="62" max="62" width="5" customWidth="1"/>
  </cols>
  <sheetData>
    <row r="1" spans="1:57" s="35" customFormat="1" ht="26.25" customHeight="1" x14ac:dyDescent="0.15">
      <c r="A1" s="57" t="s">
        <v>22</v>
      </c>
      <c r="B1" s="38"/>
      <c r="C1" s="38"/>
      <c r="D1" s="38"/>
      <c r="E1"/>
      <c r="F1" s="231"/>
      <c r="G1" s="228"/>
      <c r="H1" s="228"/>
      <c r="I1" s="228"/>
      <c r="J1" s="228"/>
      <c r="K1" s="228"/>
      <c r="L1" s="106"/>
      <c r="O1" s="59" t="s">
        <v>23</v>
      </c>
      <c r="P1" s="82"/>
      <c r="Q1" s="82"/>
      <c r="R1" s="82"/>
      <c r="S1" s="82"/>
      <c r="T1" s="60"/>
      <c r="U1" s="60"/>
      <c r="V1" s="60"/>
      <c r="W1" s="60"/>
      <c r="X1" s="83"/>
      <c r="Y1" s="83"/>
      <c r="Z1" s="83"/>
      <c r="AA1" s="83"/>
      <c r="AB1" s="83"/>
      <c r="AC1" s="83"/>
      <c r="AD1" s="83"/>
      <c r="AE1" s="83"/>
      <c r="AF1" s="83"/>
      <c r="AG1" s="83"/>
      <c r="AH1" s="83"/>
      <c r="AI1" s="83"/>
      <c r="AJ1" s="83"/>
      <c r="AK1" s="83"/>
      <c r="AL1" s="83"/>
      <c r="AM1" s="83"/>
      <c r="AN1" s="83"/>
      <c r="AO1" s="83"/>
      <c r="AP1" s="83"/>
      <c r="AQ1" s="83"/>
      <c r="AR1" s="83"/>
      <c r="AS1" s="83"/>
      <c r="AT1" s="84"/>
      <c r="AU1"/>
      <c r="AV1"/>
      <c r="AW1"/>
      <c r="AX1"/>
      <c r="AY1"/>
      <c r="AZ1"/>
      <c r="BA1"/>
      <c r="BB1"/>
      <c r="BC1"/>
      <c r="BD1"/>
    </row>
    <row r="2" spans="1:57" s="1" customFormat="1" ht="24.75" customHeight="1" x14ac:dyDescent="0.15">
      <c r="A2" s="57"/>
      <c r="B2" s="57"/>
      <c r="C2" s="76"/>
      <c r="D2" s="77"/>
      <c r="E2"/>
      <c r="F2"/>
      <c r="G2"/>
      <c r="H2"/>
      <c r="I2"/>
      <c r="K2" s="29"/>
      <c r="O2" s="62" t="s">
        <v>24</v>
      </c>
      <c r="P2" s="77"/>
      <c r="Q2" s="77"/>
      <c r="R2" s="77"/>
      <c r="S2" s="77"/>
      <c r="T2" s="77"/>
      <c r="U2" s="77"/>
      <c r="V2" s="77"/>
      <c r="W2" s="51"/>
      <c r="X2" s="51"/>
      <c r="Y2" s="51"/>
      <c r="Z2" s="51"/>
      <c r="AA2" s="51"/>
      <c r="AB2" s="51"/>
      <c r="AC2" s="51"/>
      <c r="AD2" s="51"/>
      <c r="AE2" s="51"/>
      <c r="AF2" s="51"/>
      <c r="AG2" s="51"/>
      <c r="AH2" s="51"/>
      <c r="AI2" s="51"/>
      <c r="AJ2" s="51"/>
      <c r="AK2" s="51"/>
      <c r="AL2" s="51"/>
      <c r="AM2" s="51"/>
      <c r="AN2" s="51"/>
      <c r="AO2" s="51"/>
      <c r="AP2" s="51"/>
      <c r="AQ2" s="51"/>
      <c r="AR2" s="51"/>
      <c r="AS2" s="51"/>
      <c r="AT2" s="63"/>
      <c r="AU2"/>
      <c r="AV2"/>
      <c r="AW2"/>
      <c r="AX2"/>
      <c r="AY2"/>
      <c r="AZ2"/>
      <c r="BA2"/>
      <c r="BB2"/>
      <c r="BC2"/>
      <c r="BD2"/>
      <c r="BE2"/>
    </row>
    <row r="3" spans="1:57" s="1" customFormat="1" ht="24.75" customHeight="1" x14ac:dyDescent="0.15">
      <c r="A3" s="80"/>
      <c r="B3" s="80"/>
      <c r="C3" s="2"/>
      <c r="E3"/>
      <c r="F3"/>
      <c r="G3"/>
      <c r="H3"/>
      <c r="I3"/>
      <c r="K3" s="29"/>
      <c r="O3" s="62" t="s">
        <v>708</v>
      </c>
      <c r="P3" s="77"/>
      <c r="Q3" s="77"/>
      <c r="R3" s="77"/>
      <c r="S3" s="77"/>
      <c r="T3" s="77"/>
      <c r="U3" s="77"/>
      <c r="V3" s="77"/>
      <c r="W3" s="51"/>
      <c r="X3" s="51"/>
      <c r="Y3" s="51"/>
      <c r="Z3" s="51"/>
      <c r="AA3" s="51"/>
      <c r="AB3" s="51"/>
      <c r="AC3" s="51"/>
      <c r="AD3" s="51"/>
      <c r="AE3" s="51"/>
      <c r="AF3" s="51"/>
      <c r="AG3" s="51"/>
      <c r="AH3" s="51"/>
      <c r="AI3" s="51"/>
      <c r="AJ3" s="51"/>
      <c r="AK3" s="51"/>
      <c r="AL3" s="51"/>
      <c r="AM3" s="51"/>
      <c r="AN3" s="51"/>
      <c r="AO3" s="51"/>
      <c r="AP3" s="51"/>
      <c r="AQ3" s="51"/>
      <c r="AR3" s="51"/>
      <c r="AS3" s="51"/>
      <c r="AT3" s="63"/>
      <c r="AU3"/>
      <c r="AV3"/>
      <c r="AW3"/>
      <c r="AX3"/>
      <c r="AY3"/>
      <c r="AZ3"/>
      <c r="BA3"/>
      <c r="BB3"/>
      <c r="BC3"/>
      <c r="BD3"/>
      <c r="BE3"/>
    </row>
    <row r="4" spans="1:57" s="1" customFormat="1" ht="24.75" customHeight="1" x14ac:dyDescent="0.15">
      <c r="A4" s="226"/>
      <c r="B4" s="226"/>
      <c r="C4" s="2"/>
      <c r="E4"/>
      <c r="F4"/>
      <c r="G4"/>
      <c r="H4"/>
      <c r="I4"/>
      <c r="K4" s="29"/>
      <c r="O4" s="62" t="s">
        <v>25</v>
      </c>
      <c r="P4" s="77"/>
      <c r="Q4" s="77"/>
      <c r="R4" s="77"/>
      <c r="S4" s="77"/>
      <c r="T4" s="77"/>
      <c r="U4" s="77"/>
      <c r="V4" s="77"/>
      <c r="W4" s="51"/>
      <c r="X4" s="51"/>
      <c r="Y4" s="51"/>
      <c r="Z4" s="51"/>
      <c r="AA4" s="51"/>
      <c r="AB4" s="51"/>
      <c r="AC4" s="51"/>
      <c r="AD4" s="51"/>
      <c r="AE4" s="51"/>
      <c r="AF4" s="51"/>
      <c r="AG4" s="51"/>
      <c r="AH4" s="51"/>
      <c r="AI4" s="51"/>
      <c r="AJ4" s="51"/>
      <c r="AK4" s="51"/>
      <c r="AL4" s="51"/>
      <c r="AM4" s="51"/>
      <c r="AN4" s="51"/>
      <c r="AO4" s="51"/>
      <c r="AP4" s="51"/>
      <c r="AQ4" s="51"/>
      <c r="AR4" s="51"/>
      <c r="AS4" s="51"/>
      <c r="AT4" s="63"/>
      <c r="AU4"/>
      <c r="AV4"/>
      <c r="AW4"/>
      <c r="AX4"/>
      <c r="AY4"/>
      <c r="AZ4"/>
      <c r="BA4"/>
      <c r="BB4"/>
      <c r="BC4"/>
      <c r="BD4"/>
      <c r="BE4"/>
    </row>
    <row r="5" spans="1:57" s="1" customFormat="1" ht="33" customHeight="1" thickBot="1" x14ac:dyDescent="0.2">
      <c r="A5" s="230">
        <f>見本①!$A$3</f>
        <v>2025</v>
      </c>
      <c r="B5" s="230"/>
      <c r="C5" s="109"/>
      <c r="D5" s="229" t="s">
        <v>110</v>
      </c>
      <c r="E5" s="229"/>
      <c r="F5" s="229"/>
      <c r="G5" s="229"/>
      <c r="H5" s="229"/>
      <c r="I5" s="229"/>
      <c r="J5" s="229"/>
      <c r="K5" s="31"/>
      <c r="O5" s="62" t="s">
        <v>26</v>
      </c>
      <c r="P5" s="94"/>
      <c r="Q5" s="94"/>
      <c r="R5" s="94"/>
      <c r="S5" s="94"/>
      <c r="T5" s="94"/>
      <c r="U5" s="94"/>
      <c r="V5" s="51"/>
      <c r="W5" s="51"/>
      <c r="X5" s="51"/>
      <c r="Y5" s="51"/>
      <c r="Z5" s="51"/>
      <c r="AA5" s="51"/>
      <c r="AB5" s="51"/>
      <c r="AC5" s="51"/>
      <c r="AD5" s="51"/>
      <c r="AE5" s="51"/>
      <c r="AF5" s="51"/>
      <c r="AG5" s="51"/>
      <c r="AH5" s="51"/>
      <c r="AI5" s="51"/>
      <c r="AJ5" s="51"/>
      <c r="AK5" s="51"/>
      <c r="AL5" s="51"/>
      <c r="AM5" s="51"/>
      <c r="AN5" s="51"/>
      <c r="AO5" s="51"/>
      <c r="AP5" s="51"/>
      <c r="AQ5" s="51"/>
      <c r="AR5" s="51"/>
      <c r="AS5" s="93"/>
      <c r="AT5" s="95"/>
      <c r="AU5"/>
      <c r="AV5"/>
      <c r="AW5"/>
      <c r="AX5"/>
      <c r="AY5"/>
      <c r="AZ5"/>
      <c r="BA5"/>
      <c r="BB5"/>
      <c r="BC5"/>
      <c r="BD5"/>
    </row>
    <row r="6" spans="1:57" ht="30.75" customHeight="1" thickBot="1" x14ac:dyDescent="0.2">
      <c r="A6" s="226">
        <v>10</v>
      </c>
      <c r="B6" s="226"/>
      <c r="C6" s="2"/>
      <c r="D6" s="56" t="s">
        <v>40</v>
      </c>
      <c r="E6" s="30" t="s">
        <v>65</v>
      </c>
      <c r="F6" s="30" t="s">
        <v>50</v>
      </c>
      <c r="G6" s="30" t="s">
        <v>47</v>
      </c>
      <c r="H6" s="30" t="s">
        <v>48</v>
      </c>
      <c r="I6" s="30" t="s">
        <v>49</v>
      </c>
      <c r="J6" s="28" t="s">
        <v>21</v>
      </c>
      <c r="L6" s="32" t="s">
        <v>66</v>
      </c>
      <c r="O6" s="232"/>
      <c r="P6" s="233"/>
      <c r="Q6" s="233"/>
      <c r="R6" s="65"/>
      <c r="S6" s="65"/>
      <c r="T6" s="65"/>
      <c r="U6" s="65"/>
      <c r="V6" s="65"/>
      <c r="W6" s="65"/>
      <c r="X6" s="65"/>
      <c r="Y6" s="65"/>
      <c r="Z6" s="65"/>
      <c r="AA6" s="65"/>
      <c r="AB6" s="65"/>
      <c r="AC6" s="65"/>
      <c r="AD6" s="65"/>
      <c r="AE6" s="65"/>
      <c r="AF6" s="65"/>
      <c r="AG6" s="65"/>
      <c r="AH6" s="65"/>
      <c r="AI6" s="65"/>
      <c r="AJ6" s="65"/>
      <c r="AK6" s="65"/>
      <c r="AL6" s="65"/>
      <c r="AM6" s="65"/>
      <c r="AN6" s="65"/>
      <c r="AO6" s="65"/>
      <c r="AP6" s="65"/>
      <c r="AQ6" s="65"/>
      <c r="AR6" s="65"/>
      <c r="AS6" s="86"/>
      <c r="AT6" s="92"/>
    </row>
    <row r="7" spans="1:57" ht="18.95" customHeight="1" x14ac:dyDescent="0.15">
      <c r="A7" s="99">
        <f>DATE($A$5,$A$6,1)</f>
        <v>45931</v>
      </c>
      <c r="B7" s="98">
        <f>DATE($A$5,$A$6,1)</f>
        <v>45931</v>
      </c>
      <c r="C7" s="7" t="s">
        <v>51</v>
      </c>
      <c r="D7" s="8"/>
      <c r="E7" s="55" t="str">
        <f t="shared" ref="E7:E37" si="0">IF($L7=1,VLOOKUP($M7,$V$10:$AN$69,10),IF($L7=2,VLOOKUP($M6+1,$V$10:$AN$69,15),IF($L7="予備","予備","")))</f>
        <v>単元1</v>
      </c>
      <c r="F7" s="17" t="str">
        <f t="shared" ref="F7:F37" si="1">IF($L7=1,VLOOKUP($M7,$V$10:$AN$69,11),IF($L7=2,VLOOKUP($M6+1,$V$10:$AN$69,16),IF($L7="予備","予備","")))</f>
        <v/>
      </c>
      <c r="G7" s="17" t="str">
        <f t="shared" ref="G7:G37" si="2">IF($L7=1,VLOOKUP($M7,$V$10:$AN$69,12),IF($L7=2,VLOOKUP($M6+1,$V$10:$AN$69,17),IF($L7="予備","予備","")))</f>
        <v/>
      </c>
      <c r="H7" s="17" t="str">
        <f t="shared" ref="H7:H37" si="3">IF($L7=1,VLOOKUP($M7,$V$10:$AN$69,13),IF($L7=2,VLOOKUP($M6+1,$V$10:$AN$69,18),IF($L7="予備","予備","")))</f>
        <v/>
      </c>
      <c r="I7" s="17" t="str">
        <f t="shared" ref="I7:I37" si="4">IF($L7=1,VLOOKUP($M7,$V$10:$AN$69,14),IF($L7=2,VLOOKUP($M6+1,$V$10:$AN$69,19),IF($L7="予備","予備","")))</f>
        <v/>
      </c>
      <c r="J7" s="3"/>
      <c r="L7" s="33">
        <v>1</v>
      </c>
      <c r="M7">
        <f>SUM($L$7:L7)</f>
        <v>1</v>
      </c>
      <c r="AS7" s="6"/>
    </row>
    <row r="8" spans="1:57" ht="18.95" customHeight="1" thickBot="1" x14ac:dyDescent="0.2">
      <c r="A8" s="99">
        <f>A7+1</f>
        <v>45932</v>
      </c>
      <c r="B8" s="98">
        <f>B7+1</f>
        <v>45932</v>
      </c>
      <c r="C8" s="7" t="s">
        <v>52</v>
      </c>
      <c r="D8" s="9"/>
      <c r="E8" s="55" t="str">
        <f t="shared" si="0"/>
        <v/>
      </c>
      <c r="F8" s="17" t="str">
        <f t="shared" si="1"/>
        <v>単元1</v>
      </c>
      <c r="G8" s="17" t="str">
        <f t="shared" si="2"/>
        <v/>
      </c>
      <c r="H8" s="17" t="str">
        <f t="shared" si="3"/>
        <v/>
      </c>
      <c r="I8" s="17" t="str">
        <f t="shared" si="4"/>
        <v/>
      </c>
      <c r="J8" s="3"/>
      <c r="L8" s="33">
        <v>1</v>
      </c>
      <c r="M8">
        <f>SUM($L$7:L8)</f>
        <v>2</v>
      </c>
      <c r="P8" s="35" t="s">
        <v>0</v>
      </c>
      <c r="V8" s="36" t="s">
        <v>13</v>
      </c>
      <c r="W8" t="s">
        <v>69</v>
      </c>
      <c r="Z8" s="51" t="s">
        <v>77</v>
      </c>
      <c r="AA8" s="51"/>
      <c r="AB8" s="51"/>
      <c r="AC8" s="51"/>
      <c r="AD8" s="51"/>
      <c r="AE8" s="51" t="s">
        <v>70</v>
      </c>
      <c r="AF8" s="51"/>
      <c r="AG8" s="51"/>
      <c r="AH8" s="51"/>
      <c r="AI8" s="51"/>
      <c r="AJ8" s="51" t="s">
        <v>71</v>
      </c>
      <c r="AK8" s="51"/>
      <c r="AL8" s="51"/>
      <c r="AM8" s="51"/>
      <c r="AN8" s="51"/>
      <c r="AO8" s="51"/>
      <c r="AP8" s="51"/>
      <c r="AQ8" s="51"/>
      <c r="AS8" s="52" t="s">
        <v>11</v>
      </c>
      <c r="AT8" s="79"/>
      <c r="AU8"/>
      <c r="AV8"/>
      <c r="AW8"/>
      <c r="AX8"/>
      <c r="AY8"/>
    </row>
    <row r="9" spans="1:57" ht="18.95" customHeight="1" thickBot="1" x14ac:dyDescent="0.2">
      <c r="A9" s="99">
        <f t="shared" ref="A9:B37" si="5">A8+1</f>
        <v>45933</v>
      </c>
      <c r="B9" s="98">
        <f t="shared" si="5"/>
        <v>45933</v>
      </c>
      <c r="C9" s="7" t="s">
        <v>53</v>
      </c>
      <c r="D9" s="9"/>
      <c r="E9" s="55" t="str">
        <f t="shared" si="0"/>
        <v/>
      </c>
      <c r="F9" s="17" t="str">
        <f t="shared" si="1"/>
        <v/>
      </c>
      <c r="G9" s="17" t="str">
        <f t="shared" si="2"/>
        <v>単元1</v>
      </c>
      <c r="H9" s="17" t="str">
        <f t="shared" si="3"/>
        <v/>
      </c>
      <c r="I9" s="17" t="str">
        <f t="shared" si="4"/>
        <v/>
      </c>
      <c r="J9" s="3"/>
      <c r="L9" s="33">
        <v>1</v>
      </c>
      <c r="M9">
        <f>SUM($L$7:L9)</f>
        <v>3</v>
      </c>
      <c r="P9" s="4" t="s">
        <v>67</v>
      </c>
      <c r="Q9" s="5" t="s">
        <v>46</v>
      </c>
      <c r="V9" s="5" t="s">
        <v>67</v>
      </c>
      <c r="W9" s="5" t="s">
        <v>46</v>
      </c>
      <c r="X9" s="5" t="s">
        <v>46</v>
      </c>
      <c r="Y9" s="5" t="s">
        <v>46</v>
      </c>
      <c r="Z9" s="15" t="s">
        <v>41</v>
      </c>
      <c r="AA9" s="15" t="s">
        <v>42</v>
      </c>
      <c r="AB9" s="15" t="s">
        <v>43</v>
      </c>
      <c r="AC9" s="15" t="s">
        <v>44</v>
      </c>
      <c r="AD9" s="15" t="s">
        <v>45</v>
      </c>
      <c r="AE9" s="14" t="s">
        <v>41</v>
      </c>
      <c r="AF9" s="15" t="s">
        <v>42</v>
      </c>
      <c r="AG9" s="15" t="s">
        <v>43</v>
      </c>
      <c r="AH9" s="15" t="s">
        <v>44</v>
      </c>
      <c r="AI9" s="16" t="s">
        <v>45</v>
      </c>
      <c r="AJ9" s="14" t="s">
        <v>41</v>
      </c>
      <c r="AK9" s="15" t="s">
        <v>42</v>
      </c>
      <c r="AL9" s="15" t="s">
        <v>43</v>
      </c>
      <c r="AM9" s="15" t="s">
        <v>44</v>
      </c>
      <c r="AN9" s="16" t="s">
        <v>45</v>
      </c>
      <c r="AS9" s="4" t="s">
        <v>77</v>
      </c>
      <c r="AT9" s="71" t="s">
        <v>81</v>
      </c>
      <c r="AU9" s="5" t="s">
        <v>41</v>
      </c>
      <c r="AV9" s="5" t="s">
        <v>50</v>
      </c>
      <c r="AW9" s="5" t="s">
        <v>47</v>
      </c>
      <c r="AX9" s="5" t="s">
        <v>48</v>
      </c>
      <c r="AY9" s="5" t="s">
        <v>49</v>
      </c>
    </row>
    <row r="10" spans="1:57" ht="18.95" customHeight="1" x14ac:dyDescent="0.15">
      <c r="A10" s="99">
        <f t="shared" si="5"/>
        <v>45934</v>
      </c>
      <c r="B10" s="98">
        <f t="shared" si="5"/>
        <v>45934</v>
      </c>
      <c r="C10" s="7" t="s">
        <v>54</v>
      </c>
      <c r="D10" s="9"/>
      <c r="E10" s="55" t="str">
        <f t="shared" si="0"/>
        <v>予備</v>
      </c>
      <c r="F10" s="17" t="str">
        <f t="shared" si="1"/>
        <v>予備</v>
      </c>
      <c r="G10" s="17" t="str">
        <f t="shared" si="2"/>
        <v>予備</v>
      </c>
      <c r="H10" s="17" t="str">
        <f t="shared" si="3"/>
        <v>予備</v>
      </c>
      <c r="I10" s="17" t="str">
        <f t="shared" si="4"/>
        <v>予備</v>
      </c>
      <c r="J10" s="3"/>
      <c r="L10" s="33" t="s">
        <v>797</v>
      </c>
      <c r="M10">
        <f>SUM($L$7:L10)</f>
        <v>3</v>
      </c>
      <c r="P10" s="7">
        <v>1</v>
      </c>
      <c r="Q10" s="8" t="s">
        <v>41</v>
      </c>
      <c r="V10" s="3">
        <v>1</v>
      </c>
      <c r="W10" s="7" t="str">
        <f>Q10</f>
        <v>国語</v>
      </c>
      <c r="X10" s="8"/>
      <c r="Y10" s="23" t="str">
        <f t="shared" ref="Y10:Y41" si="6">IF(X10="",IF(W10=0,"",W10),X10)</f>
        <v>国語</v>
      </c>
      <c r="Z10">
        <f>IF($Y10=Z$9,COUNTIF($Y$10:$Y10,Z$9)+P$23,"")</f>
        <v>1</v>
      </c>
      <c r="AA10" t="str">
        <f>IF($Y10=AA$9,COUNTIF($Y$10:$Y10,AA$9)+Q$23,"")</f>
        <v/>
      </c>
      <c r="AB10" t="str">
        <f>IF($Y10=AB$9,COUNTIF($Y$10:$Y10,AB$9)+R$23,"")</f>
        <v/>
      </c>
      <c r="AC10" t="str">
        <f>IF($Y10=AC$9,COUNTIF($Y$10:$Y10,AC$9)+S$23,"")</f>
        <v/>
      </c>
      <c r="AD10" t="str">
        <f>IF($Y10=AD$9,COUNTIF($Y$10:$Y10,AD$9)+T$23,"")</f>
        <v/>
      </c>
      <c r="AE10" t="str">
        <f t="shared" ref="AE10:AE41" si="7">IF(Z10="","",VLOOKUP(Z10,$AS$10:$AY$59,3))</f>
        <v>単元1</v>
      </c>
      <c r="AF10" t="str">
        <f t="shared" ref="AF10:AF41" si="8">IF(AA10="","",VLOOKUP(AA10,$AS$10:$AY$59,4))</f>
        <v/>
      </c>
      <c r="AG10" t="str">
        <f t="shared" ref="AG10:AG41" si="9">IF(AB10="","",VLOOKUP(AB10,$AS$10:$AY$59,5))</f>
        <v/>
      </c>
      <c r="AH10" t="str">
        <f t="shared" ref="AH10:AH41" si="10">IF(AC10="","",VLOOKUP(AC10,$AS$10:$AY$59,6))</f>
        <v/>
      </c>
      <c r="AI10" t="str">
        <f t="shared" ref="AI10:AI41" si="11">IF(AD10="","",VLOOKUP(AD10,$AS$10:$AY$59,7))</f>
        <v/>
      </c>
      <c r="AJ10" t="str">
        <f t="shared" ref="AJ10:AJ41" si="12">IF(AE10=AE11,"",IF($Y10=$Y11,AE10&amp;","&amp;AE11,AE10&amp;AE11))</f>
        <v>単元1</v>
      </c>
      <c r="AK10" t="str">
        <f t="shared" ref="AK10:AK41" si="13">IF(AF10=AF11,"",IF($Y10=$Y11,AF10&amp;","&amp;AF11,AF10&amp;AF11))</f>
        <v>単元1</v>
      </c>
      <c r="AL10" t="str">
        <f t="shared" ref="AL10:AL41" si="14">IF(AG10=AG11,"",IF($Y10=$Y11,AG10&amp;","&amp;AG11,AG10&amp;AG11))</f>
        <v/>
      </c>
      <c r="AM10" t="str">
        <f t="shared" ref="AM10:AM41" si="15">IF(AH10=AH11,"",IF($Y10=$Y11,AH10&amp;","&amp;AH11,AH10&amp;AH11))</f>
        <v/>
      </c>
      <c r="AN10" t="str">
        <f t="shared" ref="AN10:AN41" si="16">IF(AI10=AI11,"",IF($Y10=$Y11,AI10&amp;","&amp;AI11,AI10&amp;AI11))</f>
        <v/>
      </c>
      <c r="AS10" s="24">
        <v>1</v>
      </c>
      <c r="AT10" s="39" t="s">
        <v>212</v>
      </c>
      <c r="AU10" s="104" t="s">
        <v>314</v>
      </c>
      <c r="AV10" s="40" t="s">
        <v>314</v>
      </c>
      <c r="AW10" s="40" t="s">
        <v>314</v>
      </c>
      <c r="AX10" s="40" t="s">
        <v>314</v>
      </c>
      <c r="AY10" s="41" t="s">
        <v>314</v>
      </c>
    </row>
    <row r="11" spans="1:57" ht="18.95" customHeight="1" x14ac:dyDescent="0.15">
      <c r="A11" s="99">
        <f t="shared" si="5"/>
        <v>45935</v>
      </c>
      <c r="B11" s="98">
        <f t="shared" si="5"/>
        <v>45935</v>
      </c>
      <c r="C11" s="7" t="s">
        <v>55</v>
      </c>
      <c r="D11" s="9"/>
      <c r="E11" s="55" t="str">
        <f t="shared" si="0"/>
        <v>予備</v>
      </c>
      <c r="F11" s="17" t="str">
        <f t="shared" si="1"/>
        <v>予備</v>
      </c>
      <c r="G11" s="17" t="str">
        <f t="shared" si="2"/>
        <v>予備</v>
      </c>
      <c r="H11" s="17" t="str">
        <f t="shared" si="3"/>
        <v>予備</v>
      </c>
      <c r="I11" s="17" t="str">
        <f t="shared" si="4"/>
        <v>予備</v>
      </c>
      <c r="J11" s="3"/>
      <c r="L11" s="33" t="s">
        <v>797</v>
      </c>
      <c r="M11">
        <f>SUM($L$7:L11)</f>
        <v>3</v>
      </c>
      <c r="P11" s="7">
        <v>2</v>
      </c>
      <c r="Q11" s="9" t="s">
        <v>50</v>
      </c>
      <c r="V11" s="3">
        <v>2</v>
      </c>
      <c r="W11" s="7" t="str">
        <f>Q11</f>
        <v>社会</v>
      </c>
      <c r="X11" s="9"/>
      <c r="Y11" s="23" t="str">
        <f t="shared" si="6"/>
        <v>社会</v>
      </c>
      <c r="Z11" t="str">
        <f>IF($Y11=Z$9,COUNTIF($Y$10:$Y11,Z$9)+P$23,"")</f>
        <v/>
      </c>
      <c r="AA11">
        <f>IF($Y11=AA$9,COUNTIF($Y$10:$Y11,AA$9)+Q$23,"")</f>
        <v>1</v>
      </c>
      <c r="AB11" t="str">
        <f>IF($Y11=AB$9,COUNTIF($Y$10:$Y11,AB$9)+R$23,"")</f>
        <v/>
      </c>
      <c r="AC11" t="str">
        <f>IF($Y11=AC$9,COUNTIF($Y$10:$Y11,AC$9)+S$23,"")</f>
        <v/>
      </c>
      <c r="AD11" t="str">
        <f>IF($Y11=AD$9,COUNTIF($Y$10:$Y11,AD$9)+T$23,"")</f>
        <v/>
      </c>
      <c r="AE11" t="str">
        <f t="shared" si="7"/>
        <v/>
      </c>
      <c r="AF11" t="str">
        <f t="shared" si="8"/>
        <v>単元1</v>
      </c>
      <c r="AG11" t="str">
        <f t="shared" si="9"/>
        <v/>
      </c>
      <c r="AH11" t="str">
        <f t="shared" si="10"/>
        <v/>
      </c>
      <c r="AI11" t="str">
        <f t="shared" si="11"/>
        <v/>
      </c>
      <c r="AJ11" t="str">
        <f t="shared" si="12"/>
        <v/>
      </c>
      <c r="AK11" t="str">
        <f t="shared" si="13"/>
        <v>単元1</v>
      </c>
      <c r="AL11" t="str">
        <f t="shared" si="14"/>
        <v>単元1</v>
      </c>
      <c r="AM11" t="str">
        <f t="shared" si="15"/>
        <v/>
      </c>
      <c r="AN11" t="str">
        <f t="shared" si="16"/>
        <v/>
      </c>
      <c r="AS11" s="24">
        <v>2</v>
      </c>
      <c r="AT11" s="42" t="s">
        <v>213</v>
      </c>
      <c r="AU11" s="25" t="s">
        <v>315</v>
      </c>
      <c r="AV11" s="25" t="s">
        <v>315</v>
      </c>
      <c r="AW11" s="25" t="s">
        <v>315</v>
      </c>
      <c r="AX11" s="25" t="s">
        <v>315</v>
      </c>
      <c r="AY11" s="43" t="s">
        <v>315</v>
      </c>
    </row>
    <row r="12" spans="1:57" ht="18.95" customHeight="1" x14ac:dyDescent="0.15">
      <c r="A12" s="99">
        <f t="shared" si="5"/>
        <v>45936</v>
      </c>
      <c r="B12" s="98">
        <f t="shared" si="5"/>
        <v>45936</v>
      </c>
      <c r="C12" s="7" t="s">
        <v>56</v>
      </c>
      <c r="D12" s="9"/>
      <c r="E12" s="55" t="str">
        <f t="shared" si="0"/>
        <v/>
      </c>
      <c r="F12" s="17" t="str">
        <f t="shared" si="1"/>
        <v/>
      </c>
      <c r="G12" s="17" t="str">
        <f t="shared" si="2"/>
        <v/>
      </c>
      <c r="H12" s="17" t="str">
        <f t="shared" si="3"/>
        <v>単元1</v>
      </c>
      <c r="I12" s="17" t="str">
        <f t="shared" si="4"/>
        <v/>
      </c>
      <c r="J12" s="3"/>
      <c r="L12" s="33">
        <v>1</v>
      </c>
      <c r="M12">
        <f>SUM($L$7:L12)</f>
        <v>4</v>
      </c>
      <c r="P12" s="7">
        <v>3</v>
      </c>
      <c r="Q12" s="9" t="s">
        <v>47</v>
      </c>
      <c r="V12" s="3">
        <v>3</v>
      </c>
      <c r="W12" s="7" t="str">
        <f>Q12</f>
        <v>数学</v>
      </c>
      <c r="X12" s="9"/>
      <c r="Y12" s="23" t="str">
        <f t="shared" si="6"/>
        <v>数学</v>
      </c>
      <c r="Z12" t="str">
        <f>IF($Y12=Z$9,COUNTIF($Y$10:$Y12,Z$9)+P$23,"")</f>
        <v/>
      </c>
      <c r="AA12" t="str">
        <f>IF($Y12=AA$9,COUNTIF($Y$10:$Y12,AA$9)+Q$23,"")</f>
        <v/>
      </c>
      <c r="AB12">
        <f>IF($Y12=AB$9,COUNTIF($Y$10:$Y12,AB$9)+R$23,"")</f>
        <v>1</v>
      </c>
      <c r="AC12" t="str">
        <f>IF($Y12=AC$9,COUNTIF($Y$10:$Y12,AC$9)+S$23,"")</f>
        <v/>
      </c>
      <c r="AD12" t="str">
        <f>IF($Y12=AD$9,COUNTIF($Y$10:$Y12,AD$9)+T$23,"")</f>
        <v/>
      </c>
      <c r="AE12" t="str">
        <f t="shared" si="7"/>
        <v/>
      </c>
      <c r="AF12" t="str">
        <f t="shared" si="8"/>
        <v/>
      </c>
      <c r="AG12" t="str">
        <f t="shared" si="9"/>
        <v>単元1</v>
      </c>
      <c r="AH12" t="str">
        <f t="shared" si="10"/>
        <v/>
      </c>
      <c r="AI12" t="str">
        <f t="shared" si="11"/>
        <v/>
      </c>
      <c r="AJ12" t="str">
        <f t="shared" si="12"/>
        <v/>
      </c>
      <c r="AK12" t="str">
        <f t="shared" si="13"/>
        <v/>
      </c>
      <c r="AL12" t="str">
        <f t="shared" si="14"/>
        <v>単元1</v>
      </c>
      <c r="AM12" t="str">
        <f t="shared" si="15"/>
        <v>単元1</v>
      </c>
      <c r="AN12" t="str">
        <f t="shared" si="16"/>
        <v/>
      </c>
      <c r="AS12" s="24">
        <v>3</v>
      </c>
      <c r="AT12" s="42" t="s">
        <v>214</v>
      </c>
      <c r="AU12" s="25" t="s">
        <v>316</v>
      </c>
      <c r="AV12" s="25" t="s">
        <v>316</v>
      </c>
      <c r="AW12" s="25" t="s">
        <v>316</v>
      </c>
      <c r="AX12" s="25" t="s">
        <v>316</v>
      </c>
      <c r="AY12" s="43" t="s">
        <v>316</v>
      </c>
    </row>
    <row r="13" spans="1:57" ht="18.95" customHeight="1" x14ac:dyDescent="0.15">
      <c r="A13" s="99">
        <f t="shared" si="5"/>
        <v>45937</v>
      </c>
      <c r="B13" s="98">
        <f t="shared" si="5"/>
        <v>45937</v>
      </c>
      <c r="C13" s="7" t="s">
        <v>57</v>
      </c>
      <c r="D13" s="9" t="s">
        <v>82</v>
      </c>
      <c r="E13" s="55" t="str">
        <f t="shared" si="0"/>
        <v/>
      </c>
      <c r="F13" s="17" t="str">
        <f t="shared" si="1"/>
        <v/>
      </c>
      <c r="G13" s="17" t="str">
        <f t="shared" si="2"/>
        <v/>
      </c>
      <c r="H13" s="17" t="str">
        <f t="shared" si="3"/>
        <v/>
      </c>
      <c r="I13" s="17" t="str">
        <f t="shared" si="4"/>
        <v/>
      </c>
      <c r="J13" s="3"/>
      <c r="L13" s="33">
        <v>0</v>
      </c>
      <c r="M13">
        <f>SUM($L$7:L13)</f>
        <v>4</v>
      </c>
      <c r="P13" s="7">
        <v>4</v>
      </c>
      <c r="Q13" s="9" t="s">
        <v>48</v>
      </c>
      <c r="V13" s="3">
        <v>4</v>
      </c>
      <c r="W13" s="7" t="str">
        <f>Q13</f>
        <v>理科</v>
      </c>
      <c r="X13" s="9"/>
      <c r="Y13" s="23" t="str">
        <f t="shared" si="6"/>
        <v>理科</v>
      </c>
      <c r="Z13" t="str">
        <f>IF($Y13=Z$9,COUNTIF($Y$10:$Y13,Z$9)+P$23,"")</f>
        <v/>
      </c>
      <c r="AA13" t="str">
        <f>IF($Y13=AA$9,COUNTIF($Y$10:$Y13,AA$9)+Q$23,"")</f>
        <v/>
      </c>
      <c r="AB13" t="str">
        <f>IF($Y13=AB$9,COUNTIF($Y$10:$Y13,AB$9)+R$23,"")</f>
        <v/>
      </c>
      <c r="AC13">
        <f>IF($Y13=AC$9,COUNTIF($Y$10:$Y13,AC$9)+S$23,"")</f>
        <v>1</v>
      </c>
      <c r="AD13" t="str">
        <f>IF($Y13=AD$9,COUNTIF($Y$10:$Y13,AD$9)+T$23,"")</f>
        <v/>
      </c>
      <c r="AE13" t="str">
        <f t="shared" si="7"/>
        <v/>
      </c>
      <c r="AF13" t="str">
        <f t="shared" si="8"/>
        <v/>
      </c>
      <c r="AG13" t="str">
        <f t="shared" si="9"/>
        <v/>
      </c>
      <c r="AH13" t="str">
        <f t="shared" si="10"/>
        <v>単元1</v>
      </c>
      <c r="AI13" t="str">
        <f t="shared" si="11"/>
        <v/>
      </c>
      <c r="AJ13" t="str">
        <f t="shared" si="12"/>
        <v/>
      </c>
      <c r="AK13" t="str">
        <f t="shared" si="13"/>
        <v/>
      </c>
      <c r="AL13" t="str">
        <f t="shared" si="14"/>
        <v/>
      </c>
      <c r="AM13" t="str">
        <f t="shared" si="15"/>
        <v>単元1</v>
      </c>
      <c r="AN13" t="str">
        <f t="shared" si="16"/>
        <v>単元1</v>
      </c>
      <c r="AS13" s="24">
        <v>4</v>
      </c>
      <c r="AT13" s="42" t="s">
        <v>215</v>
      </c>
      <c r="AU13" s="25" t="s">
        <v>317</v>
      </c>
      <c r="AV13" s="25" t="s">
        <v>317</v>
      </c>
      <c r="AW13" s="25" t="s">
        <v>317</v>
      </c>
      <c r="AX13" s="25" t="s">
        <v>317</v>
      </c>
      <c r="AY13" s="43" t="s">
        <v>317</v>
      </c>
    </row>
    <row r="14" spans="1:57" ht="18.95" customHeight="1" thickBot="1" x14ac:dyDescent="0.2">
      <c r="A14" s="99">
        <f t="shared" si="5"/>
        <v>45938</v>
      </c>
      <c r="B14" s="98">
        <f t="shared" si="5"/>
        <v>45938</v>
      </c>
      <c r="C14" s="7" t="s">
        <v>58</v>
      </c>
      <c r="D14" s="9"/>
      <c r="E14" s="55" t="str">
        <f t="shared" si="0"/>
        <v/>
      </c>
      <c r="F14" s="17" t="str">
        <f t="shared" si="1"/>
        <v/>
      </c>
      <c r="G14" s="17" t="str">
        <f t="shared" si="2"/>
        <v/>
      </c>
      <c r="H14" s="17" t="str">
        <f t="shared" si="3"/>
        <v/>
      </c>
      <c r="I14" s="17" t="str">
        <f t="shared" si="4"/>
        <v>単元1</v>
      </c>
      <c r="J14" s="3"/>
      <c r="L14" s="33">
        <v>1</v>
      </c>
      <c r="M14">
        <f>SUM($L$7:L14)</f>
        <v>5</v>
      </c>
      <c r="P14" s="7">
        <v>5</v>
      </c>
      <c r="Q14" s="10" t="s">
        <v>49</v>
      </c>
      <c r="V14" s="3">
        <v>5</v>
      </c>
      <c r="W14" s="7" t="str">
        <f>Q14</f>
        <v>英語</v>
      </c>
      <c r="X14" s="9"/>
      <c r="Y14" s="23" t="str">
        <f t="shared" si="6"/>
        <v>英語</v>
      </c>
      <c r="Z14" t="str">
        <f>IF($Y14=Z$9,COUNTIF($Y$10:$Y14,Z$9)+P$23,"")</f>
        <v/>
      </c>
      <c r="AA14" t="str">
        <f>IF($Y14=AA$9,COUNTIF($Y$10:$Y14,AA$9)+Q$23,"")</f>
        <v/>
      </c>
      <c r="AB14" t="str">
        <f>IF($Y14=AB$9,COUNTIF($Y$10:$Y14,AB$9)+R$23,"")</f>
        <v/>
      </c>
      <c r="AC14" t="str">
        <f>IF($Y14=AC$9,COUNTIF($Y$10:$Y14,AC$9)+S$23,"")</f>
        <v/>
      </c>
      <c r="AD14">
        <f>IF($Y14=AD$9,COUNTIF($Y$10:$Y14,AD$9)+T$23,"")</f>
        <v>1</v>
      </c>
      <c r="AE14" t="str">
        <f t="shared" si="7"/>
        <v/>
      </c>
      <c r="AF14" t="str">
        <f t="shared" si="8"/>
        <v/>
      </c>
      <c r="AG14" t="str">
        <f t="shared" si="9"/>
        <v/>
      </c>
      <c r="AH14" t="str">
        <f t="shared" si="10"/>
        <v/>
      </c>
      <c r="AI14" t="str">
        <f t="shared" si="11"/>
        <v>単元1</v>
      </c>
      <c r="AJ14" t="str">
        <f t="shared" si="12"/>
        <v>単元2</v>
      </c>
      <c r="AK14" t="str">
        <f t="shared" si="13"/>
        <v/>
      </c>
      <c r="AL14" t="str">
        <f t="shared" si="14"/>
        <v/>
      </c>
      <c r="AM14" t="str">
        <f t="shared" si="15"/>
        <v/>
      </c>
      <c r="AN14" t="str">
        <f t="shared" si="16"/>
        <v>単元1</v>
      </c>
      <c r="AS14" s="24">
        <v>5</v>
      </c>
      <c r="AT14" s="42" t="s">
        <v>216</v>
      </c>
      <c r="AU14" s="25" t="s">
        <v>318</v>
      </c>
      <c r="AV14" s="25" t="s">
        <v>318</v>
      </c>
      <c r="AW14" s="25" t="s">
        <v>318</v>
      </c>
      <c r="AX14" s="25" t="s">
        <v>318</v>
      </c>
      <c r="AY14" s="43" t="s">
        <v>318</v>
      </c>
    </row>
    <row r="15" spans="1:57" ht="18.95" customHeight="1" x14ac:dyDescent="0.15">
      <c r="A15" s="99">
        <f t="shared" si="5"/>
        <v>45939</v>
      </c>
      <c r="B15" s="98">
        <f t="shared" si="5"/>
        <v>45939</v>
      </c>
      <c r="C15" s="7" t="s">
        <v>59</v>
      </c>
      <c r="D15" s="9"/>
      <c r="E15" s="55" t="str">
        <f t="shared" si="0"/>
        <v>単元2</v>
      </c>
      <c r="F15" s="17" t="str">
        <f t="shared" si="1"/>
        <v/>
      </c>
      <c r="G15" s="17" t="str">
        <f t="shared" si="2"/>
        <v/>
      </c>
      <c r="H15" s="17" t="str">
        <f t="shared" si="3"/>
        <v/>
      </c>
      <c r="I15" s="17" t="str">
        <f t="shared" si="4"/>
        <v/>
      </c>
      <c r="J15" s="3"/>
      <c r="L15" s="33">
        <v>1</v>
      </c>
      <c r="M15">
        <f>SUM($L$7:L15)</f>
        <v>6</v>
      </c>
      <c r="V15" s="3">
        <v>6</v>
      </c>
      <c r="W15" s="7" t="str">
        <f>Q10</f>
        <v>国語</v>
      </c>
      <c r="X15" s="9"/>
      <c r="Y15" s="23" t="str">
        <f t="shared" si="6"/>
        <v>国語</v>
      </c>
      <c r="Z15">
        <f>IF($Y15=Z$9,COUNTIF($Y$10:$Y15,Z$9)+P$23,"")</f>
        <v>2</v>
      </c>
      <c r="AA15" t="str">
        <f>IF($Y15=AA$9,COUNTIF($Y$10:$Y15,AA$9)+Q$23,"")</f>
        <v/>
      </c>
      <c r="AB15" t="str">
        <f>IF($Y15=AB$9,COUNTIF($Y$10:$Y15,AB$9)+R$23,"")</f>
        <v/>
      </c>
      <c r="AC15" t="str">
        <f>IF($Y15=AC$9,COUNTIF($Y$10:$Y15,AC$9)+S$23,"")</f>
        <v/>
      </c>
      <c r="AD15" t="str">
        <f>IF($Y15=AD$9,COUNTIF($Y$10:$Y15,AD$9)+T$23,"")</f>
        <v/>
      </c>
      <c r="AE15" t="str">
        <f t="shared" si="7"/>
        <v>単元2</v>
      </c>
      <c r="AF15" t="str">
        <f t="shared" si="8"/>
        <v/>
      </c>
      <c r="AG15" t="str">
        <f t="shared" si="9"/>
        <v/>
      </c>
      <c r="AH15" t="str">
        <f t="shared" si="10"/>
        <v/>
      </c>
      <c r="AI15" t="str">
        <f t="shared" si="11"/>
        <v/>
      </c>
      <c r="AJ15" t="str">
        <f t="shared" si="12"/>
        <v>単元2</v>
      </c>
      <c r="AK15" t="str">
        <f t="shared" si="13"/>
        <v>単元2</v>
      </c>
      <c r="AL15" t="str">
        <f t="shared" si="14"/>
        <v/>
      </c>
      <c r="AM15" t="str">
        <f t="shared" si="15"/>
        <v/>
      </c>
      <c r="AN15" t="str">
        <f t="shared" si="16"/>
        <v/>
      </c>
      <c r="AS15" s="24">
        <v>6</v>
      </c>
      <c r="AT15" s="42" t="s">
        <v>217</v>
      </c>
      <c r="AU15" s="25" t="s">
        <v>319</v>
      </c>
      <c r="AV15" s="25" t="s">
        <v>319</v>
      </c>
      <c r="AW15" s="25" t="s">
        <v>319</v>
      </c>
      <c r="AX15" s="25" t="s">
        <v>319</v>
      </c>
      <c r="AY15" s="43" t="s">
        <v>319</v>
      </c>
    </row>
    <row r="16" spans="1:57" ht="18.95" customHeight="1" x14ac:dyDescent="0.15">
      <c r="A16" s="99">
        <f t="shared" si="5"/>
        <v>45940</v>
      </c>
      <c r="B16" s="98">
        <f t="shared" si="5"/>
        <v>45940</v>
      </c>
      <c r="C16" s="7" t="s">
        <v>60</v>
      </c>
      <c r="D16" s="9"/>
      <c r="E16" s="55" t="str">
        <f t="shared" si="0"/>
        <v/>
      </c>
      <c r="F16" s="17" t="str">
        <f t="shared" si="1"/>
        <v>単元2</v>
      </c>
      <c r="G16" s="17" t="str">
        <f t="shared" si="2"/>
        <v/>
      </c>
      <c r="H16" s="17" t="str">
        <f t="shared" si="3"/>
        <v/>
      </c>
      <c r="I16" s="17" t="str">
        <f t="shared" si="4"/>
        <v/>
      </c>
      <c r="J16" s="3"/>
      <c r="L16" s="33">
        <v>1</v>
      </c>
      <c r="M16">
        <f>SUM($L$7:L16)</f>
        <v>7</v>
      </c>
      <c r="P16" s="91"/>
      <c r="V16" s="3">
        <v>7</v>
      </c>
      <c r="W16" s="7" t="str">
        <f>Q11</f>
        <v>社会</v>
      </c>
      <c r="X16" s="9"/>
      <c r="Y16" s="23" t="str">
        <f t="shared" si="6"/>
        <v>社会</v>
      </c>
      <c r="Z16" t="str">
        <f>IF($Y16=Z$9,COUNTIF($Y$10:$Y16,Z$9)+P$23,"")</f>
        <v/>
      </c>
      <c r="AA16">
        <f>IF($Y16=AA$9,COUNTIF($Y$10:$Y16,AA$9)+Q$23,"")</f>
        <v>2</v>
      </c>
      <c r="AB16" t="str">
        <f>IF($Y16=AB$9,COUNTIF($Y$10:$Y16,AB$9)+R$23,"")</f>
        <v/>
      </c>
      <c r="AC16" t="str">
        <f>IF($Y16=AC$9,COUNTIF($Y$10:$Y16,AC$9)+S$23,"")</f>
        <v/>
      </c>
      <c r="AD16" t="str">
        <f>IF($Y16=AD$9,COUNTIF($Y$10:$Y16,AD$9)+T$23,"")</f>
        <v/>
      </c>
      <c r="AE16" t="str">
        <f t="shared" si="7"/>
        <v/>
      </c>
      <c r="AF16" t="str">
        <f t="shared" si="8"/>
        <v>単元2</v>
      </c>
      <c r="AG16" t="str">
        <f t="shared" si="9"/>
        <v/>
      </c>
      <c r="AH16" t="str">
        <f t="shared" si="10"/>
        <v/>
      </c>
      <c r="AI16" t="str">
        <f t="shared" si="11"/>
        <v/>
      </c>
      <c r="AJ16" t="str">
        <f t="shared" si="12"/>
        <v/>
      </c>
      <c r="AK16" t="str">
        <f t="shared" si="13"/>
        <v>単元2</v>
      </c>
      <c r="AL16" t="str">
        <f t="shared" si="14"/>
        <v>単元2</v>
      </c>
      <c r="AM16" t="str">
        <f t="shared" si="15"/>
        <v/>
      </c>
      <c r="AN16" t="str">
        <f t="shared" si="16"/>
        <v/>
      </c>
      <c r="AS16" s="24">
        <v>7</v>
      </c>
      <c r="AT16" s="42" t="s">
        <v>218</v>
      </c>
      <c r="AU16" s="25" t="s">
        <v>320</v>
      </c>
      <c r="AV16" s="25" t="s">
        <v>320</v>
      </c>
      <c r="AW16" s="25" t="s">
        <v>320</v>
      </c>
      <c r="AX16" s="25" t="s">
        <v>320</v>
      </c>
      <c r="AY16" s="43" t="s">
        <v>320</v>
      </c>
    </row>
    <row r="17" spans="1:51" ht="18.95" customHeight="1" x14ac:dyDescent="0.15">
      <c r="A17" s="99">
        <f t="shared" si="5"/>
        <v>45941</v>
      </c>
      <c r="B17" s="98">
        <f t="shared" si="5"/>
        <v>45941</v>
      </c>
      <c r="C17" s="7" t="s">
        <v>61</v>
      </c>
      <c r="D17" s="9"/>
      <c r="E17" s="55" t="str">
        <f t="shared" si="0"/>
        <v>予備</v>
      </c>
      <c r="F17" s="17" t="str">
        <f t="shared" si="1"/>
        <v>予備</v>
      </c>
      <c r="G17" s="17" t="str">
        <f t="shared" si="2"/>
        <v>予備</v>
      </c>
      <c r="H17" s="17" t="str">
        <f t="shared" si="3"/>
        <v>予備</v>
      </c>
      <c r="I17" s="17" t="str">
        <f t="shared" si="4"/>
        <v>予備</v>
      </c>
      <c r="J17" s="3"/>
      <c r="L17" s="33" t="s">
        <v>797</v>
      </c>
      <c r="M17">
        <f>SUM($L$7:L17)</f>
        <v>7</v>
      </c>
      <c r="V17" s="3">
        <v>8</v>
      </c>
      <c r="W17" s="7" t="str">
        <f>Q12</f>
        <v>数学</v>
      </c>
      <c r="X17" s="9"/>
      <c r="Y17" s="23" t="str">
        <f t="shared" si="6"/>
        <v>数学</v>
      </c>
      <c r="Z17" t="str">
        <f>IF($Y17=Z$9,COUNTIF($Y$10:$Y17,Z$9)+P$23,"")</f>
        <v/>
      </c>
      <c r="AA17" t="str">
        <f>IF($Y17=AA$9,COUNTIF($Y$10:$Y17,AA$9)+Q$23,"")</f>
        <v/>
      </c>
      <c r="AB17">
        <f>IF($Y17=AB$9,COUNTIF($Y$10:$Y17,AB$9)+R$23,"")</f>
        <v>2</v>
      </c>
      <c r="AC17" t="str">
        <f>IF($Y17=AC$9,COUNTIF($Y$10:$Y17,AC$9)+S$23,"")</f>
        <v/>
      </c>
      <c r="AD17" t="str">
        <f>IF($Y17=AD$9,COUNTIF($Y$10:$Y17,AD$9)+T$23,"")</f>
        <v/>
      </c>
      <c r="AE17" t="str">
        <f t="shared" si="7"/>
        <v/>
      </c>
      <c r="AF17" t="str">
        <f t="shared" si="8"/>
        <v/>
      </c>
      <c r="AG17" t="str">
        <f t="shared" si="9"/>
        <v>単元2</v>
      </c>
      <c r="AH17" t="str">
        <f t="shared" si="10"/>
        <v/>
      </c>
      <c r="AI17" t="str">
        <f t="shared" si="11"/>
        <v/>
      </c>
      <c r="AJ17" t="str">
        <f t="shared" si="12"/>
        <v/>
      </c>
      <c r="AK17" t="str">
        <f t="shared" si="13"/>
        <v/>
      </c>
      <c r="AL17" t="str">
        <f t="shared" si="14"/>
        <v>単元2</v>
      </c>
      <c r="AM17" t="str">
        <f t="shared" si="15"/>
        <v>単元2</v>
      </c>
      <c r="AN17" t="str">
        <f t="shared" si="16"/>
        <v/>
      </c>
      <c r="AS17" s="24">
        <v>8</v>
      </c>
      <c r="AT17" s="42" t="s">
        <v>219</v>
      </c>
      <c r="AU17" s="25" t="s">
        <v>321</v>
      </c>
      <c r="AV17" s="25" t="s">
        <v>321</v>
      </c>
      <c r="AW17" s="25" t="s">
        <v>321</v>
      </c>
      <c r="AX17" s="25" t="s">
        <v>321</v>
      </c>
      <c r="AY17" s="43" t="s">
        <v>321</v>
      </c>
    </row>
    <row r="18" spans="1:51" ht="18.95" customHeight="1" x14ac:dyDescent="0.15">
      <c r="A18" s="99">
        <f t="shared" si="5"/>
        <v>45942</v>
      </c>
      <c r="B18" s="98">
        <f t="shared" si="5"/>
        <v>45942</v>
      </c>
      <c r="C18" s="7" t="s">
        <v>62</v>
      </c>
      <c r="D18" s="9"/>
      <c r="E18" s="55" t="str">
        <f t="shared" si="0"/>
        <v>予備</v>
      </c>
      <c r="F18" s="17" t="str">
        <f t="shared" si="1"/>
        <v>予備</v>
      </c>
      <c r="G18" s="17" t="str">
        <f t="shared" si="2"/>
        <v>予備</v>
      </c>
      <c r="H18" s="17" t="str">
        <f t="shared" si="3"/>
        <v>予備</v>
      </c>
      <c r="I18" s="17" t="str">
        <f t="shared" si="4"/>
        <v>予備</v>
      </c>
      <c r="J18" s="3"/>
      <c r="L18" s="33" t="s">
        <v>797</v>
      </c>
      <c r="M18">
        <f>SUM($L$7:L18)</f>
        <v>7</v>
      </c>
      <c r="V18" s="3">
        <v>9</v>
      </c>
      <c r="W18" s="7" t="str">
        <f>Q13</f>
        <v>理科</v>
      </c>
      <c r="X18" s="81"/>
      <c r="Y18" s="23" t="str">
        <f t="shared" si="6"/>
        <v>理科</v>
      </c>
      <c r="Z18" t="str">
        <f>IF($Y18=Z$9,COUNTIF($Y$10:$Y18,Z$9)+P$23,"")</f>
        <v/>
      </c>
      <c r="AA18" t="str">
        <f>IF($Y18=AA$9,COUNTIF($Y$10:$Y18,AA$9)+Q$23,"")</f>
        <v/>
      </c>
      <c r="AB18" t="str">
        <f>IF($Y18=AB$9,COUNTIF($Y$10:$Y18,AB$9)+R$23,"")</f>
        <v/>
      </c>
      <c r="AC18">
        <f>IF($Y18=AC$9,COUNTIF($Y$10:$Y18,AC$9)+S$23,"")</f>
        <v>2</v>
      </c>
      <c r="AD18" t="str">
        <f>IF($Y18=AD$9,COUNTIF($Y$10:$Y18,AD$9)+T$23,"")</f>
        <v/>
      </c>
      <c r="AE18" t="str">
        <f t="shared" si="7"/>
        <v/>
      </c>
      <c r="AF18" t="str">
        <f t="shared" si="8"/>
        <v/>
      </c>
      <c r="AG18" t="str">
        <f t="shared" si="9"/>
        <v/>
      </c>
      <c r="AH18" t="str">
        <f t="shared" si="10"/>
        <v>単元2</v>
      </c>
      <c r="AI18" t="str">
        <f t="shared" si="11"/>
        <v/>
      </c>
      <c r="AJ18" t="str">
        <f t="shared" si="12"/>
        <v/>
      </c>
      <c r="AK18" t="str">
        <f t="shared" si="13"/>
        <v/>
      </c>
      <c r="AL18" t="str">
        <f t="shared" si="14"/>
        <v/>
      </c>
      <c r="AM18" t="str">
        <f t="shared" si="15"/>
        <v>単元2</v>
      </c>
      <c r="AN18" t="str">
        <f t="shared" si="16"/>
        <v>単元2</v>
      </c>
      <c r="AS18" s="24">
        <v>9</v>
      </c>
      <c r="AT18" s="42" t="s">
        <v>220</v>
      </c>
      <c r="AU18" s="25" t="s">
        <v>322</v>
      </c>
      <c r="AV18" s="25" t="s">
        <v>322</v>
      </c>
      <c r="AW18" s="25" t="s">
        <v>322</v>
      </c>
      <c r="AX18" s="25" t="s">
        <v>322</v>
      </c>
      <c r="AY18" s="43" t="s">
        <v>322</v>
      </c>
    </row>
    <row r="19" spans="1:51" ht="18.95" customHeight="1" x14ac:dyDescent="0.15">
      <c r="A19" s="99">
        <f t="shared" si="5"/>
        <v>45943</v>
      </c>
      <c r="B19" s="98">
        <f t="shared" si="5"/>
        <v>45943</v>
      </c>
      <c r="C19" s="7" t="s">
        <v>63</v>
      </c>
      <c r="D19" s="9"/>
      <c r="E19" s="55" t="str">
        <f t="shared" si="0"/>
        <v>予備</v>
      </c>
      <c r="F19" s="17" t="str">
        <f t="shared" si="1"/>
        <v>予備</v>
      </c>
      <c r="G19" s="17" t="str">
        <f t="shared" si="2"/>
        <v>予備</v>
      </c>
      <c r="H19" s="17" t="str">
        <f t="shared" si="3"/>
        <v>予備</v>
      </c>
      <c r="I19" s="17" t="str">
        <f t="shared" si="4"/>
        <v>予備</v>
      </c>
      <c r="J19" s="3"/>
      <c r="L19" s="33" t="s">
        <v>797</v>
      </c>
      <c r="M19">
        <f>SUM($L$7:L19)</f>
        <v>7</v>
      </c>
      <c r="V19" s="3">
        <v>10</v>
      </c>
      <c r="W19" s="7" t="str">
        <f>Q14</f>
        <v>英語</v>
      </c>
      <c r="X19" s="9"/>
      <c r="Y19" s="23" t="str">
        <f t="shared" si="6"/>
        <v>英語</v>
      </c>
      <c r="Z19" t="str">
        <f>IF($Y19=Z$9,COUNTIF($Y$10:$Y19,Z$9)+P$23,"")</f>
        <v/>
      </c>
      <c r="AA19" t="str">
        <f>IF($Y19=AA$9,COUNTIF($Y$10:$Y19,AA$9)+Q$23,"")</f>
        <v/>
      </c>
      <c r="AB19" t="str">
        <f>IF($Y19=AB$9,COUNTIF($Y$10:$Y19,AB$9)+R$23,"")</f>
        <v/>
      </c>
      <c r="AC19" t="str">
        <f>IF($Y19=AC$9,COUNTIF($Y$10:$Y19,AC$9)+S$23,"")</f>
        <v/>
      </c>
      <c r="AD19">
        <f>IF($Y19=AD$9,COUNTIF($Y$10:$Y19,AD$9)+T$23,"")</f>
        <v>2</v>
      </c>
      <c r="AE19" t="str">
        <f t="shared" si="7"/>
        <v/>
      </c>
      <c r="AF19" t="str">
        <f t="shared" si="8"/>
        <v/>
      </c>
      <c r="AG19" t="str">
        <f t="shared" si="9"/>
        <v/>
      </c>
      <c r="AH19" t="str">
        <f t="shared" si="10"/>
        <v/>
      </c>
      <c r="AI19" t="str">
        <f t="shared" si="11"/>
        <v>単元2</v>
      </c>
      <c r="AJ19" t="str">
        <f t="shared" si="12"/>
        <v>単元3</v>
      </c>
      <c r="AK19" t="str">
        <f t="shared" si="13"/>
        <v/>
      </c>
      <c r="AL19" t="str">
        <f t="shared" si="14"/>
        <v/>
      </c>
      <c r="AM19" t="str">
        <f t="shared" si="15"/>
        <v/>
      </c>
      <c r="AN19" t="str">
        <f t="shared" si="16"/>
        <v>単元2</v>
      </c>
      <c r="AS19" s="24">
        <v>10</v>
      </c>
      <c r="AT19" s="42" t="s">
        <v>221</v>
      </c>
      <c r="AU19" s="25" t="s">
        <v>323</v>
      </c>
      <c r="AV19" s="25" t="s">
        <v>323</v>
      </c>
      <c r="AW19" s="25" t="s">
        <v>323</v>
      </c>
      <c r="AX19" s="25" t="s">
        <v>323</v>
      </c>
      <c r="AY19" s="43" t="s">
        <v>323</v>
      </c>
    </row>
    <row r="20" spans="1:51" ht="18.95" customHeight="1" x14ac:dyDescent="0.15">
      <c r="A20" s="99">
        <f t="shared" si="5"/>
        <v>45944</v>
      </c>
      <c r="B20" s="98">
        <f t="shared" si="5"/>
        <v>45944</v>
      </c>
      <c r="C20" s="7" t="s">
        <v>64</v>
      </c>
      <c r="D20" s="9"/>
      <c r="E20" s="55" t="str">
        <f t="shared" si="0"/>
        <v/>
      </c>
      <c r="F20" s="17" t="str">
        <f t="shared" si="1"/>
        <v/>
      </c>
      <c r="G20" s="17" t="str">
        <f t="shared" si="2"/>
        <v>単元2</v>
      </c>
      <c r="H20" s="17" t="str">
        <f t="shared" si="3"/>
        <v/>
      </c>
      <c r="I20" s="17" t="str">
        <f t="shared" si="4"/>
        <v/>
      </c>
      <c r="J20" s="3"/>
      <c r="L20" s="33">
        <v>1</v>
      </c>
      <c r="M20">
        <f>SUM($L$7:L20)</f>
        <v>8</v>
      </c>
      <c r="V20" s="3">
        <v>11</v>
      </c>
      <c r="W20" s="7" t="str">
        <f>Q10</f>
        <v>国語</v>
      </c>
      <c r="X20" s="9"/>
      <c r="Y20" s="23" t="str">
        <f t="shared" si="6"/>
        <v>国語</v>
      </c>
      <c r="Z20">
        <f>IF($Y20=Z$9,COUNTIF($Y$10:$Y20,Z$9)+P$23,"")</f>
        <v>3</v>
      </c>
      <c r="AA20" t="str">
        <f>IF($Y20=AA$9,COUNTIF($Y$10:$Y20,AA$9)+Q$23,"")</f>
        <v/>
      </c>
      <c r="AB20" t="str">
        <f>IF($Y20=AB$9,COUNTIF($Y$10:$Y20,AB$9)+R$23,"")</f>
        <v/>
      </c>
      <c r="AC20" t="str">
        <f>IF($Y20=AC$9,COUNTIF($Y$10:$Y20,AC$9)+S$23,"")</f>
        <v/>
      </c>
      <c r="AD20" t="str">
        <f>IF($Y20=AD$9,COUNTIF($Y$10:$Y20,AD$9)+T$23,"")</f>
        <v/>
      </c>
      <c r="AE20" t="str">
        <f t="shared" si="7"/>
        <v>単元3</v>
      </c>
      <c r="AF20" t="str">
        <f t="shared" si="8"/>
        <v/>
      </c>
      <c r="AG20" t="str">
        <f t="shared" si="9"/>
        <v/>
      </c>
      <c r="AH20" t="str">
        <f t="shared" si="10"/>
        <v/>
      </c>
      <c r="AI20" t="str">
        <f t="shared" si="11"/>
        <v/>
      </c>
      <c r="AJ20" t="str">
        <f t="shared" si="12"/>
        <v>単元3</v>
      </c>
      <c r="AK20" t="str">
        <f t="shared" si="13"/>
        <v>単元3</v>
      </c>
      <c r="AL20" t="str">
        <f t="shared" si="14"/>
        <v/>
      </c>
      <c r="AM20" t="str">
        <f t="shared" si="15"/>
        <v/>
      </c>
      <c r="AN20" t="str">
        <f t="shared" si="16"/>
        <v/>
      </c>
      <c r="AS20" s="24">
        <v>11</v>
      </c>
      <c r="AT20" s="42" t="s">
        <v>222</v>
      </c>
      <c r="AU20" s="25" t="s">
        <v>324</v>
      </c>
      <c r="AV20" s="25" t="s">
        <v>324</v>
      </c>
      <c r="AW20" s="25" t="s">
        <v>324</v>
      </c>
      <c r="AX20" s="25" t="s">
        <v>324</v>
      </c>
      <c r="AY20" s="43" t="s">
        <v>324</v>
      </c>
    </row>
    <row r="21" spans="1:51" ht="18.95" customHeight="1" x14ac:dyDescent="0.15">
      <c r="A21" s="99">
        <f t="shared" si="5"/>
        <v>45945</v>
      </c>
      <c r="B21" s="98">
        <f t="shared" si="5"/>
        <v>45945</v>
      </c>
      <c r="C21" s="7" t="s">
        <v>51</v>
      </c>
      <c r="D21" s="9"/>
      <c r="E21" s="55" t="str">
        <f t="shared" si="0"/>
        <v/>
      </c>
      <c r="F21" s="17" t="str">
        <f t="shared" si="1"/>
        <v/>
      </c>
      <c r="G21" s="17" t="str">
        <f t="shared" si="2"/>
        <v/>
      </c>
      <c r="H21" s="17" t="str">
        <f t="shared" si="3"/>
        <v>単元2</v>
      </c>
      <c r="I21" s="17" t="str">
        <f t="shared" si="4"/>
        <v/>
      </c>
      <c r="J21" s="3"/>
      <c r="L21" s="33">
        <v>1</v>
      </c>
      <c r="M21">
        <f>SUM($L$7:L21)</f>
        <v>9</v>
      </c>
      <c r="P21" s="36" t="s">
        <v>3</v>
      </c>
      <c r="V21" s="3">
        <v>12</v>
      </c>
      <c r="W21" s="7" t="str">
        <f>Q11</f>
        <v>社会</v>
      </c>
      <c r="X21" s="9"/>
      <c r="Y21" s="23" t="str">
        <f t="shared" si="6"/>
        <v>社会</v>
      </c>
      <c r="Z21" t="str">
        <f>IF($Y21=Z$9,COUNTIF($Y$10:$Y21,Z$9)+P$23,"")</f>
        <v/>
      </c>
      <c r="AA21">
        <f>IF($Y21=AA$9,COUNTIF($Y$10:$Y21,AA$9)+Q$23,"")</f>
        <v>3</v>
      </c>
      <c r="AB21" t="str">
        <f>IF($Y21=AB$9,COUNTIF($Y$10:$Y21,AB$9)+R$23,"")</f>
        <v/>
      </c>
      <c r="AC21" t="str">
        <f>IF($Y21=AC$9,COUNTIF($Y$10:$Y21,AC$9)+S$23,"")</f>
        <v/>
      </c>
      <c r="AD21" t="str">
        <f>IF($Y21=AD$9,COUNTIF($Y$10:$Y21,AD$9)+T$23,"")</f>
        <v/>
      </c>
      <c r="AE21" t="str">
        <f t="shared" si="7"/>
        <v/>
      </c>
      <c r="AF21" t="str">
        <f t="shared" si="8"/>
        <v>単元3</v>
      </c>
      <c r="AG21" t="str">
        <f t="shared" si="9"/>
        <v/>
      </c>
      <c r="AH21" t="str">
        <f t="shared" si="10"/>
        <v/>
      </c>
      <c r="AI21" t="str">
        <f t="shared" si="11"/>
        <v/>
      </c>
      <c r="AJ21" t="str">
        <f t="shared" si="12"/>
        <v/>
      </c>
      <c r="AK21" t="str">
        <f t="shared" si="13"/>
        <v>単元3</v>
      </c>
      <c r="AL21" t="str">
        <f t="shared" si="14"/>
        <v>単元3</v>
      </c>
      <c r="AM21" t="str">
        <f t="shared" si="15"/>
        <v/>
      </c>
      <c r="AN21" t="str">
        <f t="shared" si="16"/>
        <v/>
      </c>
      <c r="AS21" s="24">
        <v>12</v>
      </c>
      <c r="AT21" s="42" t="s">
        <v>223</v>
      </c>
      <c r="AU21" s="25" t="s">
        <v>325</v>
      </c>
      <c r="AV21" s="25" t="s">
        <v>325</v>
      </c>
      <c r="AW21" s="25" t="s">
        <v>325</v>
      </c>
      <c r="AX21" s="25" t="s">
        <v>325</v>
      </c>
      <c r="AY21" s="43" t="s">
        <v>325</v>
      </c>
    </row>
    <row r="22" spans="1:51" ht="18.95" customHeight="1" thickBot="1" x14ac:dyDescent="0.2">
      <c r="A22" s="99">
        <f t="shared" si="5"/>
        <v>45946</v>
      </c>
      <c r="B22" s="98">
        <f t="shared" si="5"/>
        <v>45946</v>
      </c>
      <c r="C22" s="7" t="s">
        <v>52</v>
      </c>
      <c r="D22" s="9"/>
      <c r="E22" s="55" t="str">
        <f t="shared" si="0"/>
        <v/>
      </c>
      <c r="F22" s="17" t="str">
        <f t="shared" si="1"/>
        <v/>
      </c>
      <c r="G22" s="17" t="str">
        <f t="shared" si="2"/>
        <v/>
      </c>
      <c r="H22" s="17" t="str">
        <f t="shared" si="3"/>
        <v/>
      </c>
      <c r="I22" s="17" t="str">
        <f t="shared" si="4"/>
        <v>単元2</v>
      </c>
      <c r="J22" s="3"/>
      <c r="L22" s="33">
        <v>1</v>
      </c>
      <c r="M22">
        <f>SUM($L$7:L22)</f>
        <v>10</v>
      </c>
      <c r="P22" t="s">
        <v>41</v>
      </c>
      <c r="Q22" t="s">
        <v>104</v>
      </c>
      <c r="R22" t="s">
        <v>105</v>
      </c>
      <c r="S22" t="s">
        <v>48</v>
      </c>
      <c r="T22" t="s">
        <v>49</v>
      </c>
      <c r="V22" s="3">
        <v>13</v>
      </c>
      <c r="W22" s="7" t="str">
        <f>Q12</f>
        <v>数学</v>
      </c>
      <c r="X22" s="9"/>
      <c r="Y22" s="23" t="str">
        <f t="shared" si="6"/>
        <v>数学</v>
      </c>
      <c r="Z22" t="str">
        <f>IF($Y22=Z$9,COUNTIF($Y$10:$Y22,Z$9)+P$23,"")</f>
        <v/>
      </c>
      <c r="AA22" t="str">
        <f>IF($Y22=AA$9,COUNTIF($Y$10:$Y22,AA$9)+Q$23,"")</f>
        <v/>
      </c>
      <c r="AB22">
        <f>IF($Y22=AB$9,COUNTIF($Y$10:$Y22,AB$9)+R$23,"")</f>
        <v>3</v>
      </c>
      <c r="AC22" t="str">
        <f>IF($Y22=AC$9,COUNTIF($Y$10:$Y22,AC$9)+S$23,"")</f>
        <v/>
      </c>
      <c r="AD22" t="str">
        <f>IF($Y22=AD$9,COUNTIF($Y$10:$Y22,AD$9)+T$23,"")</f>
        <v/>
      </c>
      <c r="AE22" t="str">
        <f t="shared" si="7"/>
        <v/>
      </c>
      <c r="AF22" t="str">
        <f t="shared" si="8"/>
        <v/>
      </c>
      <c r="AG22" t="str">
        <f t="shared" si="9"/>
        <v>単元3</v>
      </c>
      <c r="AH22" t="str">
        <f t="shared" si="10"/>
        <v/>
      </c>
      <c r="AI22" t="str">
        <f t="shared" si="11"/>
        <v/>
      </c>
      <c r="AJ22" t="str">
        <f t="shared" si="12"/>
        <v/>
      </c>
      <c r="AK22" t="str">
        <f t="shared" si="13"/>
        <v/>
      </c>
      <c r="AL22" t="str">
        <f t="shared" si="14"/>
        <v>単元3</v>
      </c>
      <c r="AM22" t="str">
        <f t="shared" si="15"/>
        <v>単元3</v>
      </c>
      <c r="AN22" t="str">
        <f t="shared" si="16"/>
        <v/>
      </c>
      <c r="AS22" s="24">
        <v>13</v>
      </c>
      <c r="AT22" s="42" t="s">
        <v>224</v>
      </c>
      <c r="AU22" s="25" t="s">
        <v>326</v>
      </c>
      <c r="AV22" s="25" t="s">
        <v>326</v>
      </c>
      <c r="AW22" s="25" t="s">
        <v>326</v>
      </c>
      <c r="AX22" s="25" t="s">
        <v>326</v>
      </c>
      <c r="AY22" s="43" t="s">
        <v>326</v>
      </c>
    </row>
    <row r="23" spans="1:51" ht="18.95" customHeight="1" thickBot="1" x14ac:dyDescent="0.2">
      <c r="A23" s="99">
        <f t="shared" si="5"/>
        <v>45947</v>
      </c>
      <c r="B23" s="98">
        <f t="shared" si="5"/>
        <v>45947</v>
      </c>
      <c r="C23" s="7" t="s">
        <v>53</v>
      </c>
      <c r="D23" s="9"/>
      <c r="E23" s="55" t="str">
        <f t="shared" si="0"/>
        <v>単元3</v>
      </c>
      <c r="F23" s="17" t="str">
        <f t="shared" si="1"/>
        <v/>
      </c>
      <c r="G23" s="17" t="str">
        <f t="shared" si="2"/>
        <v/>
      </c>
      <c r="H23" s="17" t="str">
        <f t="shared" si="3"/>
        <v/>
      </c>
      <c r="I23" s="17" t="str">
        <f t="shared" si="4"/>
        <v/>
      </c>
      <c r="J23" s="3"/>
      <c r="L23" s="33">
        <v>1</v>
      </c>
      <c r="M23">
        <f>SUM($L$7:L23)</f>
        <v>11</v>
      </c>
      <c r="P23" s="219"/>
      <c r="Q23" s="219"/>
      <c r="R23" s="219"/>
      <c r="S23" s="219"/>
      <c r="T23" s="219"/>
      <c r="V23" s="3">
        <v>14</v>
      </c>
      <c r="W23" s="7" t="str">
        <f>Q13</f>
        <v>理科</v>
      </c>
      <c r="X23" s="9"/>
      <c r="Y23" s="23" t="str">
        <f t="shared" si="6"/>
        <v>理科</v>
      </c>
      <c r="Z23" t="str">
        <f>IF($Y23=Z$9,COUNTIF($Y$10:$Y23,Z$9)+P$23,"")</f>
        <v/>
      </c>
      <c r="AA23" t="str">
        <f>IF($Y23=AA$9,COUNTIF($Y$10:$Y23,AA$9)+Q$23,"")</f>
        <v/>
      </c>
      <c r="AB23" t="str">
        <f>IF($Y23=AB$9,COUNTIF($Y$10:$Y23,AB$9)+R$23,"")</f>
        <v/>
      </c>
      <c r="AC23">
        <f>IF($Y23=AC$9,COUNTIF($Y$10:$Y23,AC$9)+S$23,"")</f>
        <v>3</v>
      </c>
      <c r="AD23" t="str">
        <f>IF($Y23=AD$9,COUNTIF($Y$10:$Y23,AD$9)+T$23,"")</f>
        <v/>
      </c>
      <c r="AE23" t="str">
        <f t="shared" si="7"/>
        <v/>
      </c>
      <c r="AF23" t="str">
        <f t="shared" si="8"/>
        <v/>
      </c>
      <c r="AG23" t="str">
        <f t="shared" si="9"/>
        <v/>
      </c>
      <c r="AH23" t="str">
        <f t="shared" si="10"/>
        <v>単元3</v>
      </c>
      <c r="AI23" t="str">
        <f t="shared" si="11"/>
        <v/>
      </c>
      <c r="AJ23" t="str">
        <f t="shared" si="12"/>
        <v/>
      </c>
      <c r="AK23" t="str">
        <f t="shared" si="13"/>
        <v/>
      </c>
      <c r="AL23" t="str">
        <f t="shared" si="14"/>
        <v/>
      </c>
      <c r="AM23" t="str">
        <f t="shared" si="15"/>
        <v>単元3</v>
      </c>
      <c r="AN23" t="str">
        <f t="shared" si="16"/>
        <v>単元3</v>
      </c>
      <c r="AS23" s="24">
        <v>14</v>
      </c>
      <c r="AT23" s="42" t="s">
        <v>225</v>
      </c>
      <c r="AU23" s="26" t="s">
        <v>327</v>
      </c>
      <c r="AV23" s="26" t="s">
        <v>327</v>
      </c>
      <c r="AW23" s="26" t="s">
        <v>327</v>
      </c>
      <c r="AX23" s="26" t="s">
        <v>327</v>
      </c>
      <c r="AY23" s="44" t="s">
        <v>327</v>
      </c>
    </row>
    <row r="24" spans="1:51" ht="18.95" customHeight="1" x14ac:dyDescent="0.15">
      <c r="A24" s="99">
        <f t="shared" si="5"/>
        <v>45948</v>
      </c>
      <c r="B24" s="98">
        <f t="shared" si="5"/>
        <v>45948</v>
      </c>
      <c r="C24" s="7" t="s">
        <v>54</v>
      </c>
      <c r="D24" s="9"/>
      <c r="E24" s="55" t="str">
        <f t="shared" si="0"/>
        <v>予備</v>
      </c>
      <c r="F24" s="17" t="str">
        <f t="shared" si="1"/>
        <v>予備</v>
      </c>
      <c r="G24" s="17" t="str">
        <f t="shared" si="2"/>
        <v>予備</v>
      </c>
      <c r="H24" s="17" t="str">
        <f t="shared" si="3"/>
        <v>予備</v>
      </c>
      <c r="I24" s="17" t="str">
        <f t="shared" si="4"/>
        <v>予備</v>
      </c>
      <c r="J24" s="3"/>
      <c r="L24" s="33" t="s">
        <v>797</v>
      </c>
      <c r="M24">
        <f>SUM($L$7:L24)</f>
        <v>11</v>
      </c>
      <c r="V24" s="3">
        <v>15</v>
      </c>
      <c r="W24" s="7" t="str">
        <f>Q14</f>
        <v>英語</v>
      </c>
      <c r="X24" s="9"/>
      <c r="Y24" s="23" t="str">
        <f t="shared" si="6"/>
        <v>英語</v>
      </c>
      <c r="Z24" t="str">
        <f>IF($Y24=Z$9,COUNTIF($Y$10:$Y24,Z$9)+P$23,"")</f>
        <v/>
      </c>
      <c r="AA24" t="str">
        <f>IF($Y24=AA$9,COUNTIF($Y$10:$Y24,AA$9)+Q$23,"")</f>
        <v/>
      </c>
      <c r="AB24" t="str">
        <f>IF($Y24=AB$9,COUNTIF($Y$10:$Y24,AB$9)+R$23,"")</f>
        <v/>
      </c>
      <c r="AC24" t="str">
        <f>IF($Y24=AC$9,COUNTIF($Y$10:$Y24,AC$9)+S$23,"")</f>
        <v/>
      </c>
      <c r="AD24">
        <f>IF($Y24=AD$9,COUNTIF($Y$10:$Y24,AD$9)+T$23,"")</f>
        <v>3</v>
      </c>
      <c r="AE24" t="str">
        <f t="shared" si="7"/>
        <v/>
      </c>
      <c r="AF24" t="str">
        <f t="shared" si="8"/>
        <v/>
      </c>
      <c r="AG24" t="str">
        <f t="shared" si="9"/>
        <v/>
      </c>
      <c r="AH24" t="str">
        <f t="shared" si="10"/>
        <v/>
      </c>
      <c r="AI24" t="str">
        <f t="shared" si="11"/>
        <v>単元3</v>
      </c>
      <c r="AJ24" t="str">
        <f t="shared" si="12"/>
        <v>単元4</v>
      </c>
      <c r="AK24" t="str">
        <f t="shared" si="13"/>
        <v/>
      </c>
      <c r="AL24" t="str">
        <f t="shared" si="14"/>
        <v/>
      </c>
      <c r="AM24" t="str">
        <f t="shared" si="15"/>
        <v/>
      </c>
      <c r="AN24" t="str">
        <f t="shared" si="16"/>
        <v>単元3</v>
      </c>
      <c r="AS24" s="24">
        <v>15</v>
      </c>
      <c r="AT24" s="42" t="s">
        <v>226</v>
      </c>
      <c r="AU24" s="25" t="s">
        <v>328</v>
      </c>
      <c r="AV24" s="25" t="s">
        <v>328</v>
      </c>
      <c r="AW24" s="25" t="s">
        <v>328</v>
      </c>
      <c r="AX24" s="25" t="s">
        <v>328</v>
      </c>
      <c r="AY24" s="43" t="s">
        <v>328</v>
      </c>
    </row>
    <row r="25" spans="1:51" ht="18.95" customHeight="1" x14ac:dyDescent="0.15">
      <c r="A25" s="99">
        <f t="shared" si="5"/>
        <v>45949</v>
      </c>
      <c r="B25" s="98">
        <f t="shared" si="5"/>
        <v>45949</v>
      </c>
      <c r="C25" s="7" t="s">
        <v>55</v>
      </c>
      <c r="D25" s="9"/>
      <c r="E25" s="55" t="str">
        <f t="shared" si="0"/>
        <v>予備</v>
      </c>
      <c r="F25" s="17" t="str">
        <f t="shared" si="1"/>
        <v>予備</v>
      </c>
      <c r="G25" s="17" t="str">
        <f t="shared" si="2"/>
        <v>予備</v>
      </c>
      <c r="H25" s="17" t="str">
        <f t="shared" si="3"/>
        <v>予備</v>
      </c>
      <c r="I25" s="17" t="str">
        <f t="shared" si="4"/>
        <v>予備</v>
      </c>
      <c r="J25" s="3"/>
      <c r="L25" s="33" t="s">
        <v>817</v>
      </c>
      <c r="M25">
        <f>SUM($L$7:L25)</f>
        <v>11</v>
      </c>
      <c r="V25" s="3">
        <v>16</v>
      </c>
      <c r="W25" s="7" t="str">
        <f>Q10</f>
        <v>国語</v>
      </c>
      <c r="X25" s="9"/>
      <c r="Y25" s="23" t="str">
        <f t="shared" si="6"/>
        <v>国語</v>
      </c>
      <c r="Z25">
        <f>IF($Y25=Z$9,COUNTIF($Y$10:$Y25,Z$9)+P$23,"")</f>
        <v>4</v>
      </c>
      <c r="AA25" t="str">
        <f>IF($Y25=AA$9,COUNTIF($Y$10:$Y25,AA$9)+Q$23,"")</f>
        <v/>
      </c>
      <c r="AB25" t="str">
        <f>IF($Y25=AB$9,COUNTIF($Y$10:$Y25,AB$9)+R$23,"")</f>
        <v/>
      </c>
      <c r="AC25" t="str">
        <f>IF($Y25=AC$9,COUNTIF($Y$10:$Y25,AC$9)+S$23,"")</f>
        <v/>
      </c>
      <c r="AD25" t="str">
        <f>IF($Y25=AD$9,COUNTIF($Y$10:$Y25,AD$9)+T$23,"")</f>
        <v/>
      </c>
      <c r="AE25" t="str">
        <f t="shared" si="7"/>
        <v>単元4</v>
      </c>
      <c r="AF25" t="str">
        <f t="shared" si="8"/>
        <v/>
      </c>
      <c r="AG25" t="str">
        <f t="shared" si="9"/>
        <v/>
      </c>
      <c r="AH25" t="str">
        <f t="shared" si="10"/>
        <v/>
      </c>
      <c r="AI25" t="str">
        <f t="shared" si="11"/>
        <v/>
      </c>
      <c r="AJ25" t="str">
        <f t="shared" si="12"/>
        <v>単元4</v>
      </c>
      <c r="AK25" t="str">
        <f t="shared" si="13"/>
        <v>単元4</v>
      </c>
      <c r="AL25" t="str">
        <f t="shared" si="14"/>
        <v/>
      </c>
      <c r="AM25" t="str">
        <f t="shared" si="15"/>
        <v/>
      </c>
      <c r="AN25" t="str">
        <f t="shared" si="16"/>
        <v/>
      </c>
      <c r="AS25" s="24">
        <v>16</v>
      </c>
      <c r="AT25" s="42" t="s">
        <v>227</v>
      </c>
      <c r="AU25" s="25" t="s">
        <v>329</v>
      </c>
      <c r="AV25" s="25" t="s">
        <v>329</v>
      </c>
      <c r="AW25" s="25" t="s">
        <v>329</v>
      </c>
      <c r="AX25" s="25" t="s">
        <v>329</v>
      </c>
      <c r="AY25" s="43" t="s">
        <v>329</v>
      </c>
    </row>
    <row r="26" spans="1:51" ht="18.95" customHeight="1" x14ac:dyDescent="0.15">
      <c r="A26" s="99">
        <f t="shared" si="5"/>
        <v>45950</v>
      </c>
      <c r="B26" s="98">
        <f t="shared" si="5"/>
        <v>45950</v>
      </c>
      <c r="C26" s="7" t="s">
        <v>56</v>
      </c>
      <c r="D26" s="9"/>
      <c r="E26" s="55" t="str">
        <f t="shared" si="0"/>
        <v/>
      </c>
      <c r="F26" s="17" t="str">
        <f t="shared" si="1"/>
        <v>単元3</v>
      </c>
      <c r="G26" s="17" t="str">
        <f t="shared" si="2"/>
        <v/>
      </c>
      <c r="H26" s="17" t="str">
        <f t="shared" si="3"/>
        <v/>
      </c>
      <c r="I26" s="17" t="str">
        <f t="shared" si="4"/>
        <v/>
      </c>
      <c r="J26" s="3"/>
      <c r="L26" s="33">
        <v>1</v>
      </c>
      <c r="M26">
        <f>SUM($L$7:L26)</f>
        <v>12</v>
      </c>
      <c r="V26" s="3">
        <v>17</v>
      </c>
      <c r="W26" s="7" t="str">
        <f>Q11</f>
        <v>社会</v>
      </c>
      <c r="X26" s="81"/>
      <c r="Y26" s="23" t="str">
        <f t="shared" si="6"/>
        <v>社会</v>
      </c>
      <c r="Z26" t="str">
        <f>IF($Y26=Z$9,COUNTIF($Y$10:$Y26,Z$9)+P$23,"")</f>
        <v/>
      </c>
      <c r="AA26">
        <f>IF($Y26=AA$9,COUNTIF($Y$10:$Y26,AA$9)+Q$23,"")</f>
        <v>4</v>
      </c>
      <c r="AB26" t="str">
        <f>IF($Y26=AB$9,COUNTIF($Y$10:$Y26,AB$9)+R$23,"")</f>
        <v/>
      </c>
      <c r="AC26" t="str">
        <f>IF($Y26=AC$9,COUNTIF($Y$10:$Y26,AC$9)+S$23,"")</f>
        <v/>
      </c>
      <c r="AD26" t="str">
        <f>IF($Y26=AD$9,COUNTIF($Y$10:$Y26,AD$9)+T$23,"")</f>
        <v/>
      </c>
      <c r="AE26" t="str">
        <f t="shared" si="7"/>
        <v/>
      </c>
      <c r="AF26" t="str">
        <f t="shared" si="8"/>
        <v>単元4</v>
      </c>
      <c r="AG26" t="str">
        <f t="shared" si="9"/>
        <v/>
      </c>
      <c r="AH26" t="str">
        <f t="shared" si="10"/>
        <v/>
      </c>
      <c r="AI26" t="str">
        <f t="shared" si="11"/>
        <v/>
      </c>
      <c r="AJ26" t="str">
        <f t="shared" si="12"/>
        <v/>
      </c>
      <c r="AK26" t="str">
        <f t="shared" si="13"/>
        <v>単元4</v>
      </c>
      <c r="AL26" t="str">
        <f t="shared" si="14"/>
        <v>単元4</v>
      </c>
      <c r="AM26" t="str">
        <f t="shared" si="15"/>
        <v/>
      </c>
      <c r="AN26" t="str">
        <f t="shared" si="16"/>
        <v/>
      </c>
      <c r="AS26" s="24">
        <v>17</v>
      </c>
      <c r="AT26" s="42" t="s">
        <v>228</v>
      </c>
      <c r="AU26" s="25" t="s">
        <v>330</v>
      </c>
      <c r="AV26" s="25" t="s">
        <v>330</v>
      </c>
      <c r="AW26" s="25" t="s">
        <v>330</v>
      </c>
      <c r="AX26" s="25" t="s">
        <v>330</v>
      </c>
      <c r="AY26" s="43" t="s">
        <v>330</v>
      </c>
    </row>
    <row r="27" spans="1:51" ht="18.95" customHeight="1" x14ac:dyDescent="0.15">
      <c r="A27" s="99">
        <f t="shared" si="5"/>
        <v>45951</v>
      </c>
      <c r="B27" s="98">
        <f t="shared" si="5"/>
        <v>45951</v>
      </c>
      <c r="C27" s="7" t="s">
        <v>57</v>
      </c>
      <c r="D27" s="9"/>
      <c r="E27" s="55" t="str">
        <f t="shared" si="0"/>
        <v/>
      </c>
      <c r="F27" s="17" t="str">
        <f t="shared" si="1"/>
        <v/>
      </c>
      <c r="G27" s="17" t="str">
        <f t="shared" si="2"/>
        <v>単元3</v>
      </c>
      <c r="H27" s="17" t="str">
        <f t="shared" si="3"/>
        <v/>
      </c>
      <c r="I27" s="17" t="str">
        <f t="shared" si="4"/>
        <v/>
      </c>
      <c r="J27" s="3"/>
      <c r="L27" s="33">
        <v>1</v>
      </c>
      <c r="M27">
        <f>SUM($L$7:L27)</f>
        <v>13</v>
      </c>
      <c r="V27" s="3">
        <v>18</v>
      </c>
      <c r="W27" s="7" t="str">
        <f>Q12</f>
        <v>数学</v>
      </c>
      <c r="X27" s="9"/>
      <c r="Y27" s="23" t="str">
        <f t="shared" si="6"/>
        <v>数学</v>
      </c>
      <c r="Z27" t="str">
        <f>IF($Y27=Z$9,COUNTIF($Y$10:$Y27,Z$9)+P$23,"")</f>
        <v/>
      </c>
      <c r="AA27" t="str">
        <f>IF($Y27=AA$9,COUNTIF($Y$10:$Y27,AA$9)+Q$23,"")</f>
        <v/>
      </c>
      <c r="AB27">
        <f>IF($Y27=AB$9,COUNTIF($Y$10:$Y27,AB$9)+R$23,"")</f>
        <v>4</v>
      </c>
      <c r="AC27" t="str">
        <f>IF($Y27=AC$9,COUNTIF($Y$10:$Y27,AC$9)+S$23,"")</f>
        <v/>
      </c>
      <c r="AD27" t="str">
        <f>IF($Y27=AD$9,COUNTIF($Y$10:$Y27,AD$9)+T$23,"")</f>
        <v/>
      </c>
      <c r="AE27" t="str">
        <f t="shared" si="7"/>
        <v/>
      </c>
      <c r="AF27" t="str">
        <f t="shared" si="8"/>
        <v/>
      </c>
      <c r="AG27" t="str">
        <f t="shared" si="9"/>
        <v>単元4</v>
      </c>
      <c r="AH27" t="str">
        <f t="shared" si="10"/>
        <v/>
      </c>
      <c r="AI27" t="str">
        <f t="shared" si="11"/>
        <v/>
      </c>
      <c r="AJ27" t="str">
        <f t="shared" si="12"/>
        <v/>
      </c>
      <c r="AK27" t="str">
        <f t="shared" si="13"/>
        <v/>
      </c>
      <c r="AL27" t="str">
        <f t="shared" si="14"/>
        <v>単元4</v>
      </c>
      <c r="AM27" t="str">
        <f t="shared" si="15"/>
        <v>単元4</v>
      </c>
      <c r="AN27" t="str">
        <f t="shared" si="16"/>
        <v/>
      </c>
      <c r="AS27" s="24">
        <v>18</v>
      </c>
      <c r="AT27" s="42" t="s">
        <v>229</v>
      </c>
      <c r="AU27" s="25" t="s">
        <v>331</v>
      </c>
      <c r="AV27" s="25" t="s">
        <v>331</v>
      </c>
      <c r="AW27" s="25" t="s">
        <v>331</v>
      </c>
      <c r="AX27" s="25" t="s">
        <v>331</v>
      </c>
      <c r="AY27" s="43" t="s">
        <v>331</v>
      </c>
    </row>
    <row r="28" spans="1:51" ht="18.95" customHeight="1" x14ac:dyDescent="0.15">
      <c r="A28" s="99">
        <f t="shared" si="5"/>
        <v>45952</v>
      </c>
      <c r="B28" s="98">
        <f t="shared" si="5"/>
        <v>45952</v>
      </c>
      <c r="C28" s="7" t="s">
        <v>58</v>
      </c>
      <c r="D28" s="9"/>
      <c r="E28" s="55" t="str">
        <f t="shared" si="0"/>
        <v/>
      </c>
      <c r="F28" s="17" t="str">
        <f t="shared" si="1"/>
        <v/>
      </c>
      <c r="G28" s="17" t="str">
        <f t="shared" si="2"/>
        <v/>
      </c>
      <c r="H28" s="17" t="str">
        <f t="shared" si="3"/>
        <v>単元3</v>
      </c>
      <c r="I28" s="17" t="str">
        <f t="shared" si="4"/>
        <v/>
      </c>
      <c r="J28" s="3"/>
      <c r="L28" s="33">
        <v>1</v>
      </c>
      <c r="M28">
        <f>SUM($L$7:L28)</f>
        <v>14</v>
      </c>
      <c r="V28" s="3">
        <v>19</v>
      </c>
      <c r="W28" s="7" t="str">
        <f>Q13</f>
        <v>理科</v>
      </c>
      <c r="X28" s="9"/>
      <c r="Y28" s="23" t="str">
        <f t="shared" si="6"/>
        <v>理科</v>
      </c>
      <c r="Z28" t="str">
        <f>IF($Y28=Z$9,COUNTIF($Y$10:$Y28,Z$9)+P$23,"")</f>
        <v/>
      </c>
      <c r="AA28" t="str">
        <f>IF($Y28=AA$9,COUNTIF($Y$10:$Y28,AA$9)+Q$23,"")</f>
        <v/>
      </c>
      <c r="AB28" t="str">
        <f>IF($Y28=AB$9,COUNTIF($Y$10:$Y28,AB$9)+R$23,"")</f>
        <v/>
      </c>
      <c r="AC28">
        <f>IF($Y28=AC$9,COUNTIF($Y$10:$Y28,AC$9)+S$23,"")</f>
        <v>4</v>
      </c>
      <c r="AD28" t="str">
        <f>IF($Y28=AD$9,COUNTIF($Y$10:$Y28,AD$9)+T$23,"")</f>
        <v/>
      </c>
      <c r="AE28" t="str">
        <f t="shared" si="7"/>
        <v/>
      </c>
      <c r="AF28" t="str">
        <f t="shared" si="8"/>
        <v/>
      </c>
      <c r="AG28" t="str">
        <f t="shared" si="9"/>
        <v/>
      </c>
      <c r="AH28" t="str">
        <f t="shared" si="10"/>
        <v>単元4</v>
      </c>
      <c r="AI28" t="str">
        <f t="shared" si="11"/>
        <v/>
      </c>
      <c r="AJ28" t="str">
        <f t="shared" si="12"/>
        <v/>
      </c>
      <c r="AK28" t="str">
        <f t="shared" si="13"/>
        <v/>
      </c>
      <c r="AL28" t="str">
        <f t="shared" si="14"/>
        <v/>
      </c>
      <c r="AM28" t="str">
        <f t="shared" si="15"/>
        <v>単元4</v>
      </c>
      <c r="AN28" t="str">
        <f t="shared" si="16"/>
        <v>単元4</v>
      </c>
      <c r="AS28" s="24">
        <v>19</v>
      </c>
      <c r="AT28" s="42" t="s">
        <v>230</v>
      </c>
      <c r="AU28" s="25" t="s">
        <v>332</v>
      </c>
      <c r="AV28" s="25" t="s">
        <v>332</v>
      </c>
      <c r="AW28" s="25" t="s">
        <v>332</v>
      </c>
      <c r="AX28" s="25" t="s">
        <v>332</v>
      </c>
      <c r="AY28" s="43" t="s">
        <v>332</v>
      </c>
    </row>
    <row r="29" spans="1:51" ht="18.95" customHeight="1" x14ac:dyDescent="0.15">
      <c r="A29" s="99">
        <f t="shared" si="5"/>
        <v>45953</v>
      </c>
      <c r="B29" s="98">
        <f t="shared" si="5"/>
        <v>45953</v>
      </c>
      <c r="C29" s="7" t="s">
        <v>59</v>
      </c>
      <c r="D29" s="9" t="s">
        <v>83</v>
      </c>
      <c r="E29" s="55" t="str">
        <f t="shared" si="0"/>
        <v/>
      </c>
      <c r="F29" s="17" t="str">
        <f t="shared" si="1"/>
        <v/>
      </c>
      <c r="G29" s="17" t="str">
        <f t="shared" si="2"/>
        <v/>
      </c>
      <c r="H29" s="17" t="str">
        <f t="shared" si="3"/>
        <v/>
      </c>
      <c r="I29" s="17" t="str">
        <f t="shared" si="4"/>
        <v/>
      </c>
      <c r="J29" s="3"/>
      <c r="L29" s="33">
        <v>0</v>
      </c>
      <c r="M29">
        <f>SUM($L$7:L29)</f>
        <v>14</v>
      </c>
      <c r="V29" s="3">
        <v>20</v>
      </c>
      <c r="W29" s="7" t="str">
        <f>Q14</f>
        <v>英語</v>
      </c>
      <c r="X29" s="9"/>
      <c r="Y29" s="23" t="str">
        <f t="shared" si="6"/>
        <v>英語</v>
      </c>
      <c r="Z29" t="str">
        <f>IF($Y29=Z$9,COUNTIF($Y$10:$Y29,Z$9)+P$23,"")</f>
        <v/>
      </c>
      <c r="AA29" t="str">
        <f>IF($Y29=AA$9,COUNTIF($Y$10:$Y29,AA$9)+Q$23,"")</f>
        <v/>
      </c>
      <c r="AB29" t="str">
        <f>IF($Y29=AB$9,COUNTIF($Y$10:$Y29,AB$9)+R$23,"")</f>
        <v/>
      </c>
      <c r="AC29" t="str">
        <f>IF($Y29=AC$9,COUNTIF($Y$10:$Y29,AC$9)+S$23,"")</f>
        <v/>
      </c>
      <c r="AD29">
        <f>IF($Y29=AD$9,COUNTIF($Y$10:$Y29,AD$9)+T$23,"")</f>
        <v>4</v>
      </c>
      <c r="AE29" t="str">
        <f t="shared" si="7"/>
        <v/>
      </c>
      <c r="AF29" t="str">
        <f t="shared" si="8"/>
        <v/>
      </c>
      <c r="AG29" t="str">
        <f t="shared" si="9"/>
        <v/>
      </c>
      <c r="AH29" t="str">
        <f t="shared" si="10"/>
        <v/>
      </c>
      <c r="AI29" t="str">
        <f t="shared" si="11"/>
        <v>単元4</v>
      </c>
      <c r="AJ29" t="str">
        <f t="shared" si="12"/>
        <v>単元5</v>
      </c>
      <c r="AK29" t="str">
        <f t="shared" si="13"/>
        <v/>
      </c>
      <c r="AL29" t="str">
        <f t="shared" si="14"/>
        <v/>
      </c>
      <c r="AM29" t="str">
        <f t="shared" si="15"/>
        <v/>
      </c>
      <c r="AN29" t="str">
        <f t="shared" si="16"/>
        <v>単元4</v>
      </c>
      <c r="AS29" s="24">
        <v>20</v>
      </c>
      <c r="AT29" s="42" t="s">
        <v>231</v>
      </c>
      <c r="AU29" s="26" t="s">
        <v>333</v>
      </c>
      <c r="AV29" s="26" t="s">
        <v>333</v>
      </c>
      <c r="AW29" s="26" t="s">
        <v>333</v>
      </c>
      <c r="AX29" s="26" t="s">
        <v>333</v>
      </c>
      <c r="AY29" s="44" t="s">
        <v>333</v>
      </c>
    </row>
    <row r="30" spans="1:51" ht="18.95" customHeight="1" x14ac:dyDescent="0.15">
      <c r="A30" s="99">
        <f t="shared" si="5"/>
        <v>45954</v>
      </c>
      <c r="B30" s="98">
        <f t="shared" si="5"/>
        <v>45954</v>
      </c>
      <c r="C30" s="7" t="s">
        <v>60</v>
      </c>
      <c r="D30" s="9" t="s">
        <v>83</v>
      </c>
      <c r="E30" s="55" t="str">
        <f t="shared" si="0"/>
        <v/>
      </c>
      <c r="F30" s="17" t="str">
        <f t="shared" si="1"/>
        <v/>
      </c>
      <c r="G30" s="17" t="str">
        <f t="shared" si="2"/>
        <v/>
      </c>
      <c r="H30" s="17" t="str">
        <f t="shared" si="3"/>
        <v/>
      </c>
      <c r="I30" s="17" t="str">
        <f t="shared" si="4"/>
        <v/>
      </c>
      <c r="J30" s="3"/>
      <c r="L30" s="33">
        <v>0</v>
      </c>
      <c r="M30">
        <f>SUM($L$7:L30)</f>
        <v>14</v>
      </c>
      <c r="V30" s="3">
        <v>21</v>
      </c>
      <c r="W30" s="7" t="str">
        <f>Q10</f>
        <v>国語</v>
      </c>
      <c r="X30" s="9"/>
      <c r="Y30" s="23" t="str">
        <f t="shared" si="6"/>
        <v>国語</v>
      </c>
      <c r="Z30">
        <f>IF($Y30=Z$9,COUNTIF($Y$10:$Y30,Z$9)+P$23,"")</f>
        <v>5</v>
      </c>
      <c r="AA30" t="str">
        <f>IF($Y30=AA$9,COUNTIF($Y$10:$Y30,AA$9)+Q$23,"")</f>
        <v/>
      </c>
      <c r="AB30" t="str">
        <f>IF($Y30=AB$9,COUNTIF($Y$10:$Y30,AB$9)+R$23,"")</f>
        <v/>
      </c>
      <c r="AC30" t="str">
        <f>IF($Y30=AC$9,COUNTIF($Y$10:$Y30,AC$9)+S$23,"")</f>
        <v/>
      </c>
      <c r="AD30" t="str">
        <f>IF($Y30=AD$9,COUNTIF($Y$10:$Y30,AD$9)+T$23,"")</f>
        <v/>
      </c>
      <c r="AE30" t="str">
        <f t="shared" si="7"/>
        <v>単元5</v>
      </c>
      <c r="AF30" t="str">
        <f t="shared" si="8"/>
        <v/>
      </c>
      <c r="AG30" t="str">
        <f t="shared" si="9"/>
        <v/>
      </c>
      <c r="AH30" t="str">
        <f t="shared" si="10"/>
        <v/>
      </c>
      <c r="AI30" t="str">
        <f t="shared" si="11"/>
        <v/>
      </c>
      <c r="AJ30" t="str">
        <f t="shared" si="12"/>
        <v>単元5</v>
      </c>
      <c r="AK30" t="str">
        <f t="shared" si="13"/>
        <v>単元5</v>
      </c>
      <c r="AL30" t="str">
        <f t="shared" si="14"/>
        <v/>
      </c>
      <c r="AM30" t="str">
        <f t="shared" si="15"/>
        <v/>
      </c>
      <c r="AN30" t="str">
        <f t="shared" si="16"/>
        <v/>
      </c>
      <c r="AS30" s="24">
        <v>21</v>
      </c>
      <c r="AT30" s="42" t="s">
        <v>232</v>
      </c>
      <c r="AU30" s="25" t="s">
        <v>334</v>
      </c>
      <c r="AV30" s="25" t="s">
        <v>334</v>
      </c>
      <c r="AW30" s="25" t="s">
        <v>334</v>
      </c>
      <c r="AX30" s="25" t="s">
        <v>334</v>
      </c>
      <c r="AY30" s="43" t="s">
        <v>334</v>
      </c>
    </row>
    <row r="31" spans="1:51" ht="18.95" customHeight="1" x14ac:dyDescent="0.15">
      <c r="A31" s="99">
        <f t="shared" si="5"/>
        <v>45955</v>
      </c>
      <c r="B31" s="98">
        <f t="shared" si="5"/>
        <v>45955</v>
      </c>
      <c r="C31" s="7" t="s">
        <v>61</v>
      </c>
      <c r="D31" s="9"/>
      <c r="E31" s="55" t="str">
        <f t="shared" si="0"/>
        <v/>
      </c>
      <c r="F31" s="17" t="str">
        <f t="shared" si="1"/>
        <v/>
      </c>
      <c r="G31" s="17" t="str">
        <f t="shared" si="2"/>
        <v/>
      </c>
      <c r="H31" s="17" t="str">
        <f t="shared" si="3"/>
        <v/>
      </c>
      <c r="I31" s="17" t="str">
        <f t="shared" si="4"/>
        <v/>
      </c>
      <c r="J31" s="3"/>
      <c r="L31" s="33">
        <v>0</v>
      </c>
      <c r="M31">
        <f>SUM($L$7:L31)</f>
        <v>14</v>
      </c>
      <c r="V31" s="3">
        <v>22</v>
      </c>
      <c r="W31" s="7" t="str">
        <f>Q11</f>
        <v>社会</v>
      </c>
      <c r="X31" s="9"/>
      <c r="Y31" s="23" t="str">
        <f t="shared" si="6"/>
        <v>社会</v>
      </c>
      <c r="Z31" t="str">
        <f>IF($Y31=Z$9,COUNTIF($Y$10:$Y31,Z$9)+P$23,"")</f>
        <v/>
      </c>
      <c r="AA31">
        <f>IF($Y31=AA$9,COUNTIF($Y$10:$Y31,AA$9)+Q$23,"")</f>
        <v>5</v>
      </c>
      <c r="AB31" t="str">
        <f>IF($Y31=AB$9,COUNTIF($Y$10:$Y31,AB$9)+R$23,"")</f>
        <v/>
      </c>
      <c r="AC31" t="str">
        <f>IF($Y31=AC$9,COUNTIF($Y$10:$Y31,AC$9)+S$23,"")</f>
        <v/>
      </c>
      <c r="AD31" t="str">
        <f>IF($Y31=AD$9,COUNTIF($Y$10:$Y31,AD$9)+T$23,"")</f>
        <v/>
      </c>
      <c r="AE31" t="str">
        <f t="shared" si="7"/>
        <v/>
      </c>
      <c r="AF31" t="str">
        <f t="shared" si="8"/>
        <v>単元5</v>
      </c>
      <c r="AG31" t="str">
        <f t="shared" si="9"/>
        <v/>
      </c>
      <c r="AH31" t="str">
        <f t="shared" si="10"/>
        <v/>
      </c>
      <c r="AI31" t="str">
        <f t="shared" si="11"/>
        <v/>
      </c>
      <c r="AJ31" t="str">
        <f t="shared" si="12"/>
        <v/>
      </c>
      <c r="AK31" t="str">
        <f t="shared" si="13"/>
        <v>単元5</v>
      </c>
      <c r="AL31" t="str">
        <f t="shared" si="14"/>
        <v>単元5</v>
      </c>
      <c r="AM31" t="str">
        <f t="shared" si="15"/>
        <v/>
      </c>
      <c r="AN31" t="str">
        <f t="shared" si="16"/>
        <v/>
      </c>
      <c r="AS31" s="24">
        <v>22</v>
      </c>
      <c r="AT31" s="42" t="s">
        <v>233</v>
      </c>
      <c r="AU31" s="25" t="s">
        <v>335</v>
      </c>
      <c r="AV31" s="25" t="s">
        <v>335</v>
      </c>
      <c r="AW31" s="25" t="s">
        <v>335</v>
      </c>
      <c r="AX31" s="25" t="s">
        <v>335</v>
      </c>
      <c r="AY31" s="43" t="s">
        <v>335</v>
      </c>
    </row>
    <row r="32" spans="1:51" ht="18.95" customHeight="1" x14ac:dyDescent="0.15">
      <c r="A32" s="99">
        <f t="shared" si="5"/>
        <v>45956</v>
      </c>
      <c r="B32" s="98">
        <f t="shared" si="5"/>
        <v>45956</v>
      </c>
      <c r="C32" s="7" t="s">
        <v>62</v>
      </c>
      <c r="D32" s="9"/>
      <c r="E32" s="55" t="str">
        <f t="shared" si="0"/>
        <v/>
      </c>
      <c r="F32" s="17" t="str">
        <f t="shared" si="1"/>
        <v/>
      </c>
      <c r="G32" s="17" t="str">
        <f t="shared" si="2"/>
        <v/>
      </c>
      <c r="H32" s="17" t="str">
        <f t="shared" si="3"/>
        <v/>
      </c>
      <c r="I32" s="17" t="str">
        <f t="shared" si="4"/>
        <v/>
      </c>
      <c r="J32" s="3"/>
      <c r="L32" s="33">
        <v>0</v>
      </c>
      <c r="M32">
        <f>SUM($L$7:L32)</f>
        <v>14</v>
      </c>
      <c r="V32" s="3">
        <v>23</v>
      </c>
      <c r="W32" s="7" t="str">
        <f>Q12</f>
        <v>数学</v>
      </c>
      <c r="X32" s="9"/>
      <c r="Y32" s="23" t="str">
        <f t="shared" si="6"/>
        <v>数学</v>
      </c>
      <c r="Z32" t="str">
        <f>IF($Y32=Z$9,COUNTIF($Y$10:$Y32,Z$9)+P$23,"")</f>
        <v/>
      </c>
      <c r="AA32" t="str">
        <f>IF($Y32=AA$9,COUNTIF($Y$10:$Y32,AA$9)+Q$23,"")</f>
        <v/>
      </c>
      <c r="AB32">
        <f>IF($Y32=AB$9,COUNTIF($Y$10:$Y32,AB$9)+R$23,"")</f>
        <v>5</v>
      </c>
      <c r="AC32" t="str">
        <f>IF($Y32=AC$9,COUNTIF($Y$10:$Y32,AC$9)+S$23,"")</f>
        <v/>
      </c>
      <c r="AD32" t="str">
        <f>IF($Y32=AD$9,COUNTIF($Y$10:$Y32,AD$9)+T$23,"")</f>
        <v/>
      </c>
      <c r="AE32" t="str">
        <f t="shared" si="7"/>
        <v/>
      </c>
      <c r="AF32" t="str">
        <f t="shared" si="8"/>
        <v/>
      </c>
      <c r="AG32" t="str">
        <f t="shared" si="9"/>
        <v>単元5</v>
      </c>
      <c r="AH32" t="str">
        <f t="shared" si="10"/>
        <v/>
      </c>
      <c r="AI32" t="str">
        <f t="shared" si="11"/>
        <v/>
      </c>
      <c r="AJ32" t="str">
        <f t="shared" si="12"/>
        <v/>
      </c>
      <c r="AK32" t="str">
        <f t="shared" si="13"/>
        <v/>
      </c>
      <c r="AL32" t="str">
        <f t="shared" si="14"/>
        <v>単元5</v>
      </c>
      <c r="AM32" t="str">
        <f t="shared" si="15"/>
        <v>単元5</v>
      </c>
      <c r="AN32" t="str">
        <f t="shared" si="16"/>
        <v/>
      </c>
      <c r="AS32" s="24">
        <v>23</v>
      </c>
      <c r="AT32" s="42" t="s">
        <v>234</v>
      </c>
      <c r="AU32" s="25" t="s">
        <v>336</v>
      </c>
      <c r="AV32" s="25" t="s">
        <v>336</v>
      </c>
      <c r="AW32" s="25" t="s">
        <v>336</v>
      </c>
      <c r="AX32" s="25" t="s">
        <v>336</v>
      </c>
      <c r="AY32" s="43" t="s">
        <v>336</v>
      </c>
    </row>
    <row r="33" spans="1:51" ht="18.95" customHeight="1" x14ac:dyDescent="0.15">
      <c r="A33" s="99">
        <f t="shared" si="5"/>
        <v>45957</v>
      </c>
      <c r="B33" s="98">
        <f t="shared" si="5"/>
        <v>45957</v>
      </c>
      <c r="C33" s="7" t="s">
        <v>63</v>
      </c>
      <c r="D33" s="9"/>
      <c r="E33" s="55" t="str">
        <f t="shared" si="0"/>
        <v/>
      </c>
      <c r="F33" s="17" t="str">
        <f t="shared" si="1"/>
        <v/>
      </c>
      <c r="G33" s="17" t="str">
        <f t="shared" si="2"/>
        <v/>
      </c>
      <c r="H33" s="17" t="str">
        <f t="shared" si="3"/>
        <v/>
      </c>
      <c r="I33" s="17" t="str">
        <f t="shared" si="4"/>
        <v>単元3</v>
      </c>
      <c r="J33" s="3"/>
      <c r="L33" s="33">
        <v>1</v>
      </c>
      <c r="M33">
        <f>SUM($L$7:L33)</f>
        <v>15</v>
      </c>
      <c r="V33" s="3">
        <v>24</v>
      </c>
      <c r="W33" s="7" t="str">
        <f>Q13</f>
        <v>理科</v>
      </c>
      <c r="X33" s="9"/>
      <c r="Y33" s="23" t="str">
        <f t="shared" si="6"/>
        <v>理科</v>
      </c>
      <c r="Z33" t="str">
        <f>IF($Y33=Z$9,COUNTIF($Y$10:$Y33,Z$9)+P$23,"")</f>
        <v/>
      </c>
      <c r="AA33" t="str">
        <f>IF($Y33=AA$9,COUNTIF($Y$10:$Y33,AA$9)+Q$23,"")</f>
        <v/>
      </c>
      <c r="AB33" t="str">
        <f>IF($Y33=AB$9,COUNTIF($Y$10:$Y33,AB$9)+R$23,"")</f>
        <v/>
      </c>
      <c r="AC33">
        <f>IF($Y33=AC$9,COUNTIF($Y$10:$Y33,AC$9)+S$23,"")</f>
        <v>5</v>
      </c>
      <c r="AD33" t="str">
        <f>IF($Y33=AD$9,COUNTIF($Y$10:$Y33,AD$9)+T$23,"")</f>
        <v/>
      </c>
      <c r="AE33" t="str">
        <f t="shared" si="7"/>
        <v/>
      </c>
      <c r="AF33" t="str">
        <f t="shared" si="8"/>
        <v/>
      </c>
      <c r="AG33" t="str">
        <f t="shared" si="9"/>
        <v/>
      </c>
      <c r="AH33" t="str">
        <f t="shared" si="10"/>
        <v>単元5</v>
      </c>
      <c r="AI33" t="str">
        <f t="shared" si="11"/>
        <v/>
      </c>
      <c r="AJ33" t="str">
        <f t="shared" si="12"/>
        <v/>
      </c>
      <c r="AK33" t="str">
        <f t="shared" si="13"/>
        <v/>
      </c>
      <c r="AL33" t="str">
        <f t="shared" si="14"/>
        <v/>
      </c>
      <c r="AM33" t="str">
        <f t="shared" si="15"/>
        <v>単元5</v>
      </c>
      <c r="AN33" t="str">
        <f t="shared" si="16"/>
        <v>単元5</v>
      </c>
      <c r="AS33" s="24">
        <v>24</v>
      </c>
      <c r="AT33" s="42" t="s">
        <v>235</v>
      </c>
      <c r="AU33" s="25" t="s">
        <v>337</v>
      </c>
      <c r="AV33" s="25" t="s">
        <v>337</v>
      </c>
      <c r="AW33" s="25" t="s">
        <v>337</v>
      </c>
      <c r="AX33" s="25" t="s">
        <v>337</v>
      </c>
      <c r="AY33" s="43" t="s">
        <v>337</v>
      </c>
    </row>
    <row r="34" spans="1:51" ht="18.95" customHeight="1" x14ac:dyDescent="0.15">
      <c r="A34" s="99">
        <f t="shared" si="5"/>
        <v>45958</v>
      </c>
      <c r="B34" s="98">
        <f t="shared" si="5"/>
        <v>45958</v>
      </c>
      <c r="C34" s="7" t="s">
        <v>64</v>
      </c>
      <c r="D34" s="9"/>
      <c r="E34" s="55" t="str">
        <f t="shared" si="0"/>
        <v>単元4</v>
      </c>
      <c r="F34" s="17" t="str">
        <f t="shared" si="1"/>
        <v/>
      </c>
      <c r="G34" s="17" t="str">
        <f t="shared" si="2"/>
        <v/>
      </c>
      <c r="H34" s="17" t="str">
        <f t="shared" si="3"/>
        <v/>
      </c>
      <c r="I34" s="17" t="str">
        <f t="shared" si="4"/>
        <v/>
      </c>
      <c r="J34" s="3"/>
      <c r="L34" s="33">
        <v>1</v>
      </c>
      <c r="M34">
        <f>SUM($L$7:L34)</f>
        <v>16</v>
      </c>
      <c r="P34" s="6"/>
      <c r="V34" s="3">
        <v>25</v>
      </c>
      <c r="W34" s="7" t="str">
        <f>Q14</f>
        <v>英語</v>
      </c>
      <c r="X34" s="81"/>
      <c r="Y34" s="23" t="str">
        <f t="shared" si="6"/>
        <v>英語</v>
      </c>
      <c r="Z34" t="str">
        <f>IF($Y34=Z$9,COUNTIF($Y$10:$Y34,Z$9)+P$23,"")</f>
        <v/>
      </c>
      <c r="AA34" t="str">
        <f>IF($Y34=AA$9,COUNTIF($Y$10:$Y34,AA$9)+Q$23,"")</f>
        <v/>
      </c>
      <c r="AB34" t="str">
        <f>IF($Y34=AB$9,COUNTIF($Y$10:$Y34,AB$9)+R$23,"")</f>
        <v/>
      </c>
      <c r="AC34" t="str">
        <f>IF($Y34=AC$9,COUNTIF($Y$10:$Y34,AC$9)+S$23,"")</f>
        <v/>
      </c>
      <c r="AD34">
        <f>IF($Y34=AD$9,COUNTIF($Y$10:$Y34,AD$9)+T$23,"")</f>
        <v>5</v>
      </c>
      <c r="AE34" t="str">
        <f t="shared" si="7"/>
        <v/>
      </c>
      <c r="AF34" t="str">
        <f t="shared" si="8"/>
        <v/>
      </c>
      <c r="AG34" t="str">
        <f t="shared" si="9"/>
        <v/>
      </c>
      <c r="AH34" t="str">
        <f t="shared" si="10"/>
        <v/>
      </c>
      <c r="AI34" t="str">
        <f t="shared" si="11"/>
        <v>単元5</v>
      </c>
      <c r="AJ34" t="str">
        <f t="shared" si="12"/>
        <v>単元6</v>
      </c>
      <c r="AK34" t="str">
        <f t="shared" si="13"/>
        <v/>
      </c>
      <c r="AL34" t="str">
        <f t="shared" si="14"/>
        <v/>
      </c>
      <c r="AM34" t="str">
        <f t="shared" si="15"/>
        <v/>
      </c>
      <c r="AN34" t="str">
        <f t="shared" si="16"/>
        <v>単元5</v>
      </c>
      <c r="AS34" s="24">
        <v>25</v>
      </c>
      <c r="AT34" s="42" t="s">
        <v>236</v>
      </c>
      <c r="AU34" s="26" t="s">
        <v>338</v>
      </c>
      <c r="AV34" s="26" t="s">
        <v>338</v>
      </c>
      <c r="AW34" s="26" t="s">
        <v>338</v>
      </c>
      <c r="AX34" s="26" t="s">
        <v>338</v>
      </c>
      <c r="AY34" s="44" t="s">
        <v>338</v>
      </c>
    </row>
    <row r="35" spans="1:51" ht="18.95" customHeight="1" x14ac:dyDescent="0.15">
      <c r="A35" s="99">
        <f t="shared" si="5"/>
        <v>45959</v>
      </c>
      <c r="B35" s="98">
        <f t="shared" si="5"/>
        <v>45959</v>
      </c>
      <c r="C35" s="7" t="s">
        <v>51</v>
      </c>
      <c r="D35" s="9"/>
      <c r="E35" s="55" t="str">
        <f t="shared" si="0"/>
        <v/>
      </c>
      <c r="F35" s="17" t="str">
        <f t="shared" si="1"/>
        <v>単元4</v>
      </c>
      <c r="G35" s="17" t="str">
        <f t="shared" si="2"/>
        <v/>
      </c>
      <c r="H35" s="17" t="str">
        <f t="shared" si="3"/>
        <v/>
      </c>
      <c r="I35" s="17" t="str">
        <f t="shared" si="4"/>
        <v/>
      </c>
      <c r="J35" s="3"/>
      <c r="L35" s="33">
        <v>1</v>
      </c>
      <c r="M35">
        <f>SUM($L$7:L35)</f>
        <v>17</v>
      </c>
      <c r="V35" s="3">
        <v>26</v>
      </c>
      <c r="W35" s="7" t="str">
        <f>Q10</f>
        <v>国語</v>
      </c>
      <c r="X35" s="9"/>
      <c r="Y35" s="23" t="str">
        <f t="shared" si="6"/>
        <v>国語</v>
      </c>
      <c r="Z35">
        <f>IF($Y35=Z$9,COUNTIF($Y$10:$Y35,Z$9)+P$23,"")</f>
        <v>6</v>
      </c>
      <c r="AA35" t="str">
        <f>IF($Y35=AA$9,COUNTIF($Y$10:$Y35,AA$9)+Q$23,"")</f>
        <v/>
      </c>
      <c r="AB35" t="str">
        <f>IF($Y35=AB$9,COUNTIF($Y$10:$Y35,AB$9)+R$23,"")</f>
        <v/>
      </c>
      <c r="AC35" t="str">
        <f>IF($Y35=AC$9,COUNTIF($Y$10:$Y35,AC$9)+S$23,"")</f>
        <v/>
      </c>
      <c r="AD35" t="str">
        <f>IF($Y35=AD$9,COUNTIF($Y$10:$Y35,AD$9)+T$23,"")</f>
        <v/>
      </c>
      <c r="AE35" t="str">
        <f t="shared" si="7"/>
        <v>単元6</v>
      </c>
      <c r="AF35" t="str">
        <f t="shared" si="8"/>
        <v/>
      </c>
      <c r="AG35" t="str">
        <f t="shared" si="9"/>
        <v/>
      </c>
      <c r="AH35" t="str">
        <f t="shared" si="10"/>
        <v/>
      </c>
      <c r="AI35" t="str">
        <f t="shared" si="11"/>
        <v/>
      </c>
      <c r="AJ35" t="str">
        <f t="shared" si="12"/>
        <v>単元6</v>
      </c>
      <c r="AK35" t="str">
        <f t="shared" si="13"/>
        <v>単元6</v>
      </c>
      <c r="AL35" t="str">
        <f t="shared" si="14"/>
        <v/>
      </c>
      <c r="AM35" t="str">
        <f t="shared" si="15"/>
        <v/>
      </c>
      <c r="AN35" t="str">
        <f t="shared" si="16"/>
        <v/>
      </c>
      <c r="AS35" s="24">
        <v>26</v>
      </c>
      <c r="AT35" s="42" t="s">
        <v>237</v>
      </c>
      <c r="AU35" s="26" t="s">
        <v>339</v>
      </c>
      <c r="AV35" s="26" t="s">
        <v>339</v>
      </c>
      <c r="AW35" s="26" t="s">
        <v>339</v>
      </c>
      <c r="AX35" s="26" t="s">
        <v>339</v>
      </c>
      <c r="AY35" s="44" t="s">
        <v>339</v>
      </c>
    </row>
    <row r="36" spans="1:51" ht="18.95" customHeight="1" x14ac:dyDescent="0.15">
      <c r="A36" s="99">
        <f t="shared" si="5"/>
        <v>45960</v>
      </c>
      <c r="B36" s="98">
        <f t="shared" si="5"/>
        <v>45960</v>
      </c>
      <c r="C36" s="7" t="s">
        <v>52</v>
      </c>
      <c r="D36" s="9"/>
      <c r="E36" s="55" t="str">
        <f t="shared" si="0"/>
        <v/>
      </c>
      <c r="F36" s="17" t="str">
        <f t="shared" si="1"/>
        <v/>
      </c>
      <c r="G36" s="17" t="str">
        <f t="shared" si="2"/>
        <v>単元4</v>
      </c>
      <c r="H36" s="17" t="str">
        <f t="shared" si="3"/>
        <v/>
      </c>
      <c r="I36" s="17" t="str">
        <f t="shared" si="4"/>
        <v/>
      </c>
      <c r="J36" s="3"/>
      <c r="L36" s="33">
        <v>1</v>
      </c>
      <c r="M36">
        <f>SUM($L$7:L36)</f>
        <v>18</v>
      </c>
      <c r="V36" s="3">
        <v>27</v>
      </c>
      <c r="W36" s="7" t="str">
        <f>Q11</f>
        <v>社会</v>
      </c>
      <c r="X36" s="9"/>
      <c r="Y36" s="23" t="str">
        <f t="shared" si="6"/>
        <v>社会</v>
      </c>
      <c r="Z36" t="str">
        <f>IF($Y36=Z$9,COUNTIF($Y$10:$Y36,Z$9)+P$23,"")</f>
        <v/>
      </c>
      <c r="AA36">
        <f>IF($Y36=AA$9,COUNTIF($Y$10:$Y36,AA$9)+Q$23,"")</f>
        <v>6</v>
      </c>
      <c r="AB36" t="str">
        <f>IF($Y36=AB$9,COUNTIF($Y$10:$Y36,AB$9)+R$23,"")</f>
        <v/>
      </c>
      <c r="AC36" t="str">
        <f>IF($Y36=AC$9,COUNTIF($Y$10:$Y36,AC$9)+S$23,"")</f>
        <v/>
      </c>
      <c r="AD36" t="str">
        <f>IF($Y36=AD$9,COUNTIF($Y$10:$Y36,AD$9)+T$23,"")</f>
        <v/>
      </c>
      <c r="AE36" t="str">
        <f t="shared" si="7"/>
        <v/>
      </c>
      <c r="AF36" t="str">
        <f t="shared" si="8"/>
        <v>単元6</v>
      </c>
      <c r="AG36" t="str">
        <f t="shared" si="9"/>
        <v/>
      </c>
      <c r="AH36" t="str">
        <f t="shared" si="10"/>
        <v/>
      </c>
      <c r="AI36" t="str">
        <f t="shared" si="11"/>
        <v/>
      </c>
      <c r="AJ36" t="str">
        <f t="shared" si="12"/>
        <v/>
      </c>
      <c r="AK36" t="str">
        <f t="shared" si="13"/>
        <v>単元6</v>
      </c>
      <c r="AL36" t="str">
        <f t="shared" si="14"/>
        <v>単元6</v>
      </c>
      <c r="AM36" t="str">
        <f t="shared" si="15"/>
        <v/>
      </c>
      <c r="AN36" t="str">
        <f t="shared" si="16"/>
        <v/>
      </c>
      <c r="AS36" s="24">
        <v>27</v>
      </c>
      <c r="AT36" s="42" t="s">
        <v>238</v>
      </c>
      <c r="AU36" s="26" t="s">
        <v>340</v>
      </c>
      <c r="AV36" s="26" t="s">
        <v>340</v>
      </c>
      <c r="AW36" s="26" t="s">
        <v>340</v>
      </c>
      <c r="AX36" s="26" t="s">
        <v>340</v>
      </c>
      <c r="AY36" s="44" t="s">
        <v>340</v>
      </c>
    </row>
    <row r="37" spans="1:51" ht="18.95" customHeight="1" thickBot="1" x14ac:dyDescent="0.2">
      <c r="A37" s="99">
        <f t="shared" si="5"/>
        <v>45961</v>
      </c>
      <c r="B37" s="98">
        <f t="shared" si="5"/>
        <v>45961</v>
      </c>
      <c r="C37" s="7" t="s">
        <v>53</v>
      </c>
      <c r="D37" s="10"/>
      <c r="E37" s="55" t="str">
        <f t="shared" si="0"/>
        <v>予備</v>
      </c>
      <c r="F37" s="17" t="str">
        <f t="shared" si="1"/>
        <v>予備</v>
      </c>
      <c r="G37" s="17" t="str">
        <f t="shared" si="2"/>
        <v>予備</v>
      </c>
      <c r="H37" s="17" t="str">
        <f t="shared" si="3"/>
        <v>予備</v>
      </c>
      <c r="I37" s="17" t="str">
        <f t="shared" si="4"/>
        <v>予備</v>
      </c>
      <c r="J37" s="3"/>
      <c r="L37" s="34" t="s">
        <v>797</v>
      </c>
      <c r="M37">
        <f>SUM($L$7:L37)</f>
        <v>18</v>
      </c>
      <c r="V37" s="3">
        <v>28</v>
      </c>
      <c r="W37" s="7" t="str">
        <f>Q12</f>
        <v>数学</v>
      </c>
      <c r="X37" s="9"/>
      <c r="Y37" s="23" t="str">
        <f t="shared" si="6"/>
        <v>数学</v>
      </c>
      <c r="Z37" t="str">
        <f>IF($Y37=Z$9,COUNTIF($Y$10:$Y37,Z$9)+P$23,"")</f>
        <v/>
      </c>
      <c r="AA37" t="str">
        <f>IF($Y37=AA$9,COUNTIF($Y$10:$Y37,AA$9)+Q$23,"")</f>
        <v/>
      </c>
      <c r="AB37">
        <f>IF($Y37=AB$9,COUNTIF($Y$10:$Y37,AB$9)+R$23,"")</f>
        <v>6</v>
      </c>
      <c r="AC37" t="str">
        <f>IF($Y37=AC$9,COUNTIF($Y$10:$Y37,AC$9)+S$23,"")</f>
        <v/>
      </c>
      <c r="AD37" t="str">
        <f>IF($Y37=AD$9,COUNTIF($Y$10:$Y37,AD$9)+T$23,"")</f>
        <v/>
      </c>
      <c r="AE37" t="str">
        <f t="shared" si="7"/>
        <v/>
      </c>
      <c r="AF37" t="str">
        <f t="shared" si="8"/>
        <v/>
      </c>
      <c r="AG37" t="str">
        <f t="shared" si="9"/>
        <v>単元6</v>
      </c>
      <c r="AH37" t="str">
        <f t="shared" si="10"/>
        <v/>
      </c>
      <c r="AI37" t="str">
        <f t="shared" si="11"/>
        <v/>
      </c>
      <c r="AJ37" t="str">
        <f t="shared" si="12"/>
        <v/>
      </c>
      <c r="AK37" t="str">
        <f t="shared" si="13"/>
        <v/>
      </c>
      <c r="AL37" t="str">
        <f t="shared" si="14"/>
        <v>単元6</v>
      </c>
      <c r="AM37" t="str">
        <f t="shared" si="15"/>
        <v>単元6</v>
      </c>
      <c r="AN37" t="str">
        <f t="shared" si="16"/>
        <v/>
      </c>
      <c r="AS37" s="24">
        <v>28</v>
      </c>
      <c r="AT37" s="42" t="s">
        <v>239</v>
      </c>
      <c r="AU37" s="25" t="s">
        <v>341</v>
      </c>
      <c r="AV37" s="25" t="s">
        <v>341</v>
      </c>
      <c r="AW37" s="25" t="s">
        <v>341</v>
      </c>
      <c r="AX37" s="25" t="s">
        <v>341</v>
      </c>
      <c r="AY37" s="43" t="s">
        <v>341</v>
      </c>
    </row>
    <row r="38" spans="1:51" ht="24.95" customHeight="1" x14ac:dyDescent="0.15">
      <c r="V38" s="3">
        <v>29</v>
      </c>
      <c r="W38" s="7" t="str">
        <f>Q13</f>
        <v>理科</v>
      </c>
      <c r="X38" s="9"/>
      <c r="Y38" s="23" t="str">
        <f t="shared" si="6"/>
        <v>理科</v>
      </c>
      <c r="Z38" t="str">
        <f>IF($Y38=Z$9,COUNTIF($Y$10:$Y38,Z$9)+P$23,"")</f>
        <v/>
      </c>
      <c r="AA38" t="str">
        <f>IF($Y38=AA$9,COUNTIF($Y$10:$Y38,AA$9)+Q$23,"")</f>
        <v/>
      </c>
      <c r="AB38" t="str">
        <f>IF($Y38=AB$9,COUNTIF($Y$10:$Y38,AB$9)+R$23,"")</f>
        <v/>
      </c>
      <c r="AC38">
        <f>IF($Y38=AC$9,COUNTIF($Y$10:$Y38,AC$9)+S$23,"")</f>
        <v>6</v>
      </c>
      <c r="AD38" t="str">
        <f>IF($Y38=AD$9,COUNTIF($Y$10:$Y38,AD$9)+T$23,"")</f>
        <v/>
      </c>
      <c r="AE38" t="str">
        <f t="shared" si="7"/>
        <v/>
      </c>
      <c r="AF38" t="str">
        <f t="shared" si="8"/>
        <v/>
      </c>
      <c r="AG38" t="str">
        <f t="shared" si="9"/>
        <v/>
      </c>
      <c r="AH38" t="str">
        <f t="shared" si="10"/>
        <v>単元6</v>
      </c>
      <c r="AI38" t="str">
        <f t="shared" si="11"/>
        <v/>
      </c>
      <c r="AJ38" t="str">
        <f t="shared" si="12"/>
        <v/>
      </c>
      <c r="AK38" t="str">
        <f t="shared" si="13"/>
        <v/>
      </c>
      <c r="AL38" t="str">
        <f t="shared" si="14"/>
        <v/>
      </c>
      <c r="AM38" t="str">
        <f t="shared" si="15"/>
        <v>単元6</v>
      </c>
      <c r="AN38" t="str">
        <f t="shared" si="16"/>
        <v>単元6</v>
      </c>
      <c r="AS38" s="24">
        <v>29</v>
      </c>
      <c r="AT38" s="42" t="s">
        <v>240</v>
      </c>
      <c r="AU38" s="27" t="s">
        <v>342</v>
      </c>
      <c r="AV38" s="27" t="s">
        <v>342</v>
      </c>
      <c r="AW38" s="25" t="s">
        <v>342</v>
      </c>
      <c r="AX38" s="27" t="s">
        <v>342</v>
      </c>
      <c r="AY38" s="43" t="s">
        <v>342</v>
      </c>
    </row>
    <row r="39" spans="1:51" ht="24.95" customHeight="1" x14ac:dyDescent="0.15">
      <c r="L39" s="6"/>
      <c r="V39" s="3">
        <v>30</v>
      </c>
      <c r="W39" s="7" t="str">
        <f>Q14</f>
        <v>英語</v>
      </c>
      <c r="X39" s="9"/>
      <c r="Y39" s="23" t="str">
        <f t="shared" si="6"/>
        <v>英語</v>
      </c>
      <c r="Z39" t="str">
        <f>IF($Y39=Z$9,COUNTIF($Y$10:$Y39,Z$9)+P$23,"")</f>
        <v/>
      </c>
      <c r="AA39" t="str">
        <f>IF($Y39=AA$9,COUNTIF($Y$10:$Y39,AA$9)+Q$23,"")</f>
        <v/>
      </c>
      <c r="AB39" t="str">
        <f>IF($Y39=AB$9,COUNTIF($Y$10:$Y39,AB$9)+R$23,"")</f>
        <v/>
      </c>
      <c r="AC39" t="str">
        <f>IF($Y39=AC$9,COUNTIF($Y$10:$Y39,AC$9)+S$23,"")</f>
        <v/>
      </c>
      <c r="AD39">
        <f>IF($Y39=AD$9,COUNTIF($Y$10:$Y39,AD$9)+T$23,"")</f>
        <v>6</v>
      </c>
      <c r="AE39" t="str">
        <f t="shared" si="7"/>
        <v/>
      </c>
      <c r="AF39" t="str">
        <f t="shared" si="8"/>
        <v/>
      </c>
      <c r="AG39" t="str">
        <f t="shared" si="9"/>
        <v/>
      </c>
      <c r="AH39" t="str">
        <f t="shared" si="10"/>
        <v/>
      </c>
      <c r="AI39" t="str">
        <f t="shared" si="11"/>
        <v>単元6</v>
      </c>
      <c r="AJ39" t="str">
        <f t="shared" si="12"/>
        <v>単元7</v>
      </c>
      <c r="AK39" t="str">
        <f t="shared" si="13"/>
        <v/>
      </c>
      <c r="AL39" t="str">
        <f t="shared" si="14"/>
        <v/>
      </c>
      <c r="AM39" t="str">
        <f t="shared" si="15"/>
        <v/>
      </c>
      <c r="AN39" t="str">
        <f t="shared" si="16"/>
        <v>単元6</v>
      </c>
      <c r="AS39" s="24">
        <v>30</v>
      </c>
      <c r="AT39" s="42" t="s">
        <v>241</v>
      </c>
      <c r="AU39" s="27" t="s">
        <v>343</v>
      </c>
      <c r="AV39" s="27" t="s">
        <v>343</v>
      </c>
      <c r="AW39" s="25" t="s">
        <v>343</v>
      </c>
      <c r="AX39" s="27" t="s">
        <v>343</v>
      </c>
      <c r="AY39" s="43" t="s">
        <v>343</v>
      </c>
    </row>
    <row r="40" spans="1:51" ht="24.95" customHeight="1" x14ac:dyDescent="0.15">
      <c r="V40" s="3">
        <v>31</v>
      </c>
      <c r="W40" s="7" t="str">
        <f>Q10</f>
        <v>国語</v>
      </c>
      <c r="X40" s="9"/>
      <c r="Y40" s="23" t="str">
        <f t="shared" si="6"/>
        <v>国語</v>
      </c>
      <c r="Z40">
        <f>IF($Y40=Z$9,COUNTIF($Y$10:$Y40,Z$9)+P$23,"")</f>
        <v>7</v>
      </c>
      <c r="AA40" t="str">
        <f>IF($Y40=AA$9,COUNTIF($Y$10:$Y40,AA$9)+Q$23,"")</f>
        <v/>
      </c>
      <c r="AB40" t="str">
        <f>IF($Y40=AB$9,COUNTIF($Y$10:$Y40,AB$9)+R$23,"")</f>
        <v/>
      </c>
      <c r="AC40" t="str">
        <f>IF($Y40=AC$9,COUNTIF($Y$10:$Y40,AC$9)+S$23,"")</f>
        <v/>
      </c>
      <c r="AD40" t="str">
        <f>IF($Y40=AD$9,COUNTIF($Y$10:$Y40,AD$9)+T$23,"")</f>
        <v/>
      </c>
      <c r="AE40" t="str">
        <f t="shared" si="7"/>
        <v>単元7</v>
      </c>
      <c r="AF40" t="str">
        <f t="shared" si="8"/>
        <v/>
      </c>
      <c r="AG40" t="str">
        <f t="shared" si="9"/>
        <v/>
      </c>
      <c r="AH40" t="str">
        <f t="shared" si="10"/>
        <v/>
      </c>
      <c r="AI40" t="str">
        <f t="shared" si="11"/>
        <v/>
      </c>
      <c r="AJ40" t="str">
        <f t="shared" si="12"/>
        <v>単元7</v>
      </c>
      <c r="AK40" t="str">
        <f t="shared" si="13"/>
        <v>単元7</v>
      </c>
      <c r="AL40" t="str">
        <f t="shared" si="14"/>
        <v/>
      </c>
      <c r="AM40" t="str">
        <f t="shared" si="15"/>
        <v/>
      </c>
      <c r="AN40" t="str">
        <f t="shared" si="16"/>
        <v/>
      </c>
      <c r="AS40" s="24">
        <v>31</v>
      </c>
      <c r="AT40" s="105" t="s">
        <v>344</v>
      </c>
      <c r="AU40" s="27" t="s">
        <v>242</v>
      </c>
      <c r="AV40" s="27" t="s">
        <v>242</v>
      </c>
      <c r="AW40" s="27" t="s">
        <v>242</v>
      </c>
      <c r="AX40" s="26" t="s">
        <v>242</v>
      </c>
      <c r="AY40" s="43" t="s">
        <v>242</v>
      </c>
    </row>
    <row r="41" spans="1:51" ht="17.25" customHeight="1" x14ac:dyDescent="0.15">
      <c r="V41" s="3">
        <v>32</v>
      </c>
      <c r="W41" s="7" t="str">
        <f>Q11</f>
        <v>社会</v>
      </c>
      <c r="X41" s="9"/>
      <c r="Y41" s="23" t="str">
        <f t="shared" si="6"/>
        <v>社会</v>
      </c>
      <c r="Z41" t="str">
        <f>IF($Y41=Z$9,COUNTIF($Y$10:$Y41,Z$9)+P$23,"")</f>
        <v/>
      </c>
      <c r="AA41">
        <f>IF($Y41=AA$9,COUNTIF($Y$10:$Y41,AA$9)+Q$23,"")</f>
        <v>7</v>
      </c>
      <c r="AB41" t="str">
        <f>IF($Y41=AB$9,COUNTIF($Y$10:$Y41,AB$9)+R$23,"")</f>
        <v/>
      </c>
      <c r="AC41" t="str">
        <f>IF($Y41=AC$9,COUNTIF($Y$10:$Y41,AC$9)+S$23,"")</f>
        <v/>
      </c>
      <c r="AD41" t="str">
        <f>IF($Y41=AD$9,COUNTIF($Y$10:$Y41,AD$9)+T$23,"")</f>
        <v/>
      </c>
      <c r="AE41" t="str">
        <f t="shared" si="7"/>
        <v/>
      </c>
      <c r="AF41" t="str">
        <f t="shared" si="8"/>
        <v>単元7</v>
      </c>
      <c r="AG41" t="str">
        <f t="shared" si="9"/>
        <v/>
      </c>
      <c r="AH41" t="str">
        <f t="shared" si="10"/>
        <v/>
      </c>
      <c r="AI41" t="str">
        <f t="shared" si="11"/>
        <v/>
      </c>
      <c r="AJ41" t="str">
        <f t="shared" si="12"/>
        <v/>
      </c>
      <c r="AK41" t="str">
        <f t="shared" si="13"/>
        <v>単元7</v>
      </c>
      <c r="AL41" t="str">
        <f t="shared" si="14"/>
        <v>単元7</v>
      </c>
      <c r="AM41" t="str">
        <f t="shared" si="15"/>
        <v/>
      </c>
      <c r="AN41" t="str">
        <f t="shared" si="16"/>
        <v/>
      </c>
      <c r="AS41" s="24">
        <v>32</v>
      </c>
      <c r="AT41" s="105" t="s">
        <v>345</v>
      </c>
      <c r="AU41" s="27" t="s">
        <v>243</v>
      </c>
      <c r="AV41" s="27" t="s">
        <v>243</v>
      </c>
      <c r="AW41" s="27" t="s">
        <v>243</v>
      </c>
      <c r="AX41" s="26" t="s">
        <v>243</v>
      </c>
      <c r="AY41" s="45" t="s">
        <v>243</v>
      </c>
    </row>
    <row r="42" spans="1:51" ht="18.95" customHeight="1" x14ac:dyDescent="0.15">
      <c r="V42" s="3">
        <v>33</v>
      </c>
      <c r="W42" s="7" t="str">
        <f>Q12</f>
        <v>数学</v>
      </c>
      <c r="X42" s="9"/>
      <c r="Y42" s="23" t="str">
        <f t="shared" ref="Y42:Y59" si="17">IF(X42="",IF(W42=0,"",W42),X42)</f>
        <v>数学</v>
      </c>
      <c r="Z42" t="str">
        <f>IF($Y42=Z$9,COUNTIF($Y$10:$Y42,Z$9)+P$23,"")</f>
        <v/>
      </c>
      <c r="AA42" t="str">
        <f>IF($Y42=AA$9,COUNTIF($Y$10:$Y42,AA$9)+Q$23,"")</f>
        <v/>
      </c>
      <c r="AB42">
        <f>IF($Y42=AB$9,COUNTIF($Y$10:$Y42,AB$9)+R$23,"")</f>
        <v>7</v>
      </c>
      <c r="AC42" t="str">
        <f>IF($Y42=AC$9,COUNTIF($Y$10:$Y42,AC$9)+S$23,"")</f>
        <v/>
      </c>
      <c r="AD42" t="str">
        <f>IF($Y42=AD$9,COUNTIF($Y$10:$Y42,AD$9)+T$23,"")</f>
        <v/>
      </c>
      <c r="AE42" t="str">
        <f t="shared" ref="AE42:AE59" si="18">IF(Z42="","",VLOOKUP(Z42,$AS$10:$AY$59,3))</f>
        <v/>
      </c>
      <c r="AF42" t="str">
        <f t="shared" ref="AF42:AF59" si="19">IF(AA42="","",VLOOKUP(AA42,$AS$10:$AY$59,4))</f>
        <v/>
      </c>
      <c r="AG42" t="str">
        <f t="shared" ref="AG42:AG59" si="20">IF(AB42="","",VLOOKUP(AB42,$AS$10:$AY$59,5))</f>
        <v>単元7</v>
      </c>
      <c r="AH42" t="str">
        <f t="shared" ref="AH42:AH59" si="21">IF(AC42="","",VLOOKUP(AC42,$AS$10:$AY$59,6))</f>
        <v/>
      </c>
      <c r="AI42" t="str">
        <f t="shared" ref="AI42:AI59" si="22">IF(AD42="","",VLOOKUP(AD42,$AS$10:$AY$59,7))</f>
        <v/>
      </c>
      <c r="AJ42" t="str">
        <f t="shared" ref="AJ42:AJ70" si="23">IF(AE42=AE43,"",IF($Y42=$Y43,AE42&amp;","&amp;AE43,AE42&amp;AE43))</f>
        <v/>
      </c>
      <c r="AK42" t="str">
        <f t="shared" ref="AK42:AK70" si="24">IF(AF42=AF43,"",IF($Y42=$Y43,AF42&amp;","&amp;AF43,AF42&amp;AF43))</f>
        <v/>
      </c>
      <c r="AL42" t="str">
        <f t="shared" ref="AL42:AL70" si="25">IF(AG42=AG43,"",IF($Y42=$Y43,AG42&amp;","&amp;AG43,AG42&amp;AG43))</f>
        <v>単元7</v>
      </c>
      <c r="AM42" t="str">
        <f t="shared" ref="AM42:AM70" si="26">IF(AH42=AH43,"",IF($Y42=$Y43,AH42&amp;","&amp;AH43,AH42&amp;AH43))</f>
        <v>単元7</v>
      </c>
      <c r="AN42" t="str">
        <f t="shared" ref="AN42:AN70" si="27">IF(AI42=AI43,"",IF($Y42=$Y43,AI42&amp;","&amp;AI43,AI42&amp;AI43))</f>
        <v/>
      </c>
      <c r="AS42" s="24">
        <v>33</v>
      </c>
      <c r="AT42" s="105" t="s">
        <v>346</v>
      </c>
      <c r="AU42" s="27" t="s">
        <v>244</v>
      </c>
      <c r="AV42" s="27" t="s">
        <v>244</v>
      </c>
      <c r="AW42" s="27" t="s">
        <v>244</v>
      </c>
      <c r="AX42" s="26" t="s">
        <v>244</v>
      </c>
      <c r="AY42" s="45" t="s">
        <v>244</v>
      </c>
    </row>
    <row r="43" spans="1:51" ht="18.95" customHeight="1" x14ac:dyDescent="0.15">
      <c r="V43" s="3">
        <v>34</v>
      </c>
      <c r="W43" s="7" t="str">
        <f>Q13</f>
        <v>理科</v>
      </c>
      <c r="X43" s="9"/>
      <c r="Y43" s="23" t="str">
        <f t="shared" si="17"/>
        <v>理科</v>
      </c>
      <c r="Z43" t="str">
        <f>IF($Y43=Z$9,COUNTIF($Y$10:$Y43,Z$9)+P$23,"")</f>
        <v/>
      </c>
      <c r="AA43" t="str">
        <f>IF($Y43=AA$9,COUNTIF($Y$10:$Y43,AA$9)+Q$23,"")</f>
        <v/>
      </c>
      <c r="AB43" t="str">
        <f>IF($Y43=AB$9,COUNTIF($Y$10:$Y43,AB$9)+R$23,"")</f>
        <v/>
      </c>
      <c r="AC43">
        <f>IF($Y43=AC$9,COUNTIF($Y$10:$Y43,AC$9)+S$23,"")</f>
        <v>7</v>
      </c>
      <c r="AD43" t="str">
        <f>IF($Y43=AD$9,COUNTIF($Y$10:$Y43,AD$9)+T$23,"")</f>
        <v/>
      </c>
      <c r="AE43" t="str">
        <f t="shared" si="18"/>
        <v/>
      </c>
      <c r="AF43" t="str">
        <f t="shared" si="19"/>
        <v/>
      </c>
      <c r="AG43" t="str">
        <f t="shared" si="20"/>
        <v/>
      </c>
      <c r="AH43" t="str">
        <f t="shared" si="21"/>
        <v>単元7</v>
      </c>
      <c r="AI43" t="str">
        <f t="shared" si="22"/>
        <v/>
      </c>
      <c r="AJ43" t="str">
        <f t="shared" si="23"/>
        <v/>
      </c>
      <c r="AK43" t="str">
        <f t="shared" si="24"/>
        <v/>
      </c>
      <c r="AL43" t="str">
        <f t="shared" si="25"/>
        <v/>
      </c>
      <c r="AM43" t="str">
        <f t="shared" si="26"/>
        <v>単元7</v>
      </c>
      <c r="AN43" t="str">
        <f t="shared" si="27"/>
        <v>単元7</v>
      </c>
      <c r="AS43" s="24">
        <v>34</v>
      </c>
      <c r="AT43" s="105" t="s">
        <v>347</v>
      </c>
      <c r="AU43" s="26" t="s">
        <v>245</v>
      </c>
      <c r="AV43" s="26" t="s">
        <v>245</v>
      </c>
      <c r="AW43" s="26" t="s">
        <v>245</v>
      </c>
      <c r="AX43" s="26" t="s">
        <v>245</v>
      </c>
      <c r="AY43" s="44" t="s">
        <v>245</v>
      </c>
    </row>
    <row r="44" spans="1:51" ht="18.95" customHeight="1" x14ac:dyDescent="0.15">
      <c r="V44" s="3">
        <v>35</v>
      </c>
      <c r="W44" s="7" t="str">
        <f>Q14</f>
        <v>英語</v>
      </c>
      <c r="X44" s="9"/>
      <c r="Y44" s="23" t="str">
        <f t="shared" si="17"/>
        <v>英語</v>
      </c>
      <c r="Z44" t="str">
        <f>IF($Y44=Z$9,COUNTIF($Y$10:$Y44,Z$9)+P$23,"")</f>
        <v/>
      </c>
      <c r="AA44" t="str">
        <f>IF($Y44=AA$9,COUNTIF($Y$10:$Y44,AA$9)+Q$23,"")</f>
        <v/>
      </c>
      <c r="AB44" t="str">
        <f>IF($Y44=AB$9,COUNTIF($Y$10:$Y44,AB$9)+R$23,"")</f>
        <v/>
      </c>
      <c r="AC44" t="str">
        <f>IF($Y44=AC$9,COUNTIF($Y$10:$Y44,AC$9)+S$23,"")</f>
        <v/>
      </c>
      <c r="AD44">
        <f>IF($Y44=AD$9,COUNTIF($Y$10:$Y44,AD$9)+T$23,"")</f>
        <v>7</v>
      </c>
      <c r="AE44" t="str">
        <f t="shared" si="18"/>
        <v/>
      </c>
      <c r="AF44" t="str">
        <f t="shared" si="19"/>
        <v/>
      </c>
      <c r="AG44" t="str">
        <f t="shared" si="20"/>
        <v/>
      </c>
      <c r="AH44" t="str">
        <f t="shared" si="21"/>
        <v/>
      </c>
      <c r="AI44" t="str">
        <f t="shared" si="22"/>
        <v>単元7</v>
      </c>
      <c r="AJ44" t="str">
        <f t="shared" si="23"/>
        <v>単元8</v>
      </c>
      <c r="AK44" t="str">
        <f t="shared" si="24"/>
        <v/>
      </c>
      <c r="AL44" t="str">
        <f t="shared" si="25"/>
        <v/>
      </c>
      <c r="AM44" t="str">
        <f t="shared" si="26"/>
        <v/>
      </c>
      <c r="AN44" t="str">
        <f t="shared" si="27"/>
        <v>単元7</v>
      </c>
      <c r="AS44" s="24">
        <v>35</v>
      </c>
      <c r="AT44" s="105" t="s">
        <v>348</v>
      </c>
      <c r="AU44" s="26" t="s">
        <v>246</v>
      </c>
      <c r="AV44" s="26" t="s">
        <v>246</v>
      </c>
      <c r="AW44" s="26" t="s">
        <v>246</v>
      </c>
      <c r="AX44" s="26" t="s">
        <v>246</v>
      </c>
      <c r="AY44" s="44" t="s">
        <v>246</v>
      </c>
    </row>
    <row r="45" spans="1:51" ht="18.95" customHeight="1" x14ac:dyDescent="0.15">
      <c r="V45" s="3">
        <v>36</v>
      </c>
      <c r="W45" s="7" t="str">
        <f>Q10</f>
        <v>国語</v>
      </c>
      <c r="X45" s="9"/>
      <c r="Y45" s="23" t="str">
        <f t="shared" si="17"/>
        <v>国語</v>
      </c>
      <c r="Z45">
        <f>IF($Y45=Z$9,COUNTIF($Y$10:$Y45,Z$9)+P$23,"")</f>
        <v>8</v>
      </c>
      <c r="AA45" t="str">
        <f>IF($Y45=AA$9,COUNTIF($Y$10:$Y45,AA$9)+Q$23,"")</f>
        <v/>
      </c>
      <c r="AB45" t="str">
        <f>IF($Y45=AB$9,COUNTIF($Y$10:$Y45,AB$9)+R$23,"")</f>
        <v/>
      </c>
      <c r="AC45" t="str">
        <f>IF($Y45=AC$9,COUNTIF($Y$10:$Y45,AC$9)+S$23,"")</f>
        <v/>
      </c>
      <c r="AD45" t="str">
        <f>IF($Y45=AD$9,COUNTIF($Y$10:$Y45,AD$9)+T$23,"")</f>
        <v/>
      </c>
      <c r="AE45" t="str">
        <f t="shared" si="18"/>
        <v>単元8</v>
      </c>
      <c r="AF45" t="str">
        <f t="shared" si="19"/>
        <v/>
      </c>
      <c r="AG45" t="str">
        <f t="shared" si="20"/>
        <v/>
      </c>
      <c r="AH45" t="str">
        <f t="shared" si="21"/>
        <v/>
      </c>
      <c r="AI45" t="str">
        <f t="shared" si="22"/>
        <v/>
      </c>
      <c r="AJ45" t="str">
        <f t="shared" si="23"/>
        <v>単元8</v>
      </c>
      <c r="AK45" t="str">
        <f t="shared" si="24"/>
        <v>単元8</v>
      </c>
      <c r="AL45" t="str">
        <f t="shared" si="25"/>
        <v/>
      </c>
      <c r="AM45" t="str">
        <f t="shared" si="26"/>
        <v/>
      </c>
      <c r="AN45" t="str">
        <f t="shared" si="27"/>
        <v/>
      </c>
      <c r="AS45" s="24">
        <v>36</v>
      </c>
      <c r="AT45" s="105" t="s">
        <v>349</v>
      </c>
      <c r="AU45" s="26" t="s">
        <v>247</v>
      </c>
      <c r="AV45" s="26" t="s">
        <v>247</v>
      </c>
      <c r="AW45" s="26" t="s">
        <v>247</v>
      </c>
      <c r="AX45" s="26" t="s">
        <v>247</v>
      </c>
      <c r="AY45" s="44" t="s">
        <v>247</v>
      </c>
    </row>
    <row r="46" spans="1:51" ht="18.95" customHeight="1" x14ac:dyDescent="0.15">
      <c r="V46" s="3">
        <v>37</v>
      </c>
      <c r="W46" s="7" t="str">
        <f>Q11</f>
        <v>社会</v>
      </c>
      <c r="X46" s="9"/>
      <c r="Y46" s="23" t="str">
        <f t="shared" si="17"/>
        <v>社会</v>
      </c>
      <c r="Z46" t="str">
        <f>IF($Y46=Z$9,COUNTIF($Y$10:$Y46,Z$9)+P$23,"")</f>
        <v/>
      </c>
      <c r="AA46">
        <f>IF($Y46=AA$9,COUNTIF($Y$10:$Y46,AA$9)+Q$23,"")</f>
        <v>8</v>
      </c>
      <c r="AB46" t="str">
        <f>IF($Y46=AB$9,COUNTIF($Y$10:$Y46,AB$9)+R$23,"")</f>
        <v/>
      </c>
      <c r="AC46" t="str">
        <f>IF($Y46=AC$9,COUNTIF($Y$10:$Y46,AC$9)+S$23,"")</f>
        <v/>
      </c>
      <c r="AD46" t="str">
        <f>IF($Y46=AD$9,COUNTIF($Y$10:$Y46,AD$9)+T$23,"")</f>
        <v/>
      </c>
      <c r="AE46" t="str">
        <f t="shared" si="18"/>
        <v/>
      </c>
      <c r="AF46" t="str">
        <f t="shared" si="19"/>
        <v>単元8</v>
      </c>
      <c r="AG46" t="str">
        <f t="shared" si="20"/>
        <v/>
      </c>
      <c r="AH46" t="str">
        <f t="shared" si="21"/>
        <v/>
      </c>
      <c r="AI46" t="str">
        <f t="shared" si="22"/>
        <v/>
      </c>
      <c r="AJ46" t="str">
        <f t="shared" si="23"/>
        <v/>
      </c>
      <c r="AK46" t="str">
        <f t="shared" si="24"/>
        <v>単元8</v>
      </c>
      <c r="AL46" t="str">
        <f t="shared" si="25"/>
        <v>単元8</v>
      </c>
      <c r="AM46" t="str">
        <f t="shared" si="26"/>
        <v/>
      </c>
      <c r="AN46" t="str">
        <f t="shared" si="27"/>
        <v/>
      </c>
      <c r="AS46" s="24">
        <v>37</v>
      </c>
      <c r="AT46" s="105" t="s">
        <v>350</v>
      </c>
      <c r="AU46" s="26" t="s">
        <v>248</v>
      </c>
      <c r="AV46" s="26" t="s">
        <v>248</v>
      </c>
      <c r="AW46" s="26" t="s">
        <v>248</v>
      </c>
      <c r="AX46" s="26" t="s">
        <v>248</v>
      </c>
      <c r="AY46" s="44" t="s">
        <v>248</v>
      </c>
    </row>
    <row r="47" spans="1:51" ht="18.95" customHeight="1" x14ac:dyDescent="0.15">
      <c r="V47" s="3">
        <v>38</v>
      </c>
      <c r="W47" s="7" t="str">
        <f>Q12</f>
        <v>数学</v>
      </c>
      <c r="X47" s="9"/>
      <c r="Y47" s="23" t="str">
        <f t="shared" si="17"/>
        <v>数学</v>
      </c>
      <c r="Z47" t="str">
        <f>IF($Y47=Z$9,COUNTIF($Y$10:$Y47,Z$9)+P$23,"")</f>
        <v/>
      </c>
      <c r="AA47" t="str">
        <f>IF($Y47=AA$9,COUNTIF($Y$10:$Y47,AA$9)+Q$23,"")</f>
        <v/>
      </c>
      <c r="AB47">
        <f>IF($Y47=AB$9,COUNTIF($Y$10:$Y47,AB$9)+R$23,"")</f>
        <v>8</v>
      </c>
      <c r="AC47" t="str">
        <f>IF($Y47=AC$9,COUNTIF($Y$10:$Y47,AC$9)+S$23,"")</f>
        <v/>
      </c>
      <c r="AD47" t="str">
        <f>IF($Y47=AD$9,COUNTIF($Y$10:$Y47,AD$9)+T$23,"")</f>
        <v/>
      </c>
      <c r="AE47" t="str">
        <f t="shared" si="18"/>
        <v/>
      </c>
      <c r="AF47" t="str">
        <f t="shared" si="19"/>
        <v/>
      </c>
      <c r="AG47" t="str">
        <f t="shared" si="20"/>
        <v>単元8</v>
      </c>
      <c r="AH47" t="str">
        <f t="shared" si="21"/>
        <v/>
      </c>
      <c r="AI47" t="str">
        <f t="shared" si="22"/>
        <v/>
      </c>
      <c r="AJ47" t="str">
        <f t="shared" si="23"/>
        <v/>
      </c>
      <c r="AK47" t="str">
        <f t="shared" si="24"/>
        <v/>
      </c>
      <c r="AL47" t="str">
        <f t="shared" si="25"/>
        <v>単元8</v>
      </c>
      <c r="AM47" t="str">
        <f t="shared" si="26"/>
        <v>単元8</v>
      </c>
      <c r="AN47" t="str">
        <f t="shared" si="27"/>
        <v/>
      </c>
      <c r="AS47" s="24">
        <v>38</v>
      </c>
      <c r="AT47" s="105" t="s">
        <v>351</v>
      </c>
      <c r="AU47" s="26" t="s">
        <v>249</v>
      </c>
      <c r="AV47" s="26" t="s">
        <v>249</v>
      </c>
      <c r="AW47" s="26" t="s">
        <v>249</v>
      </c>
      <c r="AX47" s="26" t="s">
        <v>249</v>
      </c>
      <c r="AY47" s="44" t="s">
        <v>249</v>
      </c>
    </row>
    <row r="48" spans="1:51" ht="18.95" customHeight="1" x14ac:dyDescent="0.15">
      <c r="V48" s="3">
        <v>39</v>
      </c>
      <c r="W48" s="7" t="str">
        <f>Q13</f>
        <v>理科</v>
      </c>
      <c r="X48" s="9"/>
      <c r="Y48" s="23" t="str">
        <f t="shared" si="17"/>
        <v>理科</v>
      </c>
      <c r="Z48" t="str">
        <f>IF($Y48=Z$9,COUNTIF($Y$10:$Y48,Z$9)+P$23,"")</f>
        <v/>
      </c>
      <c r="AA48" t="str">
        <f>IF($Y48=AA$9,COUNTIF($Y$10:$Y48,AA$9)+Q$23,"")</f>
        <v/>
      </c>
      <c r="AB48" t="str">
        <f>IF($Y48=AB$9,COUNTIF($Y$10:$Y48,AB$9)+R$23,"")</f>
        <v/>
      </c>
      <c r="AC48">
        <f>IF($Y48=AC$9,COUNTIF($Y$10:$Y48,AC$9)+S$23,"")</f>
        <v>8</v>
      </c>
      <c r="AD48" t="str">
        <f>IF($Y48=AD$9,COUNTIF($Y$10:$Y48,AD$9)+T$23,"")</f>
        <v/>
      </c>
      <c r="AE48" t="str">
        <f t="shared" si="18"/>
        <v/>
      </c>
      <c r="AF48" t="str">
        <f t="shared" si="19"/>
        <v/>
      </c>
      <c r="AG48" t="str">
        <f t="shared" si="20"/>
        <v/>
      </c>
      <c r="AH48" t="str">
        <f t="shared" si="21"/>
        <v>単元8</v>
      </c>
      <c r="AI48" t="str">
        <f t="shared" si="22"/>
        <v/>
      </c>
      <c r="AJ48" t="str">
        <f t="shared" si="23"/>
        <v/>
      </c>
      <c r="AK48" t="str">
        <f t="shared" si="24"/>
        <v/>
      </c>
      <c r="AL48" t="str">
        <f t="shared" si="25"/>
        <v/>
      </c>
      <c r="AM48" t="str">
        <f t="shared" si="26"/>
        <v>単元8</v>
      </c>
      <c r="AN48" t="str">
        <f t="shared" si="27"/>
        <v>単元8</v>
      </c>
      <c r="AS48" s="24">
        <v>39</v>
      </c>
      <c r="AT48" s="105" t="s">
        <v>352</v>
      </c>
      <c r="AU48" s="26" t="s">
        <v>250</v>
      </c>
      <c r="AV48" s="26" t="s">
        <v>250</v>
      </c>
      <c r="AW48" s="26" t="s">
        <v>250</v>
      </c>
      <c r="AX48" s="26" t="s">
        <v>250</v>
      </c>
      <c r="AY48" s="44" t="s">
        <v>250</v>
      </c>
    </row>
    <row r="49" spans="22:51" ht="18.95" customHeight="1" x14ac:dyDescent="0.15">
      <c r="V49" s="3">
        <v>40</v>
      </c>
      <c r="W49" s="7" t="str">
        <f>Q14</f>
        <v>英語</v>
      </c>
      <c r="X49" s="9"/>
      <c r="Y49" s="23" t="str">
        <f t="shared" si="17"/>
        <v>英語</v>
      </c>
      <c r="Z49" t="str">
        <f>IF($Y49=Z$9,COUNTIF($Y$10:$Y49,Z$9)+P$23,"")</f>
        <v/>
      </c>
      <c r="AA49" t="str">
        <f>IF($Y49=AA$9,COUNTIF($Y$10:$Y49,AA$9)+Q$23,"")</f>
        <v/>
      </c>
      <c r="AB49" t="str">
        <f>IF($Y49=AB$9,COUNTIF($Y$10:$Y49,AB$9)+R$23,"")</f>
        <v/>
      </c>
      <c r="AC49" t="str">
        <f>IF($Y49=AC$9,COUNTIF($Y$10:$Y49,AC$9)+S$23,"")</f>
        <v/>
      </c>
      <c r="AD49">
        <f>IF($Y49=AD$9,COUNTIF($Y$10:$Y49,AD$9)+T$23,"")</f>
        <v>8</v>
      </c>
      <c r="AE49" t="str">
        <f t="shared" si="18"/>
        <v/>
      </c>
      <c r="AF49" t="str">
        <f t="shared" si="19"/>
        <v/>
      </c>
      <c r="AG49" t="str">
        <f t="shared" si="20"/>
        <v/>
      </c>
      <c r="AH49" t="str">
        <f t="shared" si="21"/>
        <v/>
      </c>
      <c r="AI49" t="str">
        <f t="shared" si="22"/>
        <v>単元8</v>
      </c>
      <c r="AJ49" t="str">
        <f t="shared" si="23"/>
        <v>単元9</v>
      </c>
      <c r="AK49" t="str">
        <f t="shared" si="24"/>
        <v/>
      </c>
      <c r="AL49" t="str">
        <f t="shared" si="25"/>
        <v/>
      </c>
      <c r="AM49" t="str">
        <f t="shared" si="26"/>
        <v/>
      </c>
      <c r="AN49" t="str">
        <f t="shared" si="27"/>
        <v>単元8</v>
      </c>
      <c r="AS49" s="24">
        <v>40</v>
      </c>
      <c r="AT49" s="105" t="s">
        <v>354</v>
      </c>
      <c r="AU49" s="3" t="s">
        <v>252</v>
      </c>
      <c r="AV49" s="3" t="s">
        <v>252</v>
      </c>
      <c r="AW49" s="3" t="s">
        <v>252</v>
      </c>
      <c r="AX49" s="3" t="s">
        <v>252</v>
      </c>
      <c r="AY49" s="46" t="s">
        <v>252</v>
      </c>
    </row>
    <row r="50" spans="22:51" ht="18.95" customHeight="1" x14ac:dyDescent="0.15">
      <c r="V50" s="3">
        <v>41</v>
      </c>
      <c r="W50" s="7" t="str">
        <f>Q10</f>
        <v>国語</v>
      </c>
      <c r="X50" s="9"/>
      <c r="Y50" s="23" t="str">
        <f t="shared" si="17"/>
        <v>国語</v>
      </c>
      <c r="Z50">
        <f>IF($Y50=Z$9,COUNTIF($Y$10:$Y50,Z$9)+P$23,"")</f>
        <v>9</v>
      </c>
      <c r="AA50" t="str">
        <f>IF($Y50=AA$9,COUNTIF($Y$10:$Y50,AA$9)+Q$23,"")</f>
        <v/>
      </c>
      <c r="AB50" t="str">
        <f>IF($Y50=AB$9,COUNTIF($Y$10:$Y50,AB$9)+R$23,"")</f>
        <v/>
      </c>
      <c r="AC50" t="str">
        <f>IF($Y50=AC$9,COUNTIF($Y$10:$Y50,AC$9)+S$23,"")</f>
        <v/>
      </c>
      <c r="AD50" t="str">
        <f>IF($Y50=AD$9,COUNTIF($Y$10:$Y50,AD$9)+T$23,"")</f>
        <v/>
      </c>
      <c r="AE50" t="str">
        <f t="shared" si="18"/>
        <v>単元9</v>
      </c>
      <c r="AF50" t="str">
        <f t="shared" si="19"/>
        <v/>
      </c>
      <c r="AG50" t="str">
        <f t="shared" si="20"/>
        <v/>
      </c>
      <c r="AH50" t="str">
        <f t="shared" si="21"/>
        <v/>
      </c>
      <c r="AI50" t="str">
        <f t="shared" si="22"/>
        <v/>
      </c>
      <c r="AJ50" t="str">
        <f t="shared" si="23"/>
        <v>単元9</v>
      </c>
      <c r="AK50" t="str">
        <f t="shared" si="24"/>
        <v>単元9</v>
      </c>
      <c r="AL50" t="str">
        <f t="shared" si="25"/>
        <v/>
      </c>
      <c r="AM50" t="str">
        <f t="shared" si="26"/>
        <v/>
      </c>
      <c r="AN50" t="str">
        <f t="shared" si="27"/>
        <v/>
      </c>
      <c r="AS50" s="24">
        <v>41</v>
      </c>
      <c r="AT50" s="42"/>
      <c r="AU50" s="3"/>
      <c r="AV50" s="3"/>
      <c r="AW50" s="3"/>
      <c r="AX50" s="3"/>
      <c r="AY50" s="46"/>
    </row>
    <row r="51" spans="22:51" ht="18.95" customHeight="1" x14ac:dyDescent="0.15">
      <c r="V51" s="3">
        <v>42</v>
      </c>
      <c r="W51" s="7" t="str">
        <f>Q11</f>
        <v>社会</v>
      </c>
      <c r="X51" s="9"/>
      <c r="Y51" s="23" t="str">
        <f t="shared" si="17"/>
        <v>社会</v>
      </c>
      <c r="Z51" t="str">
        <f>IF($Y51=Z$9,COUNTIF($Y$10:$Y51,Z$9)+P$23,"")</f>
        <v/>
      </c>
      <c r="AA51">
        <f>IF($Y51=AA$9,COUNTIF($Y$10:$Y51,AA$9)+Q$23,"")</f>
        <v>9</v>
      </c>
      <c r="AB51" t="str">
        <f>IF($Y51=AB$9,COUNTIF($Y$10:$Y51,AB$9)+R$23,"")</f>
        <v/>
      </c>
      <c r="AC51" t="str">
        <f>IF($Y51=AC$9,COUNTIF($Y$10:$Y51,AC$9)+S$23,"")</f>
        <v/>
      </c>
      <c r="AD51" t="str">
        <f>IF($Y51=AD$9,COUNTIF($Y$10:$Y51,AD$9)+T$23,"")</f>
        <v/>
      </c>
      <c r="AE51" t="str">
        <f t="shared" si="18"/>
        <v/>
      </c>
      <c r="AF51" t="str">
        <f t="shared" si="19"/>
        <v>単元9</v>
      </c>
      <c r="AG51" t="str">
        <f t="shared" si="20"/>
        <v/>
      </c>
      <c r="AH51" t="str">
        <f t="shared" si="21"/>
        <v/>
      </c>
      <c r="AI51" t="str">
        <f t="shared" si="22"/>
        <v/>
      </c>
      <c r="AJ51" t="str">
        <f t="shared" si="23"/>
        <v/>
      </c>
      <c r="AK51" t="str">
        <f t="shared" si="24"/>
        <v>単元9</v>
      </c>
      <c r="AL51" t="str">
        <f t="shared" si="25"/>
        <v>単元9</v>
      </c>
      <c r="AM51" t="str">
        <f t="shared" si="26"/>
        <v/>
      </c>
      <c r="AN51" t="str">
        <f t="shared" si="27"/>
        <v/>
      </c>
      <c r="AS51" s="24">
        <v>42</v>
      </c>
      <c r="AT51" s="42"/>
      <c r="AU51" s="3"/>
      <c r="AV51" s="3"/>
      <c r="AW51" s="3"/>
      <c r="AX51" s="3"/>
      <c r="AY51" s="46"/>
    </row>
    <row r="52" spans="22:51" ht="18.95" customHeight="1" x14ac:dyDescent="0.15">
      <c r="V52" s="3">
        <v>43</v>
      </c>
      <c r="W52" s="7" t="str">
        <f>Q12</f>
        <v>数学</v>
      </c>
      <c r="X52" s="9"/>
      <c r="Y52" s="23" t="str">
        <f t="shared" si="17"/>
        <v>数学</v>
      </c>
      <c r="Z52" t="str">
        <f>IF($Y52=Z$9,COUNTIF($Y$10:$Y52,Z$9)+P$23,"")</f>
        <v/>
      </c>
      <c r="AA52" t="str">
        <f>IF($Y52=AA$9,COUNTIF($Y$10:$Y52,AA$9)+Q$23,"")</f>
        <v/>
      </c>
      <c r="AB52">
        <f>IF($Y52=AB$9,COUNTIF($Y$10:$Y52,AB$9)+R$23,"")</f>
        <v>9</v>
      </c>
      <c r="AC52" t="str">
        <f>IF($Y52=AC$9,COUNTIF($Y$10:$Y52,AC$9)+S$23,"")</f>
        <v/>
      </c>
      <c r="AD52" t="str">
        <f>IF($Y52=AD$9,COUNTIF($Y$10:$Y52,AD$9)+T$23,"")</f>
        <v/>
      </c>
      <c r="AE52" t="str">
        <f t="shared" si="18"/>
        <v/>
      </c>
      <c r="AF52" t="str">
        <f t="shared" si="19"/>
        <v/>
      </c>
      <c r="AG52" t="str">
        <f t="shared" si="20"/>
        <v>単元9</v>
      </c>
      <c r="AH52" t="str">
        <f t="shared" si="21"/>
        <v/>
      </c>
      <c r="AI52" t="str">
        <f t="shared" si="22"/>
        <v/>
      </c>
      <c r="AJ52" t="str">
        <f t="shared" si="23"/>
        <v/>
      </c>
      <c r="AK52" t="str">
        <f t="shared" si="24"/>
        <v/>
      </c>
      <c r="AL52" t="str">
        <f t="shared" si="25"/>
        <v>単元9</v>
      </c>
      <c r="AM52" t="str">
        <f t="shared" si="26"/>
        <v>単元9</v>
      </c>
      <c r="AN52" t="str">
        <f t="shared" si="27"/>
        <v/>
      </c>
      <c r="AS52" s="24">
        <v>43</v>
      </c>
      <c r="AT52" s="42"/>
      <c r="AU52" s="3"/>
      <c r="AV52" s="3"/>
      <c r="AW52" s="3"/>
      <c r="AX52" s="3"/>
      <c r="AY52" s="46"/>
    </row>
    <row r="53" spans="22:51" ht="18.95" customHeight="1" x14ac:dyDescent="0.15">
      <c r="V53" s="3">
        <v>44</v>
      </c>
      <c r="W53" s="7" t="str">
        <f>Q13</f>
        <v>理科</v>
      </c>
      <c r="X53" s="9"/>
      <c r="Y53" s="23" t="str">
        <f t="shared" si="17"/>
        <v>理科</v>
      </c>
      <c r="Z53" t="str">
        <f>IF($Y53=Z$9,COUNTIF($Y$10:$Y53,Z$9)+P$23,"")</f>
        <v/>
      </c>
      <c r="AA53" t="str">
        <f>IF($Y53=AA$9,COUNTIF($Y$10:$Y53,AA$9)+Q$23,"")</f>
        <v/>
      </c>
      <c r="AB53" t="str">
        <f>IF($Y53=AB$9,COUNTIF($Y$10:$Y53,AB$9)+R$23,"")</f>
        <v/>
      </c>
      <c r="AC53">
        <f>IF($Y53=AC$9,COUNTIF($Y$10:$Y53,AC$9)+S$23,"")</f>
        <v>9</v>
      </c>
      <c r="AD53" t="str">
        <f>IF($Y53=AD$9,COUNTIF($Y$10:$Y53,AD$9)+T$23,"")</f>
        <v/>
      </c>
      <c r="AE53" t="str">
        <f t="shared" si="18"/>
        <v/>
      </c>
      <c r="AF53" t="str">
        <f t="shared" si="19"/>
        <v/>
      </c>
      <c r="AG53" t="str">
        <f t="shared" si="20"/>
        <v/>
      </c>
      <c r="AH53" t="str">
        <f t="shared" si="21"/>
        <v>単元9</v>
      </c>
      <c r="AI53" t="str">
        <f t="shared" si="22"/>
        <v/>
      </c>
      <c r="AJ53" t="str">
        <f t="shared" si="23"/>
        <v/>
      </c>
      <c r="AK53" t="str">
        <f t="shared" si="24"/>
        <v/>
      </c>
      <c r="AL53" t="str">
        <f t="shared" si="25"/>
        <v/>
      </c>
      <c r="AM53" t="str">
        <f t="shared" si="26"/>
        <v>単元9</v>
      </c>
      <c r="AN53" t="str">
        <f t="shared" si="27"/>
        <v>単元9</v>
      </c>
      <c r="AS53" s="24">
        <v>44</v>
      </c>
      <c r="AT53" s="42"/>
      <c r="AU53" s="3"/>
      <c r="AV53" s="3"/>
      <c r="AW53" s="3"/>
      <c r="AX53" s="3"/>
      <c r="AY53" s="46"/>
    </row>
    <row r="54" spans="22:51" ht="18.95" customHeight="1" x14ac:dyDescent="0.15">
      <c r="V54" s="3">
        <v>45</v>
      </c>
      <c r="W54" s="7" t="str">
        <f>Q14</f>
        <v>英語</v>
      </c>
      <c r="X54" s="9"/>
      <c r="Y54" s="23" t="str">
        <f t="shared" si="17"/>
        <v>英語</v>
      </c>
      <c r="Z54" t="str">
        <f>IF($Y54=Z$9,COUNTIF($Y$10:$Y54,Z$9)+P$23,"")</f>
        <v/>
      </c>
      <c r="AA54" t="str">
        <f>IF($Y54=AA$9,COUNTIF($Y$10:$Y54,AA$9)+Q$23,"")</f>
        <v/>
      </c>
      <c r="AB54" t="str">
        <f>IF($Y54=AB$9,COUNTIF($Y$10:$Y54,AB$9)+R$23,"")</f>
        <v/>
      </c>
      <c r="AC54" t="str">
        <f>IF($Y54=AC$9,COUNTIF($Y$10:$Y54,AC$9)+S$23,"")</f>
        <v/>
      </c>
      <c r="AD54">
        <f>IF($Y54=AD$9,COUNTIF($Y$10:$Y54,AD$9)+T$23,"")</f>
        <v>9</v>
      </c>
      <c r="AE54" t="str">
        <f t="shared" si="18"/>
        <v/>
      </c>
      <c r="AF54" t="str">
        <f t="shared" si="19"/>
        <v/>
      </c>
      <c r="AG54" t="str">
        <f t="shared" si="20"/>
        <v/>
      </c>
      <c r="AH54" t="str">
        <f t="shared" si="21"/>
        <v/>
      </c>
      <c r="AI54" t="str">
        <f t="shared" si="22"/>
        <v>単元9</v>
      </c>
      <c r="AJ54" t="str">
        <f t="shared" si="23"/>
        <v>単元10</v>
      </c>
      <c r="AK54" t="str">
        <f t="shared" si="24"/>
        <v/>
      </c>
      <c r="AL54" t="str">
        <f t="shared" si="25"/>
        <v/>
      </c>
      <c r="AM54" t="str">
        <f t="shared" si="26"/>
        <v/>
      </c>
      <c r="AN54" t="str">
        <f t="shared" si="27"/>
        <v>単元9</v>
      </c>
      <c r="AS54" s="24">
        <v>45</v>
      </c>
      <c r="AT54" s="42"/>
      <c r="AU54" s="3"/>
      <c r="AV54" s="3"/>
      <c r="AW54" s="3"/>
      <c r="AX54" s="3"/>
      <c r="AY54" s="46"/>
    </row>
    <row r="55" spans="22:51" ht="18.95" customHeight="1" x14ac:dyDescent="0.15">
      <c r="V55" s="3">
        <v>46</v>
      </c>
      <c r="W55" s="7" t="str">
        <f>Q10</f>
        <v>国語</v>
      </c>
      <c r="X55" s="9"/>
      <c r="Y55" s="23" t="str">
        <f t="shared" si="17"/>
        <v>国語</v>
      </c>
      <c r="Z55">
        <f>IF($Y55=Z$9,COUNTIF($Y$10:$Y55,Z$9)+P$23,"")</f>
        <v>10</v>
      </c>
      <c r="AA55" t="str">
        <f>IF($Y55=AA$9,COUNTIF($Y$10:$Y55,AA$9)+Q$23,"")</f>
        <v/>
      </c>
      <c r="AB55" t="str">
        <f>IF($Y55=AB$9,COUNTIF($Y$10:$Y55,AB$9)+R$23,"")</f>
        <v/>
      </c>
      <c r="AC55" t="str">
        <f>IF($Y55=AC$9,COUNTIF($Y$10:$Y55,AC$9)+S$23,"")</f>
        <v/>
      </c>
      <c r="AD55" t="str">
        <f>IF($Y55=AD$9,COUNTIF($Y$10:$Y55,AD$9)+T$23,"")</f>
        <v/>
      </c>
      <c r="AE55" t="str">
        <f t="shared" si="18"/>
        <v>単元10</v>
      </c>
      <c r="AF55" t="str">
        <f t="shared" si="19"/>
        <v/>
      </c>
      <c r="AG55" t="str">
        <f t="shared" si="20"/>
        <v/>
      </c>
      <c r="AH55" t="str">
        <f t="shared" si="21"/>
        <v/>
      </c>
      <c r="AI55" t="str">
        <f t="shared" si="22"/>
        <v/>
      </c>
      <c r="AJ55" t="str">
        <f t="shared" si="23"/>
        <v>単元10</v>
      </c>
      <c r="AK55" t="str">
        <f t="shared" si="24"/>
        <v>単元10</v>
      </c>
      <c r="AL55" t="str">
        <f t="shared" si="25"/>
        <v/>
      </c>
      <c r="AM55" t="str">
        <f t="shared" si="26"/>
        <v/>
      </c>
      <c r="AN55" t="str">
        <f t="shared" si="27"/>
        <v/>
      </c>
      <c r="AS55" s="24">
        <v>46</v>
      </c>
      <c r="AT55" s="42"/>
      <c r="AU55" s="3"/>
      <c r="AV55" s="3"/>
      <c r="AW55" s="3"/>
      <c r="AX55" s="3"/>
      <c r="AY55" s="46"/>
    </row>
    <row r="56" spans="22:51" ht="18.95" customHeight="1" x14ac:dyDescent="0.15">
      <c r="V56" s="3">
        <v>47</v>
      </c>
      <c r="W56" s="7" t="str">
        <f>Q11</f>
        <v>社会</v>
      </c>
      <c r="X56" s="9"/>
      <c r="Y56" s="23" t="str">
        <f t="shared" si="17"/>
        <v>社会</v>
      </c>
      <c r="Z56" t="str">
        <f>IF($Y56=Z$9,COUNTIF($Y$10:$Y56,Z$9)+P$23,"")</f>
        <v/>
      </c>
      <c r="AA56">
        <f>IF($Y56=AA$9,COUNTIF($Y$10:$Y56,AA$9)+Q$23,"")</f>
        <v>10</v>
      </c>
      <c r="AB56" t="str">
        <f>IF($Y56=AB$9,COUNTIF($Y$10:$Y56,AB$9)+R$23,"")</f>
        <v/>
      </c>
      <c r="AC56" t="str">
        <f>IF($Y56=AC$9,COUNTIF($Y$10:$Y56,AC$9)+S$23,"")</f>
        <v/>
      </c>
      <c r="AD56" t="str">
        <f>IF($Y56=AD$9,COUNTIF($Y$10:$Y56,AD$9)+T$23,"")</f>
        <v/>
      </c>
      <c r="AE56" t="str">
        <f t="shared" si="18"/>
        <v/>
      </c>
      <c r="AF56" t="str">
        <f t="shared" si="19"/>
        <v>単元10</v>
      </c>
      <c r="AG56" t="str">
        <f t="shared" si="20"/>
        <v/>
      </c>
      <c r="AH56" t="str">
        <f t="shared" si="21"/>
        <v/>
      </c>
      <c r="AI56" t="str">
        <f t="shared" si="22"/>
        <v/>
      </c>
      <c r="AJ56" t="str">
        <f t="shared" si="23"/>
        <v/>
      </c>
      <c r="AK56" t="str">
        <f t="shared" si="24"/>
        <v>単元10</v>
      </c>
      <c r="AL56" t="str">
        <f t="shared" si="25"/>
        <v>単元10</v>
      </c>
      <c r="AM56" t="str">
        <f t="shared" si="26"/>
        <v/>
      </c>
      <c r="AN56" t="str">
        <f t="shared" si="27"/>
        <v/>
      </c>
      <c r="AS56" s="24">
        <v>47</v>
      </c>
      <c r="AT56" s="42"/>
      <c r="AU56" s="3"/>
      <c r="AV56" s="3"/>
      <c r="AW56" s="3"/>
      <c r="AX56" s="3"/>
      <c r="AY56" s="46"/>
    </row>
    <row r="57" spans="22:51" ht="18.95" customHeight="1" x14ac:dyDescent="0.15">
      <c r="V57" s="3">
        <v>48</v>
      </c>
      <c r="W57" s="7" t="str">
        <f>Q12</f>
        <v>数学</v>
      </c>
      <c r="X57" s="9"/>
      <c r="Y57" s="23" t="str">
        <f t="shared" si="17"/>
        <v>数学</v>
      </c>
      <c r="Z57" t="str">
        <f>IF($Y57=Z$9,COUNTIF($Y$10:$Y57,Z$9)+P$23,"")</f>
        <v/>
      </c>
      <c r="AA57" t="str">
        <f>IF($Y57=AA$9,COUNTIF($Y$10:$Y57,AA$9)+Q$23,"")</f>
        <v/>
      </c>
      <c r="AB57">
        <f>IF($Y57=AB$9,COUNTIF($Y$10:$Y57,AB$9)+R$23,"")</f>
        <v>10</v>
      </c>
      <c r="AC57" t="str">
        <f>IF($Y57=AC$9,COUNTIF($Y$10:$Y57,AC$9)+S$23,"")</f>
        <v/>
      </c>
      <c r="AD57" t="str">
        <f>IF($Y57=AD$9,COUNTIF($Y$10:$Y57,AD$9)+T$23,"")</f>
        <v/>
      </c>
      <c r="AE57" t="str">
        <f t="shared" si="18"/>
        <v/>
      </c>
      <c r="AF57" t="str">
        <f t="shared" si="19"/>
        <v/>
      </c>
      <c r="AG57" t="str">
        <f t="shared" si="20"/>
        <v>単元10</v>
      </c>
      <c r="AH57" t="str">
        <f t="shared" si="21"/>
        <v/>
      </c>
      <c r="AI57" t="str">
        <f t="shared" si="22"/>
        <v/>
      </c>
      <c r="AJ57" t="str">
        <f t="shared" si="23"/>
        <v/>
      </c>
      <c r="AK57" t="str">
        <f t="shared" si="24"/>
        <v/>
      </c>
      <c r="AL57" t="str">
        <f t="shared" si="25"/>
        <v>単元10</v>
      </c>
      <c r="AM57" t="str">
        <f t="shared" si="26"/>
        <v>単元10</v>
      </c>
      <c r="AN57" t="str">
        <f t="shared" si="27"/>
        <v/>
      </c>
      <c r="AS57" s="24">
        <v>48</v>
      </c>
      <c r="AT57" s="42"/>
      <c r="AU57" s="3"/>
      <c r="AV57" s="3"/>
      <c r="AW57" s="3"/>
      <c r="AX57" s="3"/>
      <c r="AY57" s="46"/>
    </row>
    <row r="58" spans="22:51" ht="18.95" customHeight="1" x14ac:dyDescent="0.15">
      <c r="V58" s="3">
        <v>49</v>
      </c>
      <c r="W58" s="7" t="str">
        <f>Q13</f>
        <v>理科</v>
      </c>
      <c r="X58" s="9"/>
      <c r="Y58" s="23" t="str">
        <f t="shared" si="17"/>
        <v>理科</v>
      </c>
      <c r="Z58" t="str">
        <f>IF($Y58=Z$9,COUNTIF($Y$10:$Y58,Z$9)+P$23,"")</f>
        <v/>
      </c>
      <c r="AA58" t="str">
        <f>IF($Y58=AA$9,COUNTIF($Y$10:$Y58,AA$9)+Q$23,"")</f>
        <v/>
      </c>
      <c r="AB58" t="str">
        <f>IF($Y58=AB$9,COUNTIF($Y$10:$Y58,AB$9)+R$23,"")</f>
        <v/>
      </c>
      <c r="AC58">
        <f>IF($Y58=AC$9,COUNTIF($Y$10:$Y58,AC$9)+S$23,"")</f>
        <v>10</v>
      </c>
      <c r="AD58" t="str">
        <f>IF($Y58=AD$9,COUNTIF($Y$10:$Y58,AD$9)+T$23,"")</f>
        <v/>
      </c>
      <c r="AE58" t="str">
        <f t="shared" si="18"/>
        <v/>
      </c>
      <c r="AF58" t="str">
        <f t="shared" si="19"/>
        <v/>
      </c>
      <c r="AG58" t="str">
        <f t="shared" si="20"/>
        <v/>
      </c>
      <c r="AH58" t="str">
        <f t="shared" si="21"/>
        <v>単元10</v>
      </c>
      <c r="AI58" t="str">
        <f t="shared" si="22"/>
        <v/>
      </c>
      <c r="AJ58" t="str">
        <f t="shared" si="23"/>
        <v/>
      </c>
      <c r="AK58" t="str">
        <f t="shared" si="24"/>
        <v/>
      </c>
      <c r="AL58" t="str">
        <f t="shared" si="25"/>
        <v/>
      </c>
      <c r="AM58" t="str">
        <f t="shared" si="26"/>
        <v>単元10</v>
      </c>
      <c r="AN58" t="str">
        <f t="shared" si="27"/>
        <v>単元10</v>
      </c>
      <c r="AS58" s="24">
        <v>49</v>
      </c>
      <c r="AT58" s="42"/>
      <c r="AU58" s="3"/>
      <c r="AV58" s="3"/>
      <c r="AW58" s="3"/>
      <c r="AX58" s="3"/>
      <c r="AY58" s="46"/>
    </row>
    <row r="59" spans="22:51" ht="18.95" customHeight="1" x14ac:dyDescent="0.15">
      <c r="V59" s="3">
        <v>50</v>
      </c>
      <c r="W59" s="7" t="str">
        <f>Q14</f>
        <v>英語</v>
      </c>
      <c r="X59" s="9"/>
      <c r="Y59" s="23" t="str">
        <f t="shared" si="17"/>
        <v>英語</v>
      </c>
      <c r="Z59" t="str">
        <f>IF($Y59=Z$9,COUNTIF($Y$10:$Y59,Z$9)+P$23,"")</f>
        <v/>
      </c>
      <c r="AA59" t="str">
        <f>IF($Y59=AA$9,COUNTIF($Y$10:$Y59,AA$9)+Q$23,"")</f>
        <v/>
      </c>
      <c r="AB59" t="str">
        <f>IF($Y59=AB$9,COUNTIF($Y$10:$Y59,AB$9)+R$23,"")</f>
        <v/>
      </c>
      <c r="AC59" t="str">
        <f>IF($Y59=AC$9,COUNTIF($Y$10:$Y59,AC$9)+S$23,"")</f>
        <v/>
      </c>
      <c r="AD59">
        <f>IF($Y59=AD$9,COUNTIF($Y$10:$Y59,AD$9)+T$23,"")</f>
        <v>10</v>
      </c>
      <c r="AE59" t="str">
        <f t="shared" si="18"/>
        <v/>
      </c>
      <c r="AF59" t="str">
        <f t="shared" si="19"/>
        <v/>
      </c>
      <c r="AG59" t="str">
        <f t="shared" si="20"/>
        <v/>
      </c>
      <c r="AH59" t="str">
        <f t="shared" si="21"/>
        <v/>
      </c>
      <c r="AI59" t="str">
        <f t="shared" si="22"/>
        <v>単元10</v>
      </c>
      <c r="AJ59" t="str">
        <f t="shared" si="23"/>
        <v>単元11</v>
      </c>
      <c r="AK59" t="str">
        <f t="shared" si="24"/>
        <v/>
      </c>
      <c r="AL59" t="str">
        <f t="shared" si="25"/>
        <v/>
      </c>
      <c r="AM59" t="str">
        <f t="shared" si="26"/>
        <v/>
      </c>
      <c r="AN59" t="str">
        <f t="shared" si="27"/>
        <v>単元10</v>
      </c>
      <c r="AS59" s="24">
        <v>50</v>
      </c>
      <c r="AT59" s="42"/>
      <c r="AU59" s="3"/>
      <c r="AV59" s="3"/>
      <c r="AW59" s="3"/>
      <c r="AX59" s="3"/>
      <c r="AY59" s="46"/>
    </row>
    <row r="60" spans="22:51" ht="18.95" customHeight="1" x14ac:dyDescent="0.15">
      <c r="V60" s="3">
        <v>51</v>
      </c>
      <c r="W60" s="7" t="str">
        <f>Q10</f>
        <v>国語</v>
      </c>
      <c r="X60" s="9"/>
      <c r="Y60" s="23" t="str">
        <f t="shared" ref="Y60:Y69" si="28">IF(X60="",IF(W60=0,"",W60),X60)</f>
        <v>国語</v>
      </c>
      <c r="Z60">
        <f>IF($Y60=Z$9,COUNTIF($Y$10:$Y60,Z$9)+P$23,"")</f>
        <v>11</v>
      </c>
      <c r="AA60" t="str">
        <f>IF($Y60=AA$9,COUNTIF($Y$10:$Y60,AA$9)+Q$23,"")</f>
        <v/>
      </c>
      <c r="AB60" t="str">
        <f>IF($Y60=AB$9,COUNTIF($Y$10:$Y60,AB$9)+R$23,"")</f>
        <v/>
      </c>
      <c r="AC60" t="str">
        <f>IF($Y60=AC$9,COUNTIF($Y$10:$Y60,AC$9)+S$23,"")</f>
        <v/>
      </c>
      <c r="AD60" t="str">
        <f>IF($Y60=AD$9,COUNTIF($Y$10:$Y60,AD$9)+T$23,"")</f>
        <v/>
      </c>
      <c r="AE60" t="str">
        <f t="shared" ref="AE60:AE69" si="29">IF(Z60="","",VLOOKUP(Z60,$AS$10:$AY$59,3))</f>
        <v>単元11</v>
      </c>
      <c r="AF60" t="str">
        <f t="shared" ref="AF60:AF69" si="30">IF(AA60="","",VLOOKUP(AA60,$AS$10:$AY$59,4))</f>
        <v/>
      </c>
      <c r="AG60" t="str">
        <f t="shared" ref="AG60:AG69" si="31">IF(AB60="","",VLOOKUP(AB60,$AS$10:$AY$59,5))</f>
        <v/>
      </c>
      <c r="AH60" t="str">
        <f t="shared" ref="AH60:AH69" si="32">IF(AC60="","",VLOOKUP(AC60,$AS$10:$AY$59,6))</f>
        <v/>
      </c>
      <c r="AI60" t="str">
        <f t="shared" ref="AI60:AI69" si="33">IF(AD60="","",VLOOKUP(AD60,$AS$10:$AY$59,7))</f>
        <v/>
      </c>
      <c r="AJ60" t="str">
        <f t="shared" ref="AJ60:AJ69" si="34">IF(AE60=AE61,"",IF($Y60=$Y61,AE60&amp;","&amp;AE61,AE60&amp;AE61))</f>
        <v>単元11</v>
      </c>
      <c r="AK60" t="str">
        <f t="shared" ref="AK60:AK69" si="35">IF(AF60=AF61,"",IF($Y60=$Y61,AF60&amp;","&amp;AF61,AF60&amp;AF61))</f>
        <v>単元11</v>
      </c>
      <c r="AL60" t="str">
        <f t="shared" ref="AL60:AL69" si="36">IF(AG60=AG61,"",IF($Y60=$Y61,AG60&amp;","&amp;AG61,AG60&amp;AG61))</f>
        <v/>
      </c>
      <c r="AM60" t="str">
        <f t="shared" ref="AM60:AM69" si="37">IF(AH60=AH61,"",IF($Y60=$Y61,AH60&amp;","&amp;AH61,AH60&amp;AH61))</f>
        <v/>
      </c>
      <c r="AN60" t="str">
        <f t="shared" ref="AN60:AN69" si="38">IF(AI60=AI61,"",IF($Y60=$Y61,AI60&amp;","&amp;AI61,AI60&amp;AI61))</f>
        <v/>
      </c>
      <c r="AS60" s="24">
        <v>51</v>
      </c>
      <c r="AT60" s="42"/>
      <c r="AU60" s="3"/>
      <c r="AV60" s="3"/>
      <c r="AW60" s="3"/>
      <c r="AX60" s="3"/>
      <c r="AY60" s="46"/>
    </row>
    <row r="61" spans="22:51" ht="18.95" customHeight="1" x14ac:dyDescent="0.15">
      <c r="V61" s="3">
        <v>52</v>
      </c>
      <c r="W61" s="7" t="str">
        <f>Q11</f>
        <v>社会</v>
      </c>
      <c r="X61" s="9"/>
      <c r="Y61" s="23" t="str">
        <f t="shared" si="28"/>
        <v>社会</v>
      </c>
      <c r="Z61" t="str">
        <f>IF($Y61=Z$9,COUNTIF($Y$10:$Y61,Z$9)+P$23,"")</f>
        <v/>
      </c>
      <c r="AA61">
        <f>IF($Y61=AA$9,COUNTIF($Y$10:$Y61,AA$9)+Q$23,"")</f>
        <v>11</v>
      </c>
      <c r="AB61" t="str">
        <f>IF($Y61=AB$9,COUNTIF($Y$10:$Y61,AB$9)+R$23,"")</f>
        <v/>
      </c>
      <c r="AC61" t="str">
        <f>IF($Y61=AC$9,COUNTIF($Y$10:$Y61,AC$9)+S$23,"")</f>
        <v/>
      </c>
      <c r="AD61" t="str">
        <f>IF($Y61=AD$9,COUNTIF($Y$10:$Y61,AD$9)+T$23,"")</f>
        <v/>
      </c>
      <c r="AE61" t="str">
        <f t="shared" si="29"/>
        <v/>
      </c>
      <c r="AF61" t="str">
        <f t="shared" si="30"/>
        <v>単元11</v>
      </c>
      <c r="AG61" t="str">
        <f t="shared" si="31"/>
        <v/>
      </c>
      <c r="AH61" t="str">
        <f t="shared" si="32"/>
        <v/>
      </c>
      <c r="AI61" t="str">
        <f t="shared" si="33"/>
        <v/>
      </c>
      <c r="AJ61" t="str">
        <f t="shared" si="34"/>
        <v/>
      </c>
      <c r="AK61" t="str">
        <f t="shared" si="35"/>
        <v>単元11</v>
      </c>
      <c r="AL61" t="str">
        <f t="shared" si="36"/>
        <v>単元11</v>
      </c>
      <c r="AM61" t="str">
        <f t="shared" si="37"/>
        <v/>
      </c>
      <c r="AN61" t="str">
        <f t="shared" si="38"/>
        <v/>
      </c>
      <c r="AS61" s="24">
        <v>52</v>
      </c>
      <c r="AT61" s="42"/>
      <c r="AU61" s="3"/>
      <c r="AV61" s="3"/>
      <c r="AW61" s="3"/>
      <c r="AX61" s="3"/>
      <c r="AY61" s="46"/>
    </row>
    <row r="62" spans="22:51" ht="18.95" customHeight="1" x14ac:dyDescent="0.15">
      <c r="V62" s="3">
        <v>53</v>
      </c>
      <c r="W62" s="7" t="str">
        <f>Q12</f>
        <v>数学</v>
      </c>
      <c r="X62" s="9"/>
      <c r="Y62" s="23" t="str">
        <f t="shared" si="28"/>
        <v>数学</v>
      </c>
      <c r="Z62" t="str">
        <f>IF($Y62=Z$9,COUNTIF($Y$10:$Y62,Z$9)+P$23,"")</f>
        <v/>
      </c>
      <c r="AA62" t="str">
        <f>IF($Y62=AA$9,COUNTIF($Y$10:$Y62,AA$9)+Q$23,"")</f>
        <v/>
      </c>
      <c r="AB62">
        <f>IF($Y62=AB$9,COUNTIF($Y$10:$Y62,AB$9)+R$23,"")</f>
        <v>11</v>
      </c>
      <c r="AC62" t="str">
        <f>IF($Y62=AC$9,COUNTIF($Y$10:$Y62,AC$9)+S$23,"")</f>
        <v/>
      </c>
      <c r="AD62" t="str">
        <f>IF($Y62=AD$9,COUNTIF($Y$10:$Y62,AD$9)+T$23,"")</f>
        <v/>
      </c>
      <c r="AE62" t="str">
        <f t="shared" si="29"/>
        <v/>
      </c>
      <c r="AF62" t="str">
        <f t="shared" si="30"/>
        <v/>
      </c>
      <c r="AG62" t="str">
        <f t="shared" si="31"/>
        <v>単元11</v>
      </c>
      <c r="AH62" t="str">
        <f t="shared" si="32"/>
        <v/>
      </c>
      <c r="AI62" t="str">
        <f t="shared" si="33"/>
        <v/>
      </c>
      <c r="AJ62" t="str">
        <f t="shared" si="34"/>
        <v/>
      </c>
      <c r="AK62" t="str">
        <f t="shared" si="35"/>
        <v/>
      </c>
      <c r="AL62" t="str">
        <f t="shared" si="36"/>
        <v>単元11</v>
      </c>
      <c r="AM62" t="str">
        <f t="shared" si="37"/>
        <v>単元11</v>
      </c>
      <c r="AN62" t="str">
        <f t="shared" si="38"/>
        <v/>
      </c>
      <c r="AS62" s="24">
        <v>53</v>
      </c>
      <c r="AT62" s="42"/>
      <c r="AU62" s="3"/>
      <c r="AV62" s="3"/>
      <c r="AW62" s="3"/>
      <c r="AX62" s="3"/>
      <c r="AY62" s="46"/>
    </row>
    <row r="63" spans="22:51" ht="18.95" customHeight="1" x14ac:dyDescent="0.15">
      <c r="V63" s="3">
        <v>54</v>
      </c>
      <c r="W63" s="7" t="str">
        <f>Q13</f>
        <v>理科</v>
      </c>
      <c r="X63" s="9"/>
      <c r="Y63" s="23" t="str">
        <f t="shared" si="28"/>
        <v>理科</v>
      </c>
      <c r="Z63" t="str">
        <f>IF($Y63=Z$9,COUNTIF($Y$10:$Y63,Z$9)+P$23,"")</f>
        <v/>
      </c>
      <c r="AA63" t="str">
        <f>IF($Y63=AA$9,COUNTIF($Y$10:$Y63,AA$9)+Q$23,"")</f>
        <v/>
      </c>
      <c r="AB63" t="str">
        <f>IF($Y63=AB$9,COUNTIF($Y$10:$Y63,AB$9)+R$23,"")</f>
        <v/>
      </c>
      <c r="AC63">
        <f>IF($Y63=AC$9,COUNTIF($Y$10:$Y63,AC$9)+S$23,"")</f>
        <v>11</v>
      </c>
      <c r="AD63" t="str">
        <f>IF($Y63=AD$9,COUNTIF($Y$10:$Y63,AD$9)+T$23,"")</f>
        <v/>
      </c>
      <c r="AE63" t="str">
        <f t="shared" si="29"/>
        <v/>
      </c>
      <c r="AF63" t="str">
        <f t="shared" si="30"/>
        <v/>
      </c>
      <c r="AG63" t="str">
        <f t="shared" si="31"/>
        <v/>
      </c>
      <c r="AH63" t="str">
        <f t="shared" si="32"/>
        <v>単元11</v>
      </c>
      <c r="AI63" t="str">
        <f t="shared" si="33"/>
        <v/>
      </c>
      <c r="AJ63" t="str">
        <f t="shared" si="34"/>
        <v/>
      </c>
      <c r="AK63" t="str">
        <f t="shared" si="35"/>
        <v/>
      </c>
      <c r="AL63" t="str">
        <f t="shared" si="36"/>
        <v/>
      </c>
      <c r="AM63" t="str">
        <f t="shared" si="37"/>
        <v>単元11</v>
      </c>
      <c r="AN63" t="str">
        <f t="shared" si="38"/>
        <v>単元11</v>
      </c>
      <c r="AS63" s="24">
        <v>54</v>
      </c>
      <c r="AT63" s="42"/>
      <c r="AU63" s="3"/>
      <c r="AV63" s="3"/>
      <c r="AW63" s="3"/>
      <c r="AX63" s="3"/>
      <c r="AY63" s="46"/>
    </row>
    <row r="64" spans="22:51" ht="18.95" customHeight="1" x14ac:dyDescent="0.15">
      <c r="V64" s="3">
        <v>55</v>
      </c>
      <c r="W64" s="7" t="str">
        <f>Q14</f>
        <v>英語</v>
      </c>
      <c r="X64" s="9"/>
      <c r="Y64" s="23" t="str">
        <f t="shared" si="28"/>
        <v>英語</v>
      </c>
      <c r="Z64" t="str">
        <f>IF($Y64=Z$9,COUNTIF($Y$10:$Y64,Z$9)+P$23,"")</f>
        <v/>
      </c>
      <c r="AA64" t="str">
        <f>IF($Y64=AA$9,COUNTIF($Y$10:$Y64,AA$9)+Q$23,"")</f>
        <v/>
      </c>
      <c r="AB64" t="str">
        <f>IF($Y64=AB$9,COUNTIF($Y$10:$Y64,AB$9)+R$23,"")</f>
        <v/>
      </c>
      <c r="AC64" t="str">
        <f>IF($Y64=AC$9,COUNTIF($Y$10:$Y64,AC$9)+S$23,"")</f>
        <v/>
      </c>
      <c r="AD64">
        <f>IF($Y64=AD$9,COUNTIF($Y$10:$Y64,AD$9)+T$23,"")</f>
        <v>11</v>
      </c>
      <c r="AE64" t="str">
        <f t="shared" si="29"/>
        <v/>
      </c>
      <c r="AF64" t="str">
        <f t="shared" si="30"/>
        <v/>
      </c>
      <c r="AG64" t="str">
        <f t="shared" si="31"/>
        <v/>
      </c>
      <c r="AH64" t="str">
        <f t="shared" si="32"/>
        <v/>
      </c>
      <c r="AI64" t="str">
        <f t="shared" si="33"/>
        <v>単元11</v>
      </c>
      <c r="AJ64" t="str">
        <f t="shared" si="34"/>
        <v>単元12</v>
      </c>
      <c r="AK64" t="str">
        <f t="shared" si="35"/>
        <v/>
      </c>
      <c r="AL64" t="str">
        <f t="shared" si="36"/>
        <v/>
      </c>
      <c r="AM64" t="str">
        <f t="shared" si="37"/>
        <v/>
      </c>
      <c r="AN64" t="str">
        <f t="shared" si="38"/>
        <v>単元11</v>
      </c>
      <c r="AS64" s="24">
        <v>55</v>
      </c>
      <c r="AT64" s="42"/>
      <c r="AU64" s="3"/>
      <c r="AV64" s="3"/>
      <c r="AW64" s="3"/>
      <c r="AX64" s="3"/>
      <c r="AY64" s="46"/>
    </row>
    <row r="65" spans="22:51" ht="18.95" customHeight="1" x14ac:dyDescent="0.15">
      <c r="V65" s="3">
        <v>56</v>
      </c>
      <c r="W65" s="7" t="str">
        <f>Q10</f>
        <v>国語</v>
      </c>
      <c r="X65" s="9"/>
      <c r="Y65" s="23" t="str">
        <f t="shared" si="28"/>
        <v>国語</v>
      </c>
      <c r="Z65">
        <f>IF($Y65=Z$9,COUNTIF($Y$10:$Y65,Z$9)+P$23,"")</f>
        <v>12</v>
      </c>
      <c r="AA65" t="str">
        <f>IF($Y65=AA$9,COUNTIF($Y$10:$Y65,AA$9)+Q$23,"")</f>
        <v/>
      </c>
      <c r="AB65" t="str">
        <f>IF($Y65=AB$9,COUNTIF($Y$10:$Y65,AB$9)+R$23,"")</f>
        <v/>
      </c>
      <c r="AC65" t="str">
        <f>IF($Y65=AC$9,COUNTIF($Y$10:$Y65,AC$9)+S$23,"")</f>
        <v/>
      </c>
      <c r="AD65" t="str">
        <f>IF($Y65=AD$9,COUNTIF($Y$10:$Y65,AD$9)+T$23,"")</f>
        <v/>
      </c>
      <c r="AE65" t="str">
        <f t="shared" si="29"/>
        <v>単元12</v>
      </c>
      <c r="AF65" t="str">
        <f t="shared" si="30"/>
        <v/>
      </c>
      <c r="AG65" t="str">
        <f t="shared" si="31"/>
        <v/>
      </c>
      <c r="AH65" t="str">
        <f t="shared" si="32"/>
        <v/>
      </c>
      <c r="AI65" t="str">
        <f t="shared" si="33"/>
        <v/>
      </c>
      <c r="AJ65" t="str">
        <f t="shared" si="34"/>
        <v>単元12</v>
      </c>
      <c r="AK65" t="str">
        <f t="shared" si="35"/>
        <v>単元12</v>
      </c>
      <c r="AL65" t="str">
        <f t="shared" si="36"/>
        <v/>
      </c>
      <c r="AM65" t="str">
        <f t="shared" si="37"/>
        <v/>
      </c>
      <c r="AN65" t="str">
        <f t="shared" si="38"/>
        <v/>
      </c>
      <c r="AS65" s="24">
        <v>56</v>
      </c>
      <c r="AT65" s="42"/>
      <c r="AU65" s="3"/>
      <c r="AV65" s="3"/>
      <c r="AW65" s="3"/>
      <c r="AX65" s="3"/>
      <c r="AY65" s="46"/>
    </row>
    <row r="66" spans="22:51" ht="18.95" customHeight="1" x14ac:dyDescent="0.15">
      <c r="V66" s="3">
        <v>57</v>
      </c>
      <c r="W66" s="7" t="str">
        <f>Q11</f>
        <v>社会</v>
      </c>
      <c r="X66" s="9"/>
      <c r="Y66" s="23" t="str">
        <f t="shared" si="28"/>
        <v>社会</v>
      </c>
      <c r="Z66" t="str">
        <f>IF($Y66=Z$9,COUNTIF($Y$10:$Y66,Z$9)+P$23,"")</f>
        <v/>
      </c>
      <c r="AA66">
        <f>IF($Y66=AA$9,COUNTIF($Y$10:$Y66,AA$9)+Q$23,"")</f>
        <v>12</v>
      </c>
      <c r="AB66" t="str">
        <f>IF($Y66=AB$9,COUNTIF($Y$10:$Y66,AB$9)+R$23,"")</f>
        <v/>
      </c>
      <c r="AC66" t="str">
        <f>IF($Y66=AC$9,COUNTIF($Y$10:$Y66,AC$9)+S$23,"")</f>
        <v/>
      </c>
      <c r="AD66" t="str">
        <f>IF($Y66=AD$9,COUNTIF($Y$10:$Y66,AD$9)+T$23,"")</f>
        <v/>
      </c>
      <c r="AE66" t="str">
        <f t="shared" si="29"/>
        <v/>
      </c>
      <c r="AF66" t="str">
        <f t="shared" si="30"/>
        <v>単元12</v>
      </c>
      <c r="AG66" t="str">
        <f t="shared" si="31"/>
        <v/>
      </c>
      <c r="AH66" t="str">
        <f t="shared" si="32"/>
        <v/>
      </c>
      <c r="AI66" t="str">
        <f t="shared" si="33"/>
        <v/>
      </c>
      <c r="AJ66" t="str">
        <f t="shared" si="34"/>
        <v/>
      </c>
      <c r="AK66" t="str">
        <f t="shared" si="35"/>
        <v>単元12</v>
      </c>
      <c r="AL66" t="str">
        <f t="shared" si="36"/>
        <v>単元12</v>
      </c>
      <c r="AM66" t="str">
        <f t="shared" si="37"/>
        <v/>
      </c>
      <c r="AN66" t="str">
        <f t="shared" si="38"/>
        <v/>
      </c>
      <c r="AS66" s="24">
        <v>57</v>
      </c>
      <c r="AT66" s="42"/>
      <c r="AU66" s="3"/>
      <c r="AV66" s="3"/>
      <c r="AW66" s="3"/>
      <c r="AX66" s="3"/>
      <c r="AY66" s="46"/>
    </row>
    <row r="67" spans="22:51" ht="18.95" customHeight="1" x14ac:dyDescent="0.15">
      <c r="V67" s="3">
        <v>58</v>
      </c>
      <c r="W67" s="7" t="str">
        <f>Q12</f>
        <v>数学</v>
      </c>
      <c r="X67" s="9"/>
      <c r="Y67" s="23" t="str">
        <f t="shared" si="28"/>
        <v>数学</v>
      </c>
      <c r="Z67" t="str">
        <f>IF($Y67=Z$9,COUNTIF($Y$10:$Y67,Z$9)+P$23,"")</f>
        <v/>
      </c>
      <c r="AA67" t="str">
        <f>IF($Y67=AA$9,COUNTIF($Y$10:$Y67,AA$9)+Q$23,"")</f>
        <v/>
      </c>
      <c r="AB67">
        <f>IF($Y67=AB$9,COUNTIF($Y$10:$Y67,AB$9)+R$23,"")</f>
        <v>12</v>
      </c>
      <c r="AC67" t="str">
        <f>IF($Y67=AC$9,COUNTIF($Y$10:$Y67,AC$9)+S$23,"")</f>
        <v/>
      </c>
      <c r="AD67" t="str">
        <f>IF($Y67=AD$9,COUNTIF($Y$10:$Y67,AD$9)+T$23,"")</f>
        <v/>
      </c>
      <c r="AE67" t="str">
        <f t="shared" si="29"/>
        <v/>
      </c>
      <c r="AF67" t="str">
        <f t="shared" si="30"/>
        <v/>
      </c>
      <c r="AG67" t="str">
        <f t="shared" si="31"/>
        <v>単元12</v>
      </c>
      <c r="AH67" t="str">
        <f t="shared" si="32"/>
        <v/>
      </c>
      <c r="AI67" t="str">
        <f t="shared" si="33"/>
        <v/>
      </c>
      <c r="AJ67" t="str">
        <f t="shared" si="34"/>
        <v/>
      </c>
      <c r="AK67" t="str">
        <f t="shared" si="35"/>
        <v/>
      </c>
      <c r="AL67" t="str">
        <f t="shared" si="36"/>
        <v>単元12</v>
      </c>
      <c r="AM67" t="str">
        <f t="shared" si="37"/>
        <v>単元12</v>
      </c>
      <c r="AN67" t="str">
        <f t="shared" si="38"/>
        <v/>
      </c>
      <c r="AS67" s="24">
        <v>58</v>
      </c>
      <c r="AT67" s="42"/>
      <c r="AU67" s="3"/>
      <c r="AV67" s="3"/>
      <c r="AW67" s="3"/>
      <c r="AX67" s="3"/>
      <c r="AY67" s="46"/>
    </row>
    <row r="68" spans="22:51" ht="18.95" customHeight="1" x14ac:dyDescent="0.15">
      <c r="V68" s="3">
        <v>59</v>
      </c>
      <c r="W68" s="7" t="str">
        <f>Q13</f>
        <v>理科</v>
      </c>
      <c r="X68" s="9"/>
      <c r="Y68" s="23" t="str">
        <f t="shared" si="28"/>
        <v>理科</v>
      </c>
      <c r="Z68" t="str">
        <f>IF($Y68=Z$9,COUNTIF($Y$10:$Y68,Z$9)+P$23,"")</f>
        <v/>
      </c>
      <c r="AA68" t="str">
        <f>IF($Y68=AA$9,COUNTIF($Y$10:$Y68,AA$9)+Q$23,"")</f>
        <v/>
      </c>
      <c r="AB68" t="str">
        <f>IF($Y68=AB$9,COUNTIF($Y$10:$Y68,AB$9)+R$23,"")</f>
        <v/>
      </c>
      <c r="AC68">
        <f>IF($Y68=AC$9,COUNTIF($Y$10:$Y68,AC$9)+S$23,"")</f>
        <v>12</v>
      </c>
      <c r="AD68" t="str">
        <f>IF($Y68=AD$9,COUNTIF($Y$10:$Y68,AD$9)+T$23,"")</f>
        <v/>
      </c>
      <c r="AE68" t="str">
        <f t="shared" si="29"/>
        <v/>
      </c>
      <c r="AF68" t="str">
        <f t="shared" si="30"/>
        <v/>
      </c>
      <c r="AG68" t="str">
        <f t="shared" si="31"/>
        <v/>
      </c>
      <c r="AH68" t="str">
        <f t="shared" si="32"/>
        <v>単元12</v>
      </c>
      <c r="AI68" t="str">
        <f t="shared" si="33"/>
        <v/>
      </c>
      <c r="AJ68" t="str">
        <f t="shared" si="34"/>
        <v/>
      </c>
      <c r="AK68" t="str">
        <f t="shared" si="35"/>
        <v/>
      </c>
      <c r="AL68" t="str">
        <f t="shared" si="36"/>
        <v/>
      </c>
      <c r="AM68" t="str">
        <f t="shared" si="37"/>
        <v>単元12</v>
      </c>
      <c r="AN68" t="str">
        <f t="shared" si="38"/>
        <v>単元12</v>
      </c>
      <c r="AS68" s="24">
        <v>59</v>
      </c>
      <c r="AT68" s="42"/>
      <c r="AU68" s="3"/>
      <c r="AV68" s="3"/>
      <c r="AW68" s="3"/>
      <c r="AX68" s="3"/>
      <c r="AY68" s="46"/>
    </row>
    <row r="69" spans="22:51" ht="18.95" customHeight="1" thickBot="1" x14ac:dyDescent="0.2">
      <c r="V69" s="3">
        <v>60</v>
      </c>
      <c r="W69" s="7" t="str">
        <f>Q14</f>
        <v>英語</v>
      </c>
      <c r="X69" s="10"/>
      <c r="Y69" s="23" t="str">
        <f t="shared" si="28"/>
        <v>英語</v>
      </c>
      <c r="Z69" t="str">
        <f>IF($Y69=Z$9,COUNTIF($Y$10:$Y69,Z$9)+P$23,"")</f>
        <v/>
      </c>
      <c r="AA69" t="str">
        <f>IF($Y69=AA$9,COUNTIF($Y$10:$Y69,AA$9)+Q$23,"")</f>
        <v/>
      </c>
      <c r="AB69" t="str">
        <f>IF($Y69=AB$9,COUNTIF($Y$10:$Y69,AB$9)+R$23,"")</f>
        <v/>
      </c>
      <c r="AC69" t="str">
        <f>IF($Y69=AC$9,COUNTIF($Y$10:$Y69,AC$9)+S$23,"")</f>
        <v/>
      </c>
      <c r="AD69">
        <f>IF($Y69=AD$9,COUNTIF($Y$10:$Y69,AD$9)+T$23,"")</f>
        <v>12</v>
      </c>
      <c r="AE69" t="str">
        <f t="shared" si="29"/>
        <v/>
      </c>
      <c r="AF69" t="str">
        <f t="shared" si="30"/>
        <v/>
      </c>
      <c r="AG69" t="str">
        <f t="shared" si="31"/>
        <v/>
      </c>
      <c r="AH69" t="str">
        <f t="shared" si="32"/>
        <v/>
      </c>
      <c r="AI69" t="str">
        <f t="shared" si="33"/>
        <v>単元12</v>
      </c>
      <c r="AJ69" t="str">
        <f t="shared" si="34"/>
        <v/>
      </c>
      <c r="AK69" t="str">
        <f t="shared" si="35"/>
        <v/>
      </c>
      <c r="AL69" t="str">
        <f t="shared" si="36"/>
        <v/>
      </c>
      <c r="AM69" t="str">
        <f t="shared" si="37"/>
        <v/>
      </c>
      <c r="AN69" t="str">
        <f t="shared" si="38"/>
        <v>単元12</v>
      </c>
      <c r="AS69" s="24">
        <v>60</v>
      </c>
      <c r="AT69" s="42"/>
      <c r="AU69" s="3"/>
      <c r="AV69" s="3"/>
      <c r="AW69" s="3"/>
      <c r="AX69" s="3"/>
      <c r="AY69" s="46"/>
    </row>
    <row r="70" spans="22:51" ht="18.95" customHeight="1" x14ac:dyDescent="0.15">
      <c r="AJ70" t="str">
        <f t="shared" si="23"/>
        <v/>
      </c>
      <c r="AK70" t="str">
        <f t="shared" si="24"/>
        <v/>
      </c>
      <c r="AL70" t="str">
        <f t="shared" si="25"/>
        <v/>
      </c>
      <c r="AM70" t="str">
        <f t="shared" si="26"/>
        <v/>
      </c>
      <c r="AN70" t="str">
        <f t="shared" si="27"/>
        <v/>
      </c>
      <c r="AS70" s="24">
        <v>61</v>
      </c>
      <c r="AT70" s="42"/>
      <c r="AU70" s="3"/>
      <c r="AV70" s="3"/>
      <c r="AW70" s="3"/>
      <c r="AX70" s="3"/>
      <c r="AY70" s="46"/>
    </row>
    <row r="71" spans="22:51" ht="18.95" customHeight="1" x14ac:dyDescent="0.15">
      <c r="AS71" s="24">
        <v>62</v>
      </c>
      <c r="AT71" s="42"/>
      <c r="AU71" s="3"/>
      <c r="AV71" s="3"/>
      <c r="AW71" s="3"/>
      <c r="AX71" s="3"/>
      <c r="AY71" s="46"/>
    </row>
    <row r="72" spans="22:51" ht="18.95" customHeight="1" x14ac:dyDescent="0.15">
      <c r="AS72" s="24">
        <v>63</v>
      </c>
      <c r="AT72" s="42"/>
      <c r="AU72" s="3"/>
      <c r="AV72" s="3"/>
      <c r="AW72" s="3"/>
      <c r="AX72" s="3"/>
      <c r="AY72" s="46"/>
    </row>
    <row r="73" spans="22:51" ht="18.95" customHeight="1" x14ac:dyDescent="0.15">
      <c r="AS73" s="24">
        <v>64</v>
      </c>
      <c r="AT73" s="42"/>
      <c r="AU73" s="3"/>
      <c r="AV73" s="3"/>
      <c r="AW73" s="3"/>
      <c r="AX73" s="3"/>
      <c r="AY73" s="46"/>
    </row>
    <row r="74" spans="22:51" ht="18.95" customHeight="1" x14ac:dyDescent="0.15">
      <c r="AS74" s="24">
        <v>65</v>
      </c>
      <c r="AT74" s="42"/>
      <c r="AU74" s="3"/>
      <c r="AV74" s="3"/>
      <c r="AW74" s="3"/>
      <c r="AX74" s="3"/>
      <c r="AY74" s="46"/>
    </row>
    <row r="75" spans="22:51" ht="18.95" customHeight="1" x14ac:dyDescent="0.15">
      <c r="AS75" s="24">
        <v>66</v>
      </c>
      <c r="AT75" s="42"/>
      <c r="AU75" s="3"/>
      <c r="AV75" s="3"/>
      <c r="AW75" s="3"/>
      <c r="AX75" s="3"/>
      <c r="AY75" s="46"/>
    </row>
    <row r="76" spans="22:51" ht="18.95" customHeight="1" x14ac:dyDescent="0.15">
      <c r="AS76" s="24">
        <v>67</v>
      </c>
      <c r="AT76" s="42"/>
      <c r="AU76" s="3"/>
      <c r="AV76" s="3"/>
      <c r="AW76" s="3"/>
      <c r="AX76" s="3"/>
      <c r="AY76" s="46"/>
    </row>
    <row r="77" spans="22:51" ht="18.95" customHeight="1" x14ac:dyDescent="0.15">
      <c r="AS77" s="24">
        <v>68</v>
      </c>
      <c r="AT77" s="42"/>
      <c r="AU77" s="3"/>
      <c r="AV77" s="3"/>
      <c r="AW77" s="3"/>
      <c r="AX77" s="3"/>
      <c r="AY77" s="46"/>
    </row>
    <row r="78" spans="22:51" ht="18.95" customHeight="1" x14ac:dyDescent="0.15">
      <c r="AS78" s="24">
        <v>69</v>
      </c>
      <c r="AT78" s="42"/>
      <c r="AU78" s="3"/>
      <c r="AV78" s="3"/>
      <c r="AW78" s="3"/>
      <c r="AX78" s="3"/>
      <c r="AY78" s="46"/>
    </row>
    <row r="79" spans="22:51" ht="18.95" customHeight="1" x14ac:dyDescent="0.15">
      <c r="AS79" s="24">
        <v>70</v>
      </c>
      <c r="AT79" s="42"/>
      <c r="AU79" s="3"/>
      <c r="AV79" s="3"/>
      <c r="AW79" s="3"/>
      <c r="AX79" s="3"/>
      <c r="AY79" s="46"/>
    </row>
    <row r="80" spans="22:51" ht="18.95" customHeight="1" x14ac:dyDescent="0.15">
      <c r="AS80" s="24">
        <v>71</v>
      </c>
      <c r="AT80" s="42"/>
      <c r="AU80" s="3"/>
      <c r="AV80" s="3"/>
      <c r="AW80" s="3"/>
      <c r="AX80" s="3"/>
      <c r="AY80" s="46"/>
    </row>
    <row r="81" spans="45:51" ht="18.95" customHeight="1" x14ac:dyDescent="0.15">
      <c r="AS81" s="24">
        <v>72</v>
      </c>
      <c r="AT81" s="42"/>
      <c r="AU81" s="3"/>
      <c r="AV81" s="3"/>
      <c r="AW81" s="3"/>
      <c r="AX81" s="3"/>
      <c r="AY81" s="46"/>
    </row>
    <row r="82" spans="45:51" ht="18.95" customHeight="1" x14ac:dyDescent="0.15">
      <c r="AS82" s="24">
        <v>73</v>
      </c>
      <c r="AT82" s="42"/>
      <c r="AU82" s="3"/>
      <c r="AV82" s="3"/>
      <c r="AW82" s="3"/>
      <c r="AX82" s="3"/>
      <c r="AY82" s="46"/>
    </row>
    <row r="83" spans="45:51" ht="18.95" customHeight="1" x14ac:dyDescent="0.15">
      <c r="AS83" s="24">
        <v>74</v>
      </c>
      <c r="AT83" s="42"/>
      <c r="AU83" s="3"/>
      <c r="AV83" s="3"/>
      <c r="AW83" s="3"/>
      <c r="AX83" s="3"/>
      <c r="AY83" s="46"/>
    </row>
    <row r="84" spans="45:51" ht="18.95" customHeight="1" x14ac:dyDescent="0.15">
      <c r="AS84" s="24">
        <v>75</v>
      </c>
      <c r="AT84" s="42"/>
      <c r="AU84" s="3"/>
      <c r="AV84" s="3"/>
      <c r="AW84" s="3"/>
      <c r="AX84" s="3"/>
      <c r="AY84" s="46"/>
    </row>
    <row r="85" spans="45:51" ht="18.95" customHeight="1" x14ac:dyDescent="0.15">
      <c r="AS85" s="24">
        <v>76</v>
      </c>
      <c r="AT85" s="42"/>
      <c r="AU85" s="3"/>
      <c r="AV85" s="3"/>
      <c r="AW85" s="3"/>
      <c r="AX85" s="3"/>
      <c r="AY85" s="46"/>
    </row>
    <row r="86" spans="45:51" ht="18.95" customHeight="1" x14ac:dyDescent="0.15">
      <c r="AS86" s="24">
        <v>77</v>
      </c>
      <c r="AT86" s="42"/>
      <c r="AU86" s="3"/>
      <c r="AV86" s="3"/>
      <c r="AW86" s="3"/>
      <c r="AX86" s="3"/>
      <c r="AY86" s="46"/>
    </row>
    <row r="87" spans="45:51" ht="18.95" customHeight="1" x14ac:dyDescent="0.15">
      <c r="AS87" s="24">
        <v>78</v>
      </c>
      <c r="AT87" s="42"/>
      <c r="AU87" s="3"/>
      <c r="AV87" s="3"/>
      <c r="AW87" s="3"/>
      <c r="AX87" s="3"/>
      <c r="AY87" s="46"/>
    </row>
    <row r="88" spans="45:51" ht="18.95" customHeight="1" x14ac:dyDescent="0.15">
      <c r="AS88" s="24">
        <v>79</v>
      </c>
      <c r="AT88" s="42"/>
      <c r="AU88" s="3"/>
      <c r="AV88" s="3"/>
      <c r="AW88" s="3"/>
      <c r="AX88" s="3"/>
      <c r="AY88" s="46"/>
    </row>
    <row r="89" spans="45:51" ht="18.95" customHeight="1" x14ac:dyDescent="0.15">
      <c r="AS89" s="24">
        <v>80</v>
      </c>
      <c r="AT89" s="42"/>
      <c r="AU89" s="3"/>
      <c r="AV89" s="3"/>
      <c r="AW89" s="3"/>
      <c r="AX89" s="3"/>
      <c r="AY89" s="46"/>
    </row>
    <row r="90" spans="45:51" ht="18.95" customHeight="1" x14ac:dyDescent="0.15">
      <c r="AS90" s="24">
        <v>81</v>
      </c>
      <c r="AT90" s="42"/>
      <c r="AU90" s="3"/>
      <c r="AV90" s="3"/>
      <c r="AW90" s="3"/>
      <c r="AX90" s="3"/>
      <c r="AY90" s="46"/>
    </row>
    <row r="91" spans="45:51" ht="18.95" customHeight="1" x14ac:dyDescent="0.15">
      <c r="AS91" s="24">
        <v>82</v>
      </c>
      <c r="AT91" s="42"/>
      <c r="AU91" s="3"/>
      <c r="AV91" s="3"/>
      <c r="AW91" s="3"/>
      <c r="AX91" s="3"/>
      <c r="AY91" s="46"/>
    </row>
    <row r="92" spans="45:51" ht="18.95" customHeight="1" x14ac:dyDescent="0.15">
      <c r="AS92" s="24">
        <v>83</v>
      </c>
      <c r="AT92" s="42"/>
      <c r="AU92" s="3"/>
      <c r="AV92" s="3"/>
      <c r="AW92" s="3"/>
      <c r="AX92" s="3"/>
      <c r="AY92" s="46"/>
    </row>
    <row r="93" spans="45:51" ht="18.95" customHeight="1" x14ac:dyDescent="0.15">
      <c r="AS93" s="24">
        <v>84</v>
      </c>
      <c r="AT93" s="42"/>
      <c r="AU93" s="3"/>
      <c r="AV93" s="3"/>
      <c r="AW93" s="3"/>
      <c r="AX93" s="3"/>
      <c r="AY93" s="46"/>
    </row>
    <row r="94" spans="45:51" ht="18.95" customHeight="1" x14ac:dyDescent="0.15">
      <c r="AS94" s="24">
        <v>85</v>
      </c>
      <c r="AT94" s="42"/>
      <c r="AU94" s="3"/>
      <c r="AV94" s="3"/>
      <c r="AW94" s="3"/>
      <c r="AX94" s="3"/>
      <c r="AY94" s="46"/>
    </row>
    <row r="95" spans="45:51" ht="18.95" customHeight="1" x14ac:dyDescent="0.15">
      <c r="AS95" s="24">
        <v>86</v>
      </c>
      <c r="AT95" s="42"/>
      <c r="AU95" s="3"/>
      <c r="AV95" s="3"/>
      <c r="AW95" s="3"/>
      <c r="AX95" s="3"/>
      <c r="AY95" s="46"/>
    </row>
    <row r="96" spans="45:51" ht="18.95" customHeight="1" x14ac:dyDescent="0.15">
      <c r="AS96" s="24">
        <v>87</v>
      </c>
      <c r="AT96" s="42"/>
      <c r="AU96" s="3"/>
      <c r="AV96" s="3"/>
      <c r="AW96" s="3"/>
      <c r="AX96" s="3"/>
      <c r="AY96" s="46"/>
    </row>
    <row r="97" spans="45:51" ht="18.95" customHeight="1" x14ac:dyDescent="0.15">
      <c r="AS97" s="24">
        <v>88</v>
      </c>
      <c r="AT97" s="42"/>
      <c r="AU97" s="3"/>
      <c r="AV97" s="3"/>
      <c r="AW97" s="3"/>
      <c r="AX97" s="3"/>
      <c r="AY97" s="46"/>
    </row>
    <row r="98" spans="45:51" ht="18.95" customHeight="1" x14ac:dyDescent="0.15">
      <c r="AS98" s="24">
        <v>89</v>
      </c>
      <c r="AT98" s="42"/>
      <c r="AU98" s="3"/>
      <c r="AV98" s="3"/>
      <c r="AW98" s="3"/>
      <c r="AX98" s="3"/>
      <c r="AY98" s="46"/>
    </row>
    <row r="99" spans="45:51" ht="18.95" customHeight="1" x14ac:dyDescent="0.15">
      <c r="AS99" s="24">
        <v>90</v>
      </c>
      <c r="AT99" s="42"/>
      <c r="AU99" s="3"/>
      <c r="AV99" s="3"/>
      <c r="AW99" s="3"/>
      <c r="AX99" s="3"/>
      <c r="AY99" s="46"/>
    </row>
    <row r="100" spans="45:51" ht="18.95" customHeight="1" x14ac:dyDescent="0.15">
      <c r="AS100" s="24">
        <v>91</v>
      </c>
      <c r="AT100" s="42"/>
      <c r="AU100" s="3"/>
      <c r="AV100" s="3"/>
      <c r="AW100" s="3"/>
      <c r="AX100" s="3"/>
      <c r="AY100" s="46"/>
    </row>
    <row r="101" spans="45:51" ht="18.95" customHeight="1" x14ac:dyDescent="0.15">
      <c r="AS101" s="24">
        <v>92</v>
      </c>
      <c r="AT101" s="42"/>
      <c r="AU101" s="3"/>
      <c r="AV101" s="3"/>
      <c r="AW101" s="3"/>
      <c r="AX101" s="3"/>
      <c r="AY101" s="46"/>
    </row>
    <row r="102" spans="45:51" ht="18.95" customHeight="1" x14ac:dyDescent="0.15">
      <c r="AS102" s="24">
        <v>93</v>
      </c>
      <c r="AT102" s="42"/>
      <c r="AU102" s="3"/>
      <c r="AV102" s="3"/>
      <c r="AW102" s="3"/>
      <c r="AX102" s="3"/>
      <c r="AY102" s="46"/>
    </row>
    <row r="103" spans="45:51" ht="18.95" customHeight="1" x14ac:dyDescent="0.15">
      <c r="AS103" s="24">
        <v>94</v>
      </c>
      <c r="AT103" s="42"/>
      <c r="AU103" s="3"/>
      <c r="AV103" s="3"/>
      <c r="AW103" s="3"/>
      <c r="AX103" s="3"/>
      <c r="AY103" s="46"/>
    </row>
    <row r="104" spans="45:51" ht="18.95" customHeight="1" x14ac:dyDescent="0.15">
      <c r="AS104" s="24">
        <v>95</v>
      </c>
      <c r="AT104" s="42"/>
      <c r="AU104" s="3"/>
      <c r="AV104" s="3"/>
      <c r="AW104" s="3"/>
      <c r="AX104" s="3"/>
      <c r="AY104" s="46"/>
    </row>
    <row r="105" spans="45:51" ht="18.95" customHeight="1" x14ac:dyDescent="0.15">
      <c r="AS105" s="24">
        <v>96</v>
      </c>
      <c r="AT105" s="42"/>
      <c r="AU105" s="3"/>
      <c r="AV105" s="3"/>
      <c r="AW105" s="3"/>
      <c r="AX105" s="3"/>
      <c r="AY105" s="46"/>
    </row>
    <row r="106" spans="45:51" ht="18.95" customHeight="1" x14ac:dyDescent="0.15">
      <c r="AS106" s="24">
        <v>97</v>
      </c>
      <c r="AT106" s="42"/>
      <c r="AU106" s="3"/>
      <c r="AV106" s="3"/>
      <c r="AW106" s="3"/>
      <c r="AX106" s="3"/>
      <c r="AY106" s="46"/>
    </row>
    <row r="107" spans="45:51" ht="18.95" customHeight="1" x14ac:dyDescent="0.15">
      <c r="AS107" s="24">
        <v>98</v>
      </c>
      <c r="AT107" s="42"/>
      <c r="AU107" s="3"/>
      <c r="AV107" s="3"/>
      <c r="AW107" s="3"/>
      <c r="AX107" s="3"/>
      <c r="AY107" s="46"/>
    </row>
    <row r="108" spans="45:51" ht="18.95" customHeight="1" x14ac:dyDescent="0.15">
      <c r="AS108" s="24">
        <v>99</v>
      </c>
      <c r="AT108" s="42"/>
      <c r="AU108" s="3"/>
      <c r="AV108" s="3"/>
      <c r="AW108" s="3"/>
      <c r="AX108" s="3"/>
      <c r="AY108" s="46"/>
    </row>
    <row r="109" spans="45:51" ht="18.95" customHeight="1" thickBot="1" x14ac:dyDescent="0.2">
      <c r="AS109" s="24">
        <v>100</v>
      </c>
      <c r="AT109" s="47"/>
      <c r="AU109" s="48"/>
      <c r="AV109" s="48"/>
      <c r="AW109" s="48"/>
      <c r="AX109" s="48"/>
      <c r="AY109" s="49"/>
    </row>
  </sheetData>
  <mergeCells count="6">
    <mergeCell ref="O6:Q6"/>
    <mergeCell ref="A6:B6"/>
    <mergeCell ref="F1:K1"/>
    <mergeCell ref="A4:B4"/>
    <mergeCell ref="A5:B5"/>
    <mergeCell ref="D5:J5"/>
  </mergeCells>
  <phoneticPr fontId="3"/>
  <conditionalFormatting sqref="A7:B37">
    <cfRule type="expression" dxfId="74" priority="2" stopIfTrue="1">
      <formula>OR(WEEKDAY(A7)=1,WEEKDAY(A7)=7)</formula>
    </cfRule>
  </conditionalFormatting>
  <conditionalFormatting sqref="B4:B6">
    <cfRule type="cellIs" dxfId="73" priority="5" stopIfTrue="1" operator="equal">
      <formula>"土"</formula>
    </cfRule>
    <cfRule type="cellIs" dxfId="72" priority="6" stopIfTrue="1" operator="equal">
      <formula>"日"</formula>
    </cfRule>
  </conditionalFormatting>
  <dataValidations count="1">
    <dataValidation type="list" allowBlank="1" showInputMessage="1" showErrorMessage="1" sqref="Q10:Q14 X10:X69" xr:uid="{00000000-0002-0000-0400-000000000000}">
      <formula1>"国語,社会,数学,理科,英語"</formula1>
    </dataValidation>
  </dataValidations>
  <pageMargins left="0.55118110236220474" right="0.55118110236220474" top="0.27559055118110237" bottom="0.31496062992125984" header="0.51181102362204722" footer="0.51181102362204722"/>
  <pageSetup paperSize="13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stopIfTrue="1" id="{847D1105-34F0-4B8B-AF9E-FDB85388852A}">
            <xm:f>VLOOKUP(A7,祝日一覧!$A:$A,1,FALSE)</xm:f>
            <x14:dxf>
              <fill>
                <patternFill>
                  <bgColor theme="0" tint="-0.24994659260841701"/>
                </patternFill>
              </fill>
            </x14:dxf>
          </x14:cfRule>
          <xm:sqref>A7:B37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AE79"/>
  <sheetViews>
    <sheetView showGridLines="0" showRowColHeaders="0" topLeftCell="A45" zoomScale="70" zoomScaleNormal="70" zoomScaleSheetLayoutView="75" workbookViewId="0">
      <selection activeCell="K1" sqref="K1"/>
    </sheetView>
  </sheetViews>
  <sheetFormatPr defaultRowHeight="13.5" x14ac:dyDescent="0.15"/>
  <cols>
    <col min="1" max="1" width="3.375" style="101" customWidth="1"/>
    <col min="2" max="2" width="3.5" style="101" customWidth="1"/>
    <col min="3" max="3" width="4.625" style="101" customWidth="1"/>
    <col min="4" max="4" width="4.375" style="101" customWidth="1"/>
    <col min="5" max="5" width="53.25" style="101" customWidth="1"/>
    <col min="6" max="6" width="9.375" style="101" bestFit="1" customWidth="1"/>
    <col min="7" max="7" width="3.625" style="101" customWidth="1"/>
    <col min="8" max="8" width="3.5" style="101" customWidth="1"/>
    <col min="9" max="9" width="4.625" style="101" customWidth="1"/>
    <col min="10" max="10" width="4.125" style="101" customWidth="1"/>
    <col min="11" max="11" width="51.25" style="101" customWidth="1"/>
    <col min="12" max="12" width="9.375" style="101" bestFit="1" customWidth="1"/>
    <col min="13" max="13" width="3.75" style="101" customWidth="1"/>
    <col min="14" max="14" width="3.75" style="120" customWidth="1"/>
    <col min="15" max="15" width="5.125" style="120" customWidth="1"/>
    <col min="16" max="16" width="4.25" style="120" customWidth="1"/>
    <col min="17" max="17" width="48" style="120" customWidth="1"/>
    <col min="18" max="18" width="10.875" style="120" customWidth="1"/>
    <col min="19" max="19" width="4.375" style="101" customWidth="1"/>
    <col min="20" max="20" width="3.5" style="120" customWidth="1"/>
    <col min="21" max="21" width="4.625" style="120" customWidth="1"/>
    <col min="22" max="22" width="4.125" style="188" customWidth="1"/>
    <col min="23" max="23" width="50.625" style="120" customWidth="1"/>
    <col min="24" max="24" width="9.375" style="120" bestFit="1" customWidth="1"/>
    <col min="25" max="25" width="3.5" style="101" customWidth="1"/>
    <col min="26" max="26" width="3.5" style="120" customWidth="1"/>
    <col min="27" max="27" width="4.625" style="120" customWidth="1"/>
    <col min="28" max="28" width="4.125" style="120" customWidth="1"/>
    <col min="29" max="29" width="50.625" style="120" bestFit="1" customWidth="1"/>
    <col min="30" max="30" width="9.75" style="120" bestFit="1" customWidth="1"/>
    <col min="31" max="16384" width="9" style="101"/>
  </cols>
  <sheetData>
    <row r="1" spans="2:30" s="111" customFormat="1" ht="41.25" customHeight="1" x14ac:dyDescent="0.15">
      <c r="B1" s="112"/>
      <c r="C1" s="299"/>
      <c r="D1" s="299"/>
      <c r="E1" s="299"/>
      <c r="F1" s="299"/>
      <c r="G1" s="299"/>
      <c r="H1" s="299"/>
      <c r="I1" s="113"/>
      <c r="J1" s="114"/>
      <c r="L1" s="115"/>
      <c r="N1" s="117"/>
      <c r="O1" s="117"/>
      <c r="P1" s="117"/>
      <c r="Q1" s="118"/>
      <c r="R1" s="119"/>
      <c r="T1" s="118"/>
      <c r="U1" s="119"/>
      <c r="V1" s="119"/>
      <c r="W1" s="176"/>
      <c r="X1" s="176"/>
      <c r="Z1" s="118"/>
      <c r="AA1" s="119"/>
      <c r="AB1" s="118"/>
      <c r="AC1" s="118"/>
      <c r="AD1" s="119"/>
    </row>
    <row r="2" spans="2:30" s="111" customFormat="1" ht="14.25" thickBot="1" x14ac:dyDescent="0.2">
      <c r="C2" s="115"/>
      <c r="D2" s="116"/>
      <c r="F2" s="115"/>
      <c r="H2" s="113"/>
      <c r="I2" s="113"/>
      <c r="J2" s="114"/>
      <c r="L2" s="115"/>
      <c r="N2" s="117"/>
      <c r="O2" s="117"/>
      <c r="P2" s="117"/>
      <c r="Q2" s="118"/>
      <c r="R2" s="119"/>
      <c r="T2" s="118"/>
      <c r="U2" s="119"/>
      <c r="V2" s="119"/>
      <c r="W2" s="176"/>
      <c r="X2" s="176"/>
      <c r="Z2" s="118"/>
      <c r="AA2" s="119"/>
      <c r="AB2" s="118"/>
      <c r="AC2" s="118"/>
      <c r="AD2" s="119"/>
    </row>
    <row r="3" spans="2:30" s="111" customFormat="1" ht="28.5" x14ac:dyDescent="0.15">
      <c r="B3" s="300" t="s">
        <v>65</v>
      </c>
      <c r="C3" s="301"/>
      <c r="D3" s="301"/>
      <c r="E3" s="301"/>
      <c r="F3" s="302"/>
      <c r="G3" s="100"/>
      <c r="H3" s="241" t="s">
        <v>50</v>
      </c>
      <c r="I3" s="242"/>
      <c r="J3" s="242"/>
      <c r="K3" s="242"/>
      <c r="L3" s="243"/>
      <c r="M3" s="100"/>
      <c r="N3" s="241" t="s">
        <v>47</v>
      </c>
      <c r="O3" s="242"/>
      <c r="P3" s="242"/>
      <c r="Q3" s="242"/>
      <c r="R3" s="243"/>
      <c r="S3" s="100"/>
      <c r="T3" s="241" t="s">
        <v>48</v>
      </c>
      <c r="U3" s="242"/>
      <c r="V3" s="242"/>
      <c r="W3" s="242"/>
      <c r="X3" s="243"/>
      <c r="Y3" s="100"/>
      <c r="Z3" s="241" t="s">
        <v>49</v>
      </c>
      <c r="AA3" s="242"/>
      <c r="AB3" s="242"/>
      <c r="AC3" s="242"/>
      <c r="AD3" s="243"/>
    </row>
    <row r="4" spans="2:30" s="111" customFormat="1" ht="28.5" x14ac:dyDescent="0.15">
      <c r="B4" s="303"/>
      <c r="C4" s="304"/>
      <c r="D4" s="304"/>
      <c r="E4" s="304"/>
      <c r="F4" s="305"/>
      <c r="G4" s="100"/>
      <c r="H4" s="244"/>
      <c r="I4" s="245"/>
      <c r="J4" s="245"/>
      <c r="K4" s="245"/>
      <c r="L4" s="246"/>
      <c r="M4" s="100"/>
      <c r="N4" s="244"/>
      <c r="O4" s="245"/>
      <c r="P4" s="245"/>
      <c r="Q4" s="245"/>
      <c r="R4" s="246"/>
      <c r="S4" s="100"/>
      <c r="T4" s="244"/>
      <c r="U4" s="245"/>
      <c r="V4" s="245"/>
      <c r="W4" s="245"/>
      <c r="X4" s="246"/>
      <c r="Y4" s="100"/>
      <c r="Z4" s="244"/>
      <c r="AA4" s="245"/>
      <c r="AB4" s="245"/>
      <c r="AC4" s="245"/>
      <c r="AD4" s="246"/>
    </row>
    <row r="5" spans="2:30" s="111" customFormat="1" ht="29.25" thickBot="1" x14ac:dyDescent="0.2">
      <c r="B5" s="303"/>
      <c r="C5" s="304"/>
      <c r="D5" s="304"/>
      <c r="E5" s="304"/>
      <c r="F5" s="305"/>
      <c r="G5" s="100"/>
      <c r="H5" s="244"/>
      <c r="I5" s="245"/>
      <c r="J5" s="245"/>
      <c r="K5" s="245"/>
      <c r="L5" s="246"/>
      <c r="M5" s="100"/>
      <c r="N5" s="244"/>
      <c r="O5" s="245"/>
      <c r="P5" s="245"/>
      <c r="Q5" s="245"/>
      <c r="R5" s="246"/>
      <c r="S5" s="100"/>
      <c r="T5" s="244"/>
      <c r="U5" s="245"/>
      <c r="V5" s="245"/>
      <c r="W5" s="245"/>
      <c r="X5" s="246"/>
      <c r="Y5" s="100"/>
      <c r="Z5" s="247"/>
      <c r="AA5" s="248"/>
      <c r="AB5" s="248"/>
      <c r="AC5" s="248"/>
      <c r="AD5" s="249"/>
    </row>
    <row r="6" spans="2:30" ht="13.5" customHeight="1" x14ac:dyDescent="0.15">
      <c r="B6" s="306" t="s">
        <v>88</v>
      </c>
      <c r="C6" s="307" t="s">
        <v>87</v>
      </c>
      <c r="D6" s="308" t="s">
        <v>147</v>
      </c>
      <c r="E6" s="308"/>
      <c r="F6" s="309" t="s">
        <v>207</v>
      </c>
      <c r="H6" s="250" t="s">
        <v>88</v>
      </c>
      <c r="I6" s="251"/>
      <c r="J6" s="252" t="s">
        <v>147</v>
      </c>
      <c r="K6" s="252"/>
      <c r="L6" s="265" t="s">
        <v>256</v>
      </c>
      <c r="M6" s="120"/>
      <c r="N6" s="250" t="s">
        <v>88</v>
      </c>
      <c r="O6" s="251"/>
      <c r="P6" s="252" t="s">
        <v>147</v>
      </c>
      <c r="Q6" s="252"/>
      <c r="R6" s="265" t="s">
        <v>208</v>
      </c>
      <c r="T6" s="250" t="s">
        <v>88</v>
      </c>
      <c r="U6" s="251"/>
      <c r="V6" s="252" t="s">
        <v>147</v>
      </c>
      <c r="W6" s="252"/>
      <c r="X6" s="265" t="s">
        <v>262</v>
      </c>
      <c r="Z6" s="259" t="s">
        <v>88</v>
      </c>
      <c r="AA6" s="260"/>
      <c r="AB6" s="253" t="s">
        <v>147</v>
      </c>
      <c r="AC6" s="254"/>
      <c r="AD6" s="266" t="s">
        <v>709</v>
      </c>
    </row>
    <row r="7" spans="2:30" ht="13.5" customHeight="1" x14ac:dyDescent="0.15">
      <c r="B7" s="306"/>
      <c r="C7" s="307"/>
      <c r="D7" s="308"/>
      <c r="E7" s="308"/>
      <c r="F7" s="309"/>
      <c r="H7" s="250"/>
      <c r="I7" s="251"/>
      <c r="J7" s="252"/>
      <c r="K7" s="252"/>
      <c r="L7" s="265"/>
      <c r="M7" s="120"/>
      <c r="N7" s="250"/>
      <c r="O7" s="251"/>
      <c r="P7" s="252"/>
      <c r="Q7" s="252"/>
      <c r="R7" s="265"/>
      <c r="T7" s="250"/>
      <c r="U7" s="251"/>
      <c r="V7" s="252"/>
      <c r="W7" s="252"/>
      <c r="X7" s="265"/>
      <c r="Z7" s="261"/>
      <c r="AA7" s="262"/>
      <c r="AB7" s="255"/>
      <c r="AC7" s="256"/>
      <c r="AD7" s="267"/>
    </row>
    <row r="8" spans="2:30" ht="13.5" customHeight="1" x14ac:dyDescent="0.15">
      <c r="B8" s="306"/>
      <c r="C8" s="307"/>
      <c r="D8" s="308"/>
      <c r="E8" s="308"/>
      <c r="F8" s="309"/>
      <c r="H8" s="250"/>
      <c r="I8" s="251"/>
      <c r="J8" s="252"/>
      <c r="K8" s="252"/>
      <c r="L8" s="265"/>
      <c r="M8" s="120"/>
      <c r="N8" s="250"/>
      <c r="O8" s="251"/>
      <c r="P8" s="252"/>
      <c r="Q8" s="252"/>
      <c r="R8" s="265"/>
      <c r="T8" s="250"/>
      <c r="U8" s="251"/>
      <c r="V8" s="252"/>
      <c r="W8" s="252"/>
      <c r="X8" s="265"/>
      <c r="Z8" s="263"/>
      <c r="AA8" s="264"/>
      <c r="AB8" s="257"/>
      <c r="AC8" s="258"/>
      <c r="AD8" s="268"/>
    </row>
    <row r="9" spans="2:30" ht="27" customHeight="1" x14ac:dyDescent="0.15">
      <c r="B9" s="236" t="s">
        <v>148</v>
      </c>
      <c r="C9" s="269" t="s">
        <v>428</v>
      </c>
      <c r="D9" s="138"/>
      <c r="E9" s="139" t="s">
        <v>726</v>
      </c>
      <c r="F9" s="140" t="s">
        <v>429</v>
      </c>
      <c r="H9" s="275" t="s">
        <v>148</v>
      </c>
      <c r="I9" s="150"/>
      <c r="J9" s="151"/>
      <c r="K9" s="152" t="s">
        <v>494</v>
      </c>
      <c r="L9" s="124" t="s">
        <v>495</v>
      </c>
      <c r="M9" s="120"/>
      <c r="N9" s="275" t="s">
        <v>148</v>
      </c>
      <c r="O9" s="137"/>
      <c r="P9" s="121"/>
      <c r="Q9" s="122" t="s">
        <v>727</v>
      </c>
      <c r="R9" s="123" t="s">
        <v>429</v>
      </c>
      <c r="T9" s="279" t="s">
        <v>398</v>
      </c>
      <c r="U9" s="150"/>
      <c r="V9" s="151"/>
      <c r="W9" s="152" t="s">
        <v>760</v>
      </c>
      <c r="X9" s="124" t="s">
        <v>495</v>
      </c>
      <c r="Z9" s="279" t="s">
        <v>148</v>
      </c>
      <c r="AA9" s="286" t="s">
        <v>150</v>
      </c>
      <c r="AB9" s="166"/>
      <c r="AC9" s="167" t="s">
        <v>681</v>
      </c>
      <c r="AD9" s="124" t="s">
        <v>420</v>
      </c>
    </row>
    <row r="10" spans="2:30" ht="27" customHeight="1" x14ac:dyDescent="0.15">
      <c r="B10" s="237"/>
      <c r="C10" s="269"/>
      <c r="D10" s="138"/>
      <c r="E10" s="139" t="s">
        <v>430</v>
      </c>
      <c r="F10" s="140" t="s">
        <v>431</v>
      </c>
      <c r="H10" s="275"/>
      <c r="I10" s="283" t="s">
        <v>89</v>
      </c>
      <c r="J10" s="151">
        <v>1</v>
      </c>
      <c r="K10" s="152" t="s">
        <v>374</v>
      </c>
      <c r="L10" s="124" t="s">
        <v>279</v>
      </c>
      <c r="M10" s="120"/>
      <c r="N10" s="275"/>
      <c r="O10" s="345" t="s">
        <v>776</v>
      </c>
      <c r="P10" s="121">
        <v>1</v>
      </c>
      <c r="Q10" s="122" t="s">
        <v>553</v>
      </c>
      <c r="R10" s="124" t="s">
        <v>270</v>
      </c>
      <c r="T10" s="280"/>
      <c r="U10" s="330" t="s">
        <v>149</v>
      </c>
      <c r="V10" s="125">
        <v>1</v>
      </c>
      <c r="W10" s="155" t="s">
        <v>611</v>
      </c>
      <c r="X10" s="124" t="s">
        <v>122</v>
      </c>
      <c r="Z10" s="280"/>
      <c r="AA10" s="287"/>
      <c r="AB10" s="125">
        <v>1</v>
      </c>
      <c r="AC10" s="168" t="s">
        <v>682</v>
      </c>
      <c r="AD10" s="124" t="s">
        <v>683</v>
      </c>
    </row>
    <row r="11" spans="2:30" ht="27" customHeight="1" x14ac:dyDescent="0.15">
      <c r="B11" s="237"/>
      <c r="C11" s="269"/>
      <c r="D11" s="141"/>
      <c r="E11" s="139" t="s">
        <v>798</v>
      </c>
      <c r="F11" s="140" t="s">
        <v>432</v>
      </c>
      <c r="H11" s="275"/>
      <c r="I11" s="283"/>
      <c r="J11" s="296">
        <v>2</v>
      </c>
      <c r="K11" s="152" t="s">
        <v>496</v>
      </c>
      <c r="L11" s="124" t="s">
        <v>280</v>
      </c>
      <c r="M11" s="120"/>
      <c r="N11" s="275"/>
      <c r="O11" s="346"/>
      <c r="P11" s="121">
        <v>2</v>
      </c>
      <c r="Q11" s="122" t="s">
        <v>554</v>
      </c>
      <c r="R11" s="124" t="s">
        <v>137</v>
      </c>
      <c r="T11" s="280"/>
      <c r="U11" s="289"/>
      <c r="V11" s="284">
        <v>2</v>
      </c>
      <c r="W11" s="155" t="s">
        <v>612</v>
      </c>
      <c r="X11" s="124" t="s">
        <v>280</v>
      </c>
      <c r="Z11" s="280"/>
      <c r="AA11" s="287"/>
      <c r="AB11" s="169">
        <v>2</v>
      </c>
      <c r="AC11" s="168" t="s">
        <v>684</v>
      </c>
      <c r="AD11" s="124" t="s">
        <v>393</v>
      </c>
    </row>
    <row r="12" spans="2:30" ht="27" customHeight="1" x14ac:dyDescent="0.15">
      <c r="B12" s="237"/>
      <c r="C12" s="269"/>
      <c r="D12" s="141">
        <v>1</v>
      </c>
      <c r="E12" s="139" t="s">
        <v>433</v>
      </c>
      <c r="F12" s="140" t="s">
        <v>137</v>
      </c>
      <c r="H12" s="275"/>
      <c r="I12" s="283"/>
      <c r="J12" s="297"/>
      <c r="K12" s="152" t="s">
        <v>497</v>
      </c>
      <c r="L12" s="124" t="s">
        <v>498</v>
      </c>
      <c r="M12" s="120"/>
      <c r="N12" s="275"/>
      <c r="O12" s="346"/>
      <c r="P12" s="284">
        <v>3</v>
      </c>
      <c r="Q12" s="122" t="s">
        <v>728</v>
      </c>
      <c r="R12" s="124" t="s">
        <v>392</v>
      </c>
      <c r="T12" s="280"/>
      <c r="U12" s="289"/>
      <c r="V12" s="285"/>
      <c r="W12" s="155" t="s">
        <v>613</v>
      </c>
      <c r="X12" s="124" t="s">
        <v>498</v>
      </c>
      <c r="Z12" s="280"/>
      <c r="AA12" s="287"/>
      <c r="AB12" s="125">
        <v>3</v>
      </c>
      <c r="AC12" s="168" t="s">
        <v>685</v>
      </c>
      <c r="AD12" s="124" t="s">
        <v>394</v>
      </c>
    </row>
    <row r="13" spans="2:30" ht="27" customHeight="1" x14ac:dyDescent="0.15">
      <c r="B13" s="237"/>
      <c r="C13" s="269"/>
      <c r="D13" s="141">
        <v>2</v>
      </c>
      <c r="E13" s="139" t="s">
        <v>434</v>
      </c>
      <c r="F13" s="140" t="s">
        <v>123</v>
      </c>
      <c r="H13" s="275"/>
      <c r="I13" s="283"/>
      <c r="J13" s="296">
        <v>3</v>
      </c>
      <c r="K13" s="153" t="s">
        <v>499</v>
      </c>
      <c r="L13" s="124" t="s">
        <v>390</v>
      </c>
      <c r="M13" s="120"/>
      <c r="N13" s="275"/>
      <c r="O13" s="346"/>
      <c r="P13" s="285"/>
      <c r="Q13" s="122" t="s">
        <v>555</v>
      </c>
      <c r="R13" s="124" t="s">
        <v>393</v>
      </c>
      <c r="T13" s="280"/>
      <c r="U13" s="289"/>
      <c r="V13" s="125">
        <v>3</v>
      </c>
      <c r="W13" s="155" t="s">
        <v>614</v>
      </c>
      <c r="X13" s="124" t="s">
        <v>390</v>
      </c>
      <c r="Z13" s="280"/>
      <c r="AA13" s="287"/>
      <c r="AB13" s="125">
        <v>4</v>
      </c>
      <c r="AC13" s="170" t="s">
        <v>686</v>
      </c>
      <c r="AD13" s="124" t="s">
        <v>558</v>
      </c>
    </row>
    <row r="14" spans="2:30" ht="27" customHeight="1" x14ac:dyDescent="0.15">
      <c r="B14" s="237"/>
      <c r="C14" s="269"/>
      <c r="D14" s="141">
        <v>3</v>
      </c>
      <c r="E14" s="139" t="s">
        <v>435</v>
      </c>
      <c r="F14" s="140" t="s">
        <v>124</v>
      </c>
      <c r="H14" s="275"/>
      <c r="I14" s="283"/>
      <c r="J14" s="297"/>
      <c r="K14" s="152" t="s">
        <v>500</v>
      </c>
      <c r="L14" s="124" t="s">
        <v>501</v>
      </c>
      <c r="M14" s="120"/>
      <c r="N14" s="275"/>
      <c r="O14" s="346"/>
      <c r="P14" s="125">
        <v>4</v>
      </c>
      <c r="Q14" s="122" t="s">
        <v>556</v>
      </c>
      <c r="R14" s="124" t="s">
        <v>394</v>
      </c>
      <c r="T14" s="280"/>
      <c r="U14" s="289"/>
      <c r="V14" s="125">
        <v>4</v>
      </c>
      <c r="W14" s="155" t="s">
        <v>615</v>
      </c>
      <c r="X14" s="124" t="s">
        <v>281</v>
      </c>
      <c r="Z14" s="280"/>
      <c r="AA14" s="287"/>
      <c r="AB14" s="125">
        <v>5</v>
      </c>
      <c r="AC14" s="170" t="s">
        <v>687</v>
      </c>
      <c r="AD14" s="124" t="s">
        <v>422</v>
      </c>
    </row>
    <row r="15" spans="2:30" ht="27" customHeight="1" x14ac:dyDescent="0.15">
      <c r="B15" s="237"/>
      <c r="C15" s="269"/>
      <c r="D15" s="141"/>
      <c r="E15" s="139" t="s">
        <v>436</v>
      </c>
      <c r="F15" s="140" t="s">
        <v>125</v>
      </c>
      <c r="H15" s="275"/>
      <c r="I15" s="283"/>
      <c r="J15" s="296">
        <v>4</v>
      </c>
      <c r="K15" s="152" t="s">
        <v>502</v>
      </c>
      <c r="L15" s="124" t="s">
        <v>503</v>
      </c>
      <c r="M15" s="120"/>
      <c r="N15" s="275"/>
      <c r="O15" s="346"/>
      <c r="P15" s="125">
        <v>5</v>
      </c>
      <c r="Q15" s="122" t="s">
        <v>557</v>
      </c>
      <c r="R15" s="124" t="s">
        <v>558</v>
      </c>
      <c r="T15" s="280"/>
      <c r="U15" s="289"/>
      <c r="V15" s="284">
        <v>5</v>
      </c>
      <c r="W15" s="155" t="s">
        <v>152</v>
      </c>
      <c r="X15" s="124" t="s">
        <v>616</v>
      </c>
      <c r="Z15" s="280"/>
      <c r="AA15" s="287"/>
      <c r="AB15" s="125">
        <v>6</v>
      </c>
      <c r="AC15" s="168" t="s">
        <v>90</v>
      </c>
      <c r="AD15" s="124" t="s">
        <v>441</v>
      </c>
    </row>
    <row r="16" spans="2:30" ht="27" customHeight="1" x14ac:dyDescent="0.15">
      <c r="B16" s="237"/>
      <c r="C16" s="271" t="s">
        <v>437</v>
      </c>
      <c r="D16" s="282">
        <v>4</v>
      </c>
      <c r="E16" s="139" t="s">
        <v>438</v>
      </c>
      <c r="F16" s="140" t="s">
        <v>421</v>
      </c>
      <c r="H16" s="275"/>
      <c r="I16" s="283"/>
      <c r="J16" s="297"/>
      <c r="K16" s="153" t="s">
        <v>504</v>
      </c>
      <c r="L16" s="124" t="s">
        <v>505</v>
      </c>
      <c r="M16" s="120"/>
      <c r="N16" s="275"/>
      <c r="O16" s="346"/>
      <c r="P16" s="125">
        <v>6</v>
      </c>
      <c r="Q16" s="122" t="s">
        <v>559</v>
      </c>
      <c r="R16" s="124" t="s">
        <v>422</v>
      </c>
      <c r="T16" s="280"/>
      <c r="U16" s="289"/>
      <c r="V16" s="285"/>
      <c r="W16" s="155" t="s">
        <v>617</v>
      </c>
      <c r="X16" s="124" t="s">
        <v>618</v>
      </c>
      <c r="Z16" s="280"/>
      <c r="AA16" s="287"/>
      <c r="AB16" s="125">
        <v>7</v>
      </c>
      <c r="AC16" s="168" t="s">
        <v>98</v>
      </c>
      <c r="AD16" s="124" t="s">
        <v>153</v>
      </c>
    </row>
    <row r="17" spans="2:30" ht="27" customHeight="1" x14ac:dyDescent="0.15">
      <c r="B17" s="237"/>
      <c r="C17" s="271"/>
      <c r="D17" s="282"/>
      <c r="E17" s="139" t="s">
        <v>439</v>
      </c>
      <c r="F17" s="140" t="s">
        <v>422</v>
      </c>
      <c r="H17" s="275"/>
      <c r="I17" s="283"/>
      <c r="J17" s="151">
        <v>5</v>
      </c>
      <c r="K17" s="154" t="s">
        <v>506</v>
      </c>
      <c r="L17" s="124" t="s">
        <v>507</v>
      </c>
      <c r="M17" s="120"/>
      <c r="N17" s="275"/>
      <c r="O17" s="346"/>
      <c r="P17" s="284">
        <v>7</v>
      </c>
      <c r="Q17" s="122" t="s">
        <v>729</v>
      </c>
      <c r="R17" s="124" t="s">
        <v>423</v>
      </c>
      <c r="T17" s="280"/>
      <c r="U17" s="289"/>
      <c r="V17" s="284">
        <v>6</v>
      </c>
      <c r="W17" s="155" t="s">
        <v>619</v>
      </c>
      <c r="X17" s="124" t="s">
        <v>282</v>
      </c>
      <c r="Z17" s="280"/>
      <c r="AA17" s="287"/>
      <c r="AB17" s="125">
        <v>8</v>
      </c>
      <c r="AC17" s="168" t="s">
        <v>91</v>
      </c>
      <c r="AD17" s="124" t="s">
        <v>512</v>
      </c>
    </row>
    <row r="18" spans="2:30" ht="27" customHeight="1" x14ac:dyDescent="0.15">
      <c r="B18" s="237"/>
      <c r="C18" s="271"/>
      <c r="D18" s="141">
        <v>5</v>
      </c>
      <c r="E18" s="139" t="s">
        <v>440</v>
      </c>
      <c r="F18" s="140" t="s">
        <v>441</v>
      </c>
      <c r="H18" s="275"/>
      <c r="I18" s="283"/>
      <c r="J18" s="151">
        <v>6</v>
      </c>
      <c r="K18" s="154" t="s">
        <v>151</v>
      </c>
      <c r="L18" s="124" t="s">
        <v>508</v>
      </c>
      <c r="M18" s="120"/>
      <c r="N18" s="275"/>
      <c r="O18" s="346"/>
      <c r="P18" s="285"/>
      <c r="Q18" s="122" t="s">
        <v>560</v>
      </c>
      <c r="R18" s="124" t="s">
        <v>126</v>
      </c>
      <c r="T18" s="280"/>
      <c r="U18" s="289"/>
      <c r="V18" s="285"/>
      <c r="W18" s="155" t="s">
        <v>620</v>
      </c>
      <c r="X18" s="124" t="s">
        <v>283</v>
      </c>
      <c r="Z18" s="280"/>
      <c r="AA18" s="287"/>
      <c r="AB18" s="284">
        <v>9</v>
      </c>
      <c r="AC18" s="168" t="s">
        <v>688</v>
      </c>
      <c r="AD18" s="124" t="s">
        <v>710</v>
      </c>
    </row>
    <row r="19" spans="2:30" ht="27" customHeight="1" x14ac:dyDescent="0.15">
      <c r="B19" s="237"/>
      <c r="C19" s="271"/>
      <c r="D19" s="141">
        <v>6</v>
      </c>
      <c r="E19" s="139" t="s">
        <v>442</v>
      </c>
      <c r="F19" s="140" t="s">
        <v>153</v>
      </c>
      <c r="H19" s="275"/>
      <c r="I19" s="283"/>
      <c r="J19" s="151">
        <v>7</v>
      </c>
      <c r="K19" s="154" t="s">
        <v>509</v>
      </c>
      <c r="L19" s="124" t="s">
        <v>510</v>
      </c>
      <c r="M19" s="120"/>
      <c r="N19" s="275"/>
      <c r="O19" s="346"/>
      <c r="P19" s="284">
        <v>8</v>
      </c>
      <c r="Q19" s="122" t="s">
        <v>730</v>
      </c>
      <c r="R19" s="124" t="s">
        <v>154</v>
      </c>
      <c r="T19" s="280"/>
      <c r="U19" s="289"/>
      <c r="V19" s="284">
        <v>7</v>
      </c>
      <c r="W19" s="155" t="s">
        <v>621</v>
      </c>
      <c r="X19" s="124" t="s">
        <v>284</v>
      </c>
      <c r="Z19" s="280"/>
      <c r="AA19" s="287"/>
      <c r="AB19" s="285"/>
      <c r="AC19" s="168" t="s">
        <v>92</v>
      </c>
      <c r="AD19" s="124" t="s">
        <v>138</v>
      </c>
    </row>
    <row r="20" spans="2:30" ht="27" customHeight="1" x14ac:dyDescent="0.15">
      <c r="B20" s="237"/>
      <c r="C20" s="271"/>
      <c r="D20" s="141">
        <v>7</v>
      </c>
      <c r="E20" s="139" t="s">
        <v>443</v>
      </c>
      <c r="F20" s="140" t="s">
        <v>156</v>
      </c>
      <c r="H20" s="275"/>
      <c r="I20" s="283"/>
      <c r="J20" s="296">
        <v>8</v>
      </c>
      <c r="K20" s="154" t="s">
        <v>511</v>
      </c>
      <c r="L20" s="124" t="s">
        <v>512</v>
      </c>
      <c r="M20" s="120"/>
      <c r="N20" s="275"/>
      <c r="O20" s="346"/>
      <c r="P20" s="285"/>
      <c r="Q20" s="122" t="s">
        <v>561</v>
      </c>
      <c r="R20" s="124" t="s">
        <v>156</v>
      </c>
      <c r="T20" s="280"/>
      <c r="U20" s="289"/>
      <c r="V20" s="285"/>
      <c r="W20" s="155" t="s">
        <v>622</v>
      </c>
      <c r="X20" s="124" t="s">
        <v>426</v>
      </c>
      <c r="Z20" s="280"/>
      <c r="AA20" s="287"/>
      <c r="AB20" s="125">
        <v>10</v>
      </c>
      <c r="AC20" s="168" t="s">
        <v>93</v>
      </c>
      <c r="AD20" s="124" t="s">
        <v>127</v>
      </c>
    </row>
    <row r="21" spans="2:30" ht="27" customHeight="1" x14ac:dyDescent="0.15">
      <c r="B21" s="237"/>
      <c r="C21" s="271"/>
      <c r="D21" s="282">
        <v>8</v>
      </c>
      <c r="E21" s="139" t="s">
        <v>444</v>
      </c>
      <c r="F21" s="140" t="s">
        <v>139</v>
      </c>
      <c r="H21" s="275"/>
      <c r="I21" s="283"/>
      <c r="J21" s="298"/>
      <c r="K21" s="154" t="s">
        <v>513</v>
      </c>
      <c r="L21" s="124">
        <v>44</v>
      </c>
      <c r="M21" s="120"/>
      <c r="N21" s="275"/>
      <c r="O21" s="346"/>
      <c r="P21" s="284">
        <v>9</v>
      </c>
      <c r="Q21" s="122" t="s">
        <v>731</v>
      </c>
      <c r="R21" s="124" t="s">
        <v>424</v>
      </c>
      <c r="T21" s="280"/>
      <c r="U21" s="289"/>
      <c r="V21" s="284">
        <v>8</v>
      </c>
      <c r="W21" s="155" t="s">
        <v>158</v>
      </c>
      <c r="X21" s="124" t="s">
        <v>512</v>
      </c>
      <c r="Z21" s="280"/>
      <c r="AA21" s="287"/>
      <c r="AB21" s="126"/>
      <c r="AC21" s="168" t="s">
        <v>312</v>
      </c>
      <c r="AD21" s="124" t="s">
        <v>253</v>
      </c>
    </row>
    <row r="22" spans="2:30" ht="27" customHeight="1" x14ac:dyDescent="0.15">
      <c r="B22" s="237"/>
      <c r="C22" s="271"/>
      <c r="D22" s="282"/>
      <c r="E22" s="139" t="s">
        <v>445</v>
      </c>
      <c r="F22" s="140" t="s">
        <v>446</v>
      </c>
      <c r="H22" s="275"/>
      <c r="I22" s="283"/>
      <c r="J22" s="297"/>
      <c r="K22" s="154" t="s">
        <v>514</v>
      </c>
      <c r="L22" s="124">
        <v>45</v>
      </c>
      <c r="M22" s="120"/>
      <c r="N22" s="275"/>
      <c r="O22" s="346"/>
      <c r="P22" s="285"/>
      <c r="Q22" s="122" t="s">
        <v>562</v>
      </c>
      <c r="R22" s="124" t="s">
        <v>138</v>
      </c>
      <c r="T22" s="280"/>
      <c r="U22" s="289"/>
      <c r="V22" s="285"/>
      <c r="W22" s="155" t="s">
        <v>623</v>
      </c>
      <c r="X22" s="124" t="s">
        <v>624</v>
      </c>
      <c r="Z22" s="280"/>
      <c r="AA22" s="287"/>
      <c r="AB22" s="125">
        <v>11</v>
      </c>
      <c r="AC22" s="168" t="s">
        <v>94</v>
      </c>
      <c r="AD22" s="124" t="s">
        <v>128</v>
      </c>
    </row>
    <row r="23" spans="2:30" ht="27" customHeight="1" x14ac:dyDescent="0.15">
      <c r="B23" s="237"/>
      <c r="C23" s="271"/>
      <c r="D23" s="141">
        <v>9</v>
      </c>
      <c r="E23" s="139" t="s">
        <v>447</v>
      </c>
      <c r="F23" s="140" t="s">
        <v>127</v>
      </c>
      <c r="H23" s="275"/>
      <c r="I23" s="283"/>
      <c r="J23" s="151">
        <v>9</v>
      </c>
      <c r="K23" s="152" t="s">
        <v>515</v>
      </c>
      <c r="L23" s="124" t="s">
        <v>516</v>
      </c>
      <c r="M23" s="120"/>
      <c r="N23" s="275"/>
      <c r="O23" s="343"/>
      <c r="P23" s="125"/>
      <c r="Q23" s="122" t="s">
        <v>563</v>
      </c>
      <c r="R23" s="124" t="s">
        <v>127</v>
      </c>
      <c r="T23" s="280"/>
      <c r="U23" s="289"/>
      <c r="V23" s="284">
        <v>9</v>
      </c>
      <c r="W23" s="155" t="s">
        <v>160</v>
      </c>
      <c r="X23" s="124" t="s">
        <v>285</v>
      </c>
      <c r="Z23" s="280"/>
      <c r="AA23" s="287"/>
      <c r="AB23" s="125">
        <v>12</v>
      </c>
      <c r="AC23" s="168" t="s">
        <v>711</v>
      </c>
      <c r="AD23" s="124" t="s">
        <v>129</v>
      </c>
    </row>
    <row r="24" spans="2:30" ht="27" customHeight="1" x14ac:dyDescent="0.15">
      <c r="B24" s="237"/>
      <c r="C24" s="271"/>
      <c r="D24" s="141">
        <v>10</v>
      </c>
      <c r="E24" s="139" t="s">
        <v>448</v>
      </c>
      <c r="F24" s="140" t="s">
        <v>253</v>
      </c>
      <c r="H24" s="275"/>
      <c r="I24" s="283"/>
      <c r="J24" s="151">
        <v>10</v>
      </c>
      <c r="K24" s="152" t="s">
        <v>155</v>
      </c>
      <c r="L24" s="124" t="s">
        <v>517</v>
      </c>
      <c r="M24" s="120"/>
      <c r="N24" s="275"/>
      <c r="O24" s="292" t="s">
        <v>564</v>
      </c>
      <c r="P24" s="121">
        <v>10</v>
      </c>
      <c r="Q24" s="122" t="s">
        <v>565</v>
      </c>
      <c r="R24" s="124" t="s">
        <v>253</v>
      </c>
      <c r="T24" s="280"/>
      <c r="U24" s="289"/>
      <c r="V24" s="285"/>
      <c r="W24" s="155" t="s">
        <v>625</v>
      </c>
      <c r="X24" s="124" t="s">
        <v>427</v>
      </c>
      <c r="Z24" s="280"/>
      <c r="AA24" s="287"/>
      <c r="AB24" s="284">
        <v>13</v>
      </c>
      <c r="AC24" s="168" t="s">
        <v>278</v>
      </c>
      <c r="AD24" s="124" t="s">
        <v>130</v>
      </c>
    </row>
    <row r="25" spans="2:30" ht="27" customHeight="1" x14ac:dyDescent="0.15">
      <c r="B25" s="237"/>
      <c r="C25" s="271"/>
      <c r="D25" s="141">
        <v>11</v>
      </c>
      <c r="E25" s="139" t="s">
        <v>449</v>
      </c>
      <c r="F25" s="140" t="s">
        <v>128</v>
      </c>
      <c r="H25" s="275"/>
      <c r="I25" s="283"/>
      <c r="J25" s="151">
        <v>11</v>
      </c>
      <c r="K25" s="152" t="s">
        <v>157</v>
      </c>
      <c r="L25" s="124" t="s">
        <v>518</v>
      </c>
      <c r="M25" s="120"/>
      <c r="N25" s="275"/>
      <c r="O25" s="292"/>
      <c r="P25" s="121">
        <v>11</v>
      </c>
      <c r="Q25" s="122" t="s">
        <v>566</v>
      </c>
      <c r="R25" s="124" t="s">
        <v>128</v>
      </c>
      <c r="T25" s="280"/>
      <c r="U25" s="334"/>
      <c r="V25" s="125"/>
      <c r="W25" s="155" t="s">
        <v>626</v>
      </c>
      <c r="X25" s="124" t="s">
        <v>517</v>
      </c>
      <c r="Z25" s="280"/>
      <c r="AA25" s="287"/>
      <c r="AB25" s="285"/>
      <c r="AC25" s="168" t="s">
        <v>761</v>
      </c>
      <c r="AD25" s="124" t="s">
        <v>569</v>
      </c>
    </row>
    <row r="26" spans="2:30" ht="27" customHeight="1" x14ac:dyDescent="0.15">
      <c r="B26" s="237"/>
      <c r="C26" s="271"/>
      <c r="D26" s="141">
        <v>12</v>
      </c>
      <c r="E26" s="139" t="s">
        <v>450</v>
      </c>
      <c r="F26" s="140" t="s">
        <v>129</v>
      </c>
      <c r="H26" s="275"/>
      <c r="I26" s="283"/>
      <c r="J26" s="151">
        <v>12</v>
      </c>
      <c r="K26" s="152" t="s">
        <v>159</v>
      </c>
      <c r="L26" s="124" t="s">
        <v>519</v>
      </c>
      <c r="M26" s="120"/>
      <c r="N26" s="275"/>
      <c r="O26" s="292"/>
      <c r="P26" s="121">
        <v>12</v>
      </c>
      <c r="Q26" s="122" t="s">
        <v>567</v>
      </c>
      <c r="R26" s="124" t="s">
        <v>129</v>
      </c>
      <c r="T26" s="280"/>
      <c r="U26" s="283" t="s">
        <v>297</v>
      </c>
      <c r="V26" s="126">
        <v>10</v>
      </c>
      <c r="W26" s="155" t="s">
        <v>627</v>
      </c>
      <c r="X26" s="124" t="s">
        <v>518</v>
      </c>
      <c r="Z26" s="280"/>
      <c r="AA26" s="287"/>
      <c r="AB26" s="125">
        <v>14</v>
      </c>
      <c r="AC26" s="168" t="s">
        <v>96</v>
      </c>
      <c r="AD26" s="124" t="s">
        <v>571</v>
      </c>
    </row>
    <row r="27" spans="2:30" ht="27" customHeight="1" x14ac:dyDescent="0.15">
      <c r="B27" s="237"/>
      <c r="C27" s="271"/>
      <c r="D27" s="141">
        <v>13</v>
      </c>
      <c r="E27" s="139" t="s">
        <v>451</v>
      </c>
      <c r="F27" s="140" t="s">
        <v>130</v>
      </c>
      <c r="H27" s="275"/>
      <c r="I27" s="283"/>
      <c r="J27" s="151"/>
      <c r="K27" s="152" t="s">
        <v>520</v>
      </c>
      <c r="L27" s="124" t="s">
        <v>521</v>
      </c>
      <c r="M27" s="120"/>
      <c r="N27" s="275"/>
      <c r="O27" s="292"/>
      <c r="P27" s="234">
        <v>13</v>
      </c>
      <c r="Q27" s="122" t="s">
        <v>568</v>
      </c>
      <c r="R27" s="124" t="s">
        <v>130</v>
      </c>
      <c r="T27" s="280"/>
      <c r="U27" s="283"/>
      <c r="V27" s="125">
        <v>11</v>
      </c>
      <c r="W27" s="155" t="s">
        <v>628</v>
      </c>
      <c r="X27" s="124" t="s">
        <v>629</v>
      </c>
      <c r="Z27" s="280"/>
      <c r="AA27" s="287"/>
      <c r="AB27" s="125">
        <v>15</v>
      </c>
      <c r="AC27" s="168" t="s">
        <v>689</v>
      </c>
      <c r="AD27" s="124" t="s">
        <v>456</v>
      </c>
    </row>
    <row r="28" spans="2:30" ht="27" customHeight="1" x14ac:dyDescent="0.15">
      <c r="B28" s="237"/>
      <c r="C28" s="271"/>
      <c r="D28" s="282">
        <v>14</v>
      </c>
      <c r="E28" s="139" t="s">
        <v>452</v>
      </c>
      <c r="F28" s="140" t="s">
        <v>131</v>
      </c>
      <c r="H28" s="275"/>
      <c r="I28" s="283"/>
      <c r="J28" s="151"/>
      <c r="K28" s="154" t="s">
        <v>375</v>
      </c>
      <c r="L28" s="124" t="s">
        <v>522</v>
      </c>
      <c r="M28" s="120"/>
      <c r="N28" s="275"/>
      <c r="O28" s="292"/>
      <c r="P28" s="235"/>
      <c r="Q28" s="122" t="s">
        <v>732</v>
      </c>
      <c r="R28" s="124" t="s">
        <v>569</v>
      </c>
      <c r="T28" s="280"/>
      <c r="U28" s="283"/>
      <c r="V28" s="284">
        <v>12</v>
      </c>
      <c r="W28" s="155" t="s">
        <v>163</v>
      </c>
      <c r="X28" s="124" t="s">
        <v>630</v>
      </c>
      <c r="Z28" s="280"/>
      <c r="AA28" s="287"/>
      <c r="AB28" s="125">
        <v>16</v>
      </c>
      <c r="AC28" s="168" t="s">
        <v>690</v>
      </c>
      <c r="AD28" s="124" t="s">
        <v>691</v>
      </c>
    </row>
    <row r="29" spans="2:30" ht="27" customHeight="1" x14ac:dyDescent="0.15">
      <c r="B29" s="237"/>
      <c r="C29" s="271"/>
      <c r="D29" s="282"/>
      <c r="E29" s="139" t="s">
        <v>453</v>
      </c>
      <c r="F29" s="140" t="s">
        <v>454</v>
      </c>
      <c r="H29" s="275"/>
      <c r="I29" s="283" t="s">
        <v>95</v>
      </c>
      <c r="J29" s="151">
        <v>13</v>
      </c>
      <c r="K29" s="154" t="s">
        <v>161</v>
      </c>
      <c r="L29" s="124" t="s">
        <v>523</v>
      </c>
      <c r="M29" s="120"/>
      <c r="N29" s="275"/>
      <c r="O29" s="292"/>
      <c r="P29" s="284">
        <v>14</v>
      </c>
      <c r="Q29" s="122" t="s">
        <v>570</v>
      </c>
      <c r="R29" s="124" t="s">
        <v>571</v>
      </c>
      <c r="T29" s="280"/>
      <c r="U29" s="283"/>
      <c r="V29" s="285"/>
      <c r="W29" s="155" t="s">
        <v>631</v>
      </c>
      <c r="X29" s="124" t="s">
        <v>632</v>
      </c>
      <c r="Z29" s="280"/>
      <c r="AA29" s="287"/>
      <c r="AB29" s="125">
        <v>17</v>
      </c>
      <c r="AC29" s="171" t="s">
        <v>97</v>
      </c>
      <c r="AD29" s="124" t="s">
        <v>198</v>
      </c>
    </row>
    <row r="30" spans="2:30" ht="27" customHeight="1" x14ac:dyDescent="0.15">
      <c r="B30" s="237"/>
      <c r="C30" s="271"/>
      <c r="D30" s="141"/>
      <c r="E30" s="139" t="s">
        <v>455</v>
      </c>
      <c r="F30" s="140" t="s">
        <v>456</v>
      </c>
      <c r="H30" s="275"/>
      <c r="I30" s="283"/>
      <c r="J30" s="151">
        <v>14</v>
      </c>
      <c r="K30" s="154" t="s">
        <v>162</v>
      </c>
      <c r="L30" s="124" t="s">
        <v>524</v>
      </c>
      <c r="M30" s="120"/>
      <c r="N30" s="275"/>
      <c r="O30" s="292"/>
      <c r="P30" s="285"/>
      <c r="Q30" s="122" t="s">
        <v>733</v>
      </c>
      <c r="R30" s="124" t="s">
        <v>572</v>
      </c>
      <c r="T30" s="280"/>
      <c r="U30" s="283"/>
      <c r="V30" s="125">
        <v>13</v>
      </c>
      <c r="W30" s="155" t="s">
        <v>633</v>
      </c>
      <c r="X30" s="124" t="s">
        <v>634</v>
      </c>
      <c r="Z30" s="280"/>
      <c r="AA30" s="287"/>
      <c r="AB30" s="125">
        <v>18</v>
      </c>
      <c r="AC30" s="168" t="s">
        <v>99</v>
      </c>
      <c r="AD30" s="124" t="s">
        <v>140</v>
      </c>
    </row>
    <row r="31" spans="2:30" ht="27" customHeight="1" x14ac:dyDescent="0.15">
      <c r="B31" s="237"/>
      <c r="C31" s="269" t="s">
        <v>457</v>
      </c>
      <c r="D31" s="282">
        <v>15</v>
      </c>
      <c r="E31" s="139" t="s">
        <v>458</v>
      </c>
      <c r="F31" s="140" t="s">
        <v>459</v>
      </c>
      <c r="H31" s="275"/>
      <c r="I31" s="283"/>
      <c r="J31" s="151">
        <v>15</v>
      </c>
      <c r="K31" s="154" t="s">
        <v>164</v>
      </c>
      <c r="L31" s="124" t="s">
        <v>525</v>
      </c>
      <c r="M31" s="120"/>
      <c r="N31" s="275"/>
      <c r="O31" s="292"/>
      <c r="P31" s="121">
        <v>15</v>
      </c>
      <c r="Q31" s="122" t="s">
        <v>573</v>
      </c>
      <c r="R31" s="124" t="s">
        <v>132</v>
      </c>
      <c r="T31" s="280"/>
      <c r="U31" s="283"/>
      <c r="V31" s="125">
        <v>14</v>
      </c>
      <c r="W31" s="155" t="s">
        <v>635</v>
      </c>
      <c r="X31" s="124" t="s">
        <v>523</v>
      </c>
      <c r="Z31" s="280"/>
      <c r="AA31" s="287"/>
      <c r="AB31" s="125">
        <v>19</v>
      </c>
      <c r="AC31" s="168" t="s">
        <v>692</v>
      </c>
      <c r="AD31" s="124" t="s">
        <v>210</v>
      </c>
    </row>
    <row r="32" spans="2:30" ht="27" customHeight="1" x14ac:dyDescent="0.15">
      <c r="B32" s="237"/>
      <c r="C32" s="269"/>
      <c r="D32" s="282"/>
      <c r="E32" s="139" t="s">
        <v>460</v>
      </c>
      <c r="F32" s="140" t="s">
        <v>133</v>
      </c>
      <c r="H32" s="275"/>
      <c r="I32" s="283"/>
      <c r="J32" s="151">
        <v>16</v>
      </c>
      <c r="K32" s="154" t="s">
        <v>526</v>
      </c>
      <c r="L32" s="124" t="s">
        <v>527</v>
      </c>
      <c r="M32" s="120"/>
      <c r="N32" s="275"/>
      <c r="O32" s="292"/>
      <c r="P32" s="234">
        <v>16</v>
      </c>
      <c r="Q32" s="122" t="s">
        <v>734</v>
      </c>
      <c r="R32" s="124" t="s">
        <v>271</v>
      </c>
      <c r="T32" s="280"/>
      <c r="U32" s="283"/>
      <c r="V32" s="284">
        <v>15</v>
      </c>
      <c r="W32" s="155" t="s">
        <v>399</v>
      </c>
      <c r="X32" s="124" t="s">
        <v>524</v>
      </c>
      <c r="Z32" s="280"/>
      <c r="AA32" s="287"/>
      <c r="AB32" s="169">
        <v>20</v>
      </c>
      <c r="AC32" s="168" t="s">
        <v>712</v>
      </c>
      <c r="AD32" s="124" t="s">
        <v>693</v>
      </c>
    </row>
    <row r="33" spans="2:31" ht="27" customHeight="1" x14ac:dyDescent="0.15">
      <c r="B33" s="237"/>
      <c r="C33" s="269"/>
      <c r="D33" s="141">
        <v>16</v>
      </c>
      <c r="E33" s="139" t="s">
        <v>461</v>
      </c>
      <c r="F33" s="140" t="s">
        <v>141</v>
      </c>
      <c r="H33" s="275"/>
      <c r="I33" s="283"/>
      <c r="J33" s="151">
        <v>17</v>
      </c>
      <c r="K33" s="154" t="s">
        <v>165</v>
      </c>
      <c r="L33" s="124" t="s">
        <v>528</v>
      </c>
      <c r="M33" s="120"/>
      <c r="N33" s="275"/>
      <c r="O33" s="292"/>
      <c r="P33" s="235"/>
      <c r="Q33" s="122" t="s">
        <v>574</v>
      </c>
      <c r="R33" s="124" t="s">
        <v>198</v>
      </c>
      <c r="T33" s="280"/>
      <c r="U33" s="283"/>
      <c r="V33" s="285"/>
      <c r="W33" s="155" t="s">
        <v>636</v>
      </c>
      <c r="X33" s="124" t="s">
        <v>637</v>
      </c>
      <c r="Z33" s="280"/>
      <c r="AA33" s="288"/>
      <c r="AB33" s="125"/>
      <c r="AC33" s="168" t="s">
        <v>713</v>
      </c>
      <c r="AD33" s="124" t="s">
        <v>173</v>
      </c>
    </row>
    <row r="34" spans="2:31" ht="27" customHeight="1" x14ac:dyDescent="0.15">
      <c r="B34" s="237"/>
      <c r="C34" s="269"/>
      <c r="D34" s="141">
        <v>17</v>
      </c>
      <c r="E34" s="139" t="s">
        <v>462</v>
      </c>
      <c r="F34" s="140" t="s">
        <v>395</v>
      </c>
      <c r="H34" s="275"/>
      <c r="I34" s="283"/>
      <c r="J34" s="151">
        <v>18</v>
      </c>
      <c r="K34" s="154" t="s">
        <v>166</v>
      </c>
      <c r="L34" s="124" t="s">
        <v>529</v>
      </c>
      <c r="M34" s="120"/>
      <c r="N34" s="275"/>
      <c r="O34" s="292"/>
      <c r="P34" s="121">
        <v>17</v>
      </c>
      <c r="Q34" s="122" t="s">
        <v>575</v>
      </c>
      <c r="R34" s="124" t="s">
        <v>140</v>
      </c>
      <c r="T34" s="280"/>
      <c r="U34" s="283"/>
      <c r="V34" s="125">
        <v>16</v>
      </c>
      <c r="W34" s="155" t="s">
        <v>638</v>
      </c>
      <c r="X34" s="124" t="s">
        <v>286</v>
      </c>
      <c r="Z34" s="280"/>
      <c r="AA34" s="289" t="s">
        <v>172</v>
      </c>
      <c r="AB34" s="125">
        <v>21</v>
      </c>
      <c r="AC34" s="167" t="s">
        <v>694</v>
      </c>
      <c r="AD34" s="124" t="s">
        <v>254</v>
      </c>
    </row>
    <row r="35" spans="2:31" ht="27" customHeight="1" x14ac:dyDescent="0.15">
      <c r="B35" s="237"/>
      <c r="C35" s="269"/>
      <c r="D35" s="282">
        <v>18</v>
      </c>
      <c r="E35" s="139" t="s">
        <v>463</v>
      </c>
      <c r="F35" s="140" t="s">
        <v>400</v>
      </c>
      <c r="H35" s="275"/>
      <c r="I35" s="283"/>
      <c r="J35" s="151">
        <v>19</v>
      </c>
      <c r="K35" s="154" t="s">
        <v>167</v>
      </c>
      <c r="L35" s="124" t="s">
        <v>530</v>
      </c>
      <c r="M35" s="120"/>
      <c r="N35" s="275"/>
      <c r="O35" s="292"/>
      <c r="P35" s="234">
        <v>18</v>
      </c>
      <c r="Q35" s="122" t="s">
        <v>576</v>
      </c>
      <c r="R35" s="124" t="s">
        <v>210</v>
      </c>
      <c r="T35" s="280"/>
      <c r="U35" s="283"/>
      <c r="V35" s="125">
        <v>17</v>
      </c>
      <c r="W35" s="155" t="s">
        <v>639</v>
      </c>
      <c r="X35" s="124" t="s">
        <v>287</v>
      </c>
      <c r="Z35" s="280"/>
      <c r="AA35" s="289"/>
      <c r="AB35" s="284">
        <v>22</v>
      </c>
      <c r="AC35" s="168" t="s">
        <v>695</v>
      </c>
      <c r="AD35" s="124" t="s">
        <v>402</v>
      </c>
    </row>
    <row r="36" spans="2:31" ht="27" customHeight="1" x14ac:dyDescent="0.15">
      <c r="B36" s="237"/>
      <c r="C36" s="269"/>
      <c r="D36" s="282"/>
      <c r="E36" s="149" t="s">
        <v>464</v>
      </c>
      <c r="F36" s="140" t="s">
        <v>401</v>
      </c>
      <c r="H36" s="275"/>
      <c r="I36" s="283"/>
      <c r="J36" s="151">
        <v>20</v>
      </c>
      <c r="K36" s="154" t="s">
        <v>168</v>
      </c>
      <c r="L36" s="124" t="s">
        <v>531</v>
      </c>
      <c r="M36" s="120"/>
      <c r="N36" s="275"/>
      <c r="O36" s="292"/>
      <c r="P36" s="235"/>
      <c r="Q36" s="122" t="s">
        <v>735</v>
      </c>
      <c r="R36" s="124" t="s">
        <v>577</v>
      </c>
      <c r="T36" s="280"/>
      <c r="U36" s="283"/>
      <c r="V36" s="284">
        <v>18</v>
      </c>
      <c r="W36" s="155" t="s">
        <v>174</v>
      </c>
      <c r="X36" s="124" t="s">
        <v>288</v>
      </c>
      <c r="Z36" s="280"/>
      <c r="AA36" s="289"/>
      <c r="AB36" s="285"/>
      <c r="AC36" s="168" t="s">
        <v>696</v>
      </c>
      <c r="AD36" s="124" t="s">
        <v>143</v>
      </c>
    </row>
    <row r="37" spans="2:31" ht="27" customHeight="1" x14ac:dyDescent="0.15">
      <c r="B37" s="237"/>
      <c r="C37" s="269"/>
      <c r="D37" s="282">
        <v>19</v>
      </c>
      <c r="E37" s="139" t="s">
        <v>465</v>
      </c>
      <c r="F37" s="140" t="s">
        <v>170</v>
      </c>
      <c r="H37" s="275"/>
      <c r="I37" s="283"/>
      <c r="J37" s="151">
        <v>21</v>
      </c>
      <c r="K37" s="154" t="s">
        <v>169</v>
      </c>
      <c r="L37" s="124" t="s">
        <v>532</v>
      </c>
      <c r="M37" s="120"/>
      <c r="N37" s="275"/>
      <c r="O37" s="292"/>
      <c r="P37" s="121">
        <v>19</v>
      </c>
      <c r="Q37" s="122" t="s">
        <v>578</v>
      </c>
      <c r="R37" s="124" t="s">
        <v>142</v>
      </c>
      <c r="T37" s="280"/>
      <c r="U37" s="283"/>
      <c r="V37" s="285"/>
      <c r="W37" s="155" t="s">
        <v>640</v>
      </c>
      <c r="X37" s="124" t="s">
        <v>641</v>
      </c>
      <c r="Z37" s="280"/>
      <c r="AA37" s="289"/>
      <c r="AB37" s="284">
        <v>23</v>
      </c>
      <c r="AC37" s="168" t="s">
        <v>697</v>
      </c>
      <c r="AD37" s="124" t="s">
        <v>403</v>
      </c>
    </row>
    <row r="38" spans="2:31" ht="27" customHeight="1" x14ac:dyDescent="0.15">
      <c r="B38" s="237"/>
      <c r="C38" s="269"/>
      <c r="D38" s="282"/>
      <c r="E38" s="139" t="s">
        <v>466</v>
      </c>
      <c r="F38" s="140" t="s">
        <v>257</v>
      </c>
      <c r="H38" s="275"/>
      <c r="I38" s="283"/>
      <c r="J38" s="151">
        <v>22</v>
      </c>
      <c r="K38" s="154" t="s">
        <v>171</v>
      </c>
      <c r="L38" s="124" t="s">
        <v>533</v>
      </c>
      <c r="M38" s="120"/>
      <c r="N38" s="275"/>
      <c r="O38" s="292"/>
      <c r="P38" s="234">
        <v>20</v>
      </c>
      <c r="Q38" s="122" t="s">
        <v>579</v>
      </c>
      <c r="R38" s="124" t="s">
        <v>173</v>
      </c>
      <c r="T38" s="280"/>
      <c r="U38" s="283"/>
      <c r="V38" s="284">
        <v>19</v>
      </c>
      <c r="W38" s="155" t="s">
        <v>642</v>
      </c>
      <c r="X38" s="124" t="s">
        <v>530</v>
      </c>
      <c r="Z38" s="280"/>
      <c r="AA38" s="289"/>
      <c r="AB38" s="285"/>
      <c r="AC38" s="168" t="s">
        <v>714</v>
      </c>
      <c r="AD38" s="124" t="s">
        <v>272</v>
      </c>
    </row>
    <row r="39" spans="2:31" ht="27" customHeight="1" x14ac:dyDescent="0.15">
      <c r="B39" s="237"/>
      <c r="C39" s="269" t="s">
        <v>467</v>
      </c>
      <c r="D39" s="141">
        <v>20</v>
      </c>
      <c r="E39" s="139" t="s">
        <v>468</v>
      </c>
      <c r="F39" s="140" t="s">
        <v>254</v>
      </c>
      <c r="H39" s="275"/>
      <c r="I39" s="283"/>
      <c r="J39" s="125"/>
      <c r="K39" s="154" t="s">
        <v>290</v>
      </c>
      <c r="L39" s="124" t="s">
        <v>534</v>
      </c>
      <c r="M39" s="120"/>
      <c r="N39" s="275"/>
      <c r="O39" s="292"/>
      <c r="P39" s="235"/>
      <c r="Q39" s="122" t="s">
        <v>736</v>
      </c>
      <c r="R39" s="124" t="s">
        <v>200</v>
      </c>
      <c r="T39" s="280"/>
      <c r="U39" s="283"/>
      <c r="V39" s="285"/>
      <c r="W39" s="155" t="s">
        <v>643</v>
      </c>
      <c r="X39" s="124" t="s">
        <v>644</v>
      </c>
      <c r="Z39" s="280"/>
      <c r="AA39" s="289"/>
      <c r="AB39" s="169">
        <v>24</v>
      </c>
      <c r="AC39" s="168" t="s">
        <v>715</v>
      </c>
      <c r="AD39" s="124" t="s">
        <v>135</v>
      </c>
    </row>
    <row r="40" spans="2:31" ht="27" customHeight="1" x14ac:dyDescent="0.15">
      <c r="B40" s="237"/>
      <c r="C40" s="269"/>
      <c r="D40" s="282">
        <v>21</v>
      </c>
      <c r="E40" s="139" t="s">
        <v>469</v>
      </c>
      <c r="F40" s="140" t="s">
        <v>255</v>
      </c>
      <c r="H40" s="275"/>
      <c r="I40" s="283"/>
      <c r="J40" s="151"/>
      <c r="K40" s="154" t="s">
        <v>376</v>
      </c>
      <c r="L40" s="124" t="s">
        <v>535</v>
      </c>
      <c r="M40" s="120"/>
      <c r="N40" s="275"/>
      <c r="O40" s="292"/>
      <c r="P40" s="121"/>
      <c r="Q40" s="122" t="s">
        <v>563</v>
      </c>
      <c r="R40" s="124" t="s">
        <v>175</v>
      </c>
      <c r="T40" s="280"/>
      <c r="U40" s="283"/>
      <c r="V40" s="284">
        <v>20</v>
      </c>
      <c r="W40" s="155" t="s">
        <v>645</v>
      </c>
      <c r="X40" s="124" t="s">
        <v>289</v>
      </c>
      <c r="Z40" s="280"/>
      <c r="AA40" s="289"/>
      <c r="AB40" s="284">
        <v>25</v>
      </c>
      <c r="AC40" s="170" t="s">
        <v>762</v>
      </c>
      <c r="AD40" s="124" t="s">
        <v>136</v>
      </c>
    </row>
    <row r="41" spans="2:31" ht="27" customHeight="1" x14ac:dyDescent="0.15">
      <c r="B41" s="237"/>
      <c r="C41" s="269"/>
      <c r="D41" s="282"/>
      <c r="E41" s="149" t="s">
        <v>779</v>
      </c>
      <c r="F41" s="140" t="s">
        <v>470</v>
      </c>
      <c r="H41" s="275"/>
      <c r="I41" s="283" t="s">
        <v>100</v>
      </c>
      <c r="J41" s="151">
        <v>23</v>
      </c>
      <c r="K41" s="154" t="s">
        <v>377</v>
      </c>
      <c r="L41" s="124" t="s">
        <v>536</v>
      </c>
      <c r="M41" s="120"/>
      <c r="N41" s="275"/>
      <c r="O41" s="341" t="s">
        <v>172</v>
      </c>
      <c r="P41" s="121">
        <v>21</v>
      </c>
      <c r="Q41" s="122" t="s">
        <v>580</v>
      </c>
      <c r="R41" s="124" t="s">
        <v>143</v>
      </c>
      <c r="T41" s="280"/>
      <c r="U41" s="283"/>
      <c r="V41" s="285"/>
      <c r="W41" s="155" t="s">
        <v>646</v>
      </c>
      <c r="X41" s="124" t="s">
        <v>647</v>
      </c>
      <c r="Z41" s="280"/>
      <c r="AA41" s="289"/>
      <c r="AB41" s="285"/>
      <c r="AC41" s="168" t="s">
        <v>763</v>
      </c>
      <c r="AD41" s="124" t="s">
        <v>405</v>
      </c>
    </row>
    <row r="42" spans="2:31" ht="27" customHeight="1" x14ac:dyDescent="0.15">
      <c r="B42" s="237"/>
      <c r="C42" s="269"/>
      <c r="D42" s="141"/>
      <c r="E42" s="139" t="s">
        <v>471</v>
      </c>
      <c r="F42" s="140" t="s">
        <v>201</v>
      </c>
      <c r="H42" s="275"/>
      <c r="I42" s="283"/>
      <c r="J42" s="151">
        <v>24</v>
      </c>
      <c r="K42" s="154" t="s">
        <v>537</v>
      </c>
      <c r="L42" s="124" t="s">
        <v>538</v>
      </c>
      <c r="M42" s="120"/>
      <c r="N42" s="275"/>
      <c r="O42" s="341"/>
      <c r="P42" s="121">
        <v>22</v>
      </c>
      <c r="Q42" s="122" t="s">
        <v>581</v>
      </c>
      <c r="R42" s="124" t="s">
        <v>403</v>
      </c>
      <c r="T42" s="280"/>
      <c r="U42" s="283"/>
      <c r="V42" s="133"/>
      <c r="W42" s="155" t="s">
        <v>648</v>
      </c>
      <c r="X42" s="124" t="s">
        <v>533</v>
      </c>
      <c r="Z42" s="280"/>
      <c r="AA42" s="289"/>
      <c r="AB42" s="169">
        <v>26</v>
      </c>
      <c r="AC42" s="168" t="s">
        <v>764</v>
      </c>
      <c r="AD42" s="124" t="s">
        <v>145</v>
      </c>
    </row>
    <row r="43" spans="2:31" ht="27" customHeight="1" x14ac:dyDescent="0.15">
      <c r="B43" s="237"/>
      <c r="C43" s="269" t="s">
        <v>472</v>
      </c>
      <c r="D43" s="141">
        <v>22</v>
      </c>
      <c r="E43" s="139" t="s">
        <v>473</v>
      </c>
      <c r="F43" s="140" t="s">
        <v>134</v>
      </c>
      <c r="H43" s="275"/>
      <c r="I43" s="283"/>
      <c r="J43" s="151">
        <v>25</v>
      </c>
      <c r="K43" s="154" t="s">
        <v>176</v>
      </c>
      <c r="L43" s="124" t="s">
        <v>299</v>
      </c>
      <c r="M43" s="120"/>
      <c r="N43" s="275"/>
      <c r="O43" s="341"/>
      <c r="P43" s="121">
        <v>23</v>
      </c>
      <c r="Q43" s="122" t="s">
        <v>582</v>
      </c>
      <c r="R43" s="124" t="s">
        <v>404</v>
      </c>
      <c r="T43" s="280"/>
      <c r="U43" s="283" t="s">
        <v>172</v>
      </c>
      <c r="V43" s="326">
        <v>21</v>
      </c>
      <c r="W43" s="155" t="s">
        <v>649</v>
      </c>
      <c r="X43" s="124" t="s">
        <v>650</v>
      </c>
      <c r="Z43" s="280"/>
      <c r="AA43" s="289"/>
      <c r="AB43" s="125">
        <v>27</v>
      </c>
      <c r="AC43" s="168" t="s">
        <v>206</v>
      </c>
      <c r="AD43" s="124" t="s">
        <v>146</v>
      </c>
    </row>
    <row r="44" spans="2:31" ht="27" customHeight="1" x14ac:dyDescent="0.15">
      <c r="B44" s="237"/>
      <c r="C44" s="269"/>
      <c r="D44" s="141">
        <v>23</v>
      </c>
      <c r="E44" s="139" t="s">
        <v>474</v>
      </c>
      <c r="F44" s="140" t="s">
        <v>135</v>
      </c>
      <c r="H44" s="275"/>
      <c r="I44" s="283"/>
      <c r="J44" s="151">
        <v>26</v>
      </c>
      <c r="K44" s="154" t="s">
        <v>177</v>
      </c>
      <c r="L44" s="124" t="s">
        <v>539</v>
      </c>
      <c r="M44" s="120"/>
      <c r="N44" s="275"/>
      <c r="O44" s="341"/>
      <c r="P44" s="121">
        <v>24</v>
      </c>
      <c r="Q44" s="122" t="s">
        <v>583</v>
      </c>
      <c r="R44" s="124" t="s">
        <v>584</v>
      </c>
      <c r="T44" s="280"/>
      <c r="U44" s="283"/>
      <c r="V44" s="326"/>
      <c r="W44" s="155" t="s">
        <v>651</v>
      </c>
      <c r="X44" s="124" t="s">
        <v>652</v>
      </c>
      <c r="Z44" s="280"/>
      <c r="AA44" s="289"/>
      <c r="AB44" s="125">
        <v>28</v>
      </c>
      <c r="AC44" s="168" t="s">
        <v>698</v>
      </c>
      <c r="AD44" s="124" t="s">
        <v>199</v>
      </c>
    </row>
    <row r="45" spans="2:31" ht="27" customHeight="1" x14ac:dyDescent="0.15">
      <c r="B45" s="237"/>
      <c r="C45" s="269"/>
      <c r="D45" s="282">
        <v>24</v>
      </c>
      <c r="E45" s="139" t="s">
        <v>475</v>
      </c>
      <c r="F45" s="140" t="s">
        <v>136</v>
      </c>
      <c r="H45" s="275"/>
      <c r="I45" s="283"/>
      <c r="J45" s="151">
        <v>27</v>
      </c>
      <c r="K45" s="154" t="s">
        <v>178</v>
      </c>
      <c r="L45" s="124" t="s">
        <v>540</v>
      </c>
      <c r="M45" s="120"/>
      <c r="N45" s="275"/>
      <c r="O45" s="341"/>
      <c r="P45" s="121">
        <v>25</v>
      </c>
      <c r="Q45" s="122" t="s">
        <v>585</v>
      </c>
      <c r="R45" s="124" t="s">
        <v>144</v>
      </c>
      <c r="T45" s="280"/>
      <c r="U45" s="283"/>
      <c r="V45" s="284">
        <v>22</v>
      </c>
      <c r="W45" s="155" t="s">
        <v>653</v>
      </c>
      <c r="X45" s="124" t="s">
        <v>298</v>
      </c>
      <c r="Z45" s="280"/>
      <c r="AA45" s="289"/>
      <c r="AB45" s="277">
        <v>29</v>
      </c>
      <c r="AC45" s="168" t="s">
        <v>765</v>
      </c>
      <c r="AD45" s="172" t="s">
        <v>716</v>
      </c>
      <c r="AE45" s="97"/>
    </row>
    <row r="46" spans="2:31" ht="27" customHeight="1" x14ac:dyDescent="0.15">
      <c r="B46" s="237"/>
      <c r="C46" s="269"/>
      <c r="D46" s="282"/>
      <c r="E46" s="139" t="s">
        <v>476</v>
      </c>
      <c r="F46" s="140" t="s">
        <v>405</v>
      </c>
      <c r="H46" s="275"/>
      <c r="I46" s="283"/>
      <c r="J46" s="296">
        <v>28</v>
      </c>
      <c r="K46" s="155" t="s">
        <v>179</v>
      </c>
      <c r="L46" s="124" t="s">
        <v>541</v>
      </c>
      <c r="M46" s="120"/>
      <c r="N46" s="275"/>
      <c r="O46" s="341"/>
      <c r="P46" s="234">
        <v>26</v>
      </c>
      <c r="Q46" s="122" t="s">
        <v>586</v>
      </c>
      <c r="R46" s="124" t="s">
        <v>145</v>
      </c>
      <c r="T46" s="280"/>
      <c r="U46" s="283"/>
      <c r="V46" s="285"/>
      <c r="W46" s="155" t="s">
        <v>654</v>
      </c>
      <c r="X46" s="124" t="s">
        <v>655</v>
      </c>
      <c r="Z46" s="280"/>
      <c r="AA46" s="289"/>
      <c r="AB46" s="278"/>
      <c r="AC46" s="168" t="s">
        <v>396</v>
      </c>
      <c r="AD46" s="172" t="s">
        <v>211</v>
      </c>
      <c r="AE46" s="97"/>
    </row>
    <row r="47" spans="2:31" ht="27" customHeight="1" x14ac:dyDescent="0.15">
      <c r="B47" s="237"/>
      <c r="C47" s="347" t="s">
        <v>477</v>
      </c>
      <c r="D47" s="141">
        <v>25</v>
      </c>
      <c r="E47" s="139" t="s">
        <v>478</v>
      </c>
      <c r="F47" s="140" t="s">
        <v>145</v>
      </c>
      <c r="H47" s="275"/>
      <c r="I47" s="283"/>
      <c r="J47" s="298"/>
      <c r="K47" s="154" t="s">
        <v>209</v>
      </c>
      <c r="L47" s="124">
        <v>152</v>
      </c>
      <c r="M47" s="120"/>
      <c r="N47" s="275"/>
      <c r="O47" s="341"/>
      <c r="P47" s="235"/>
      <c r="Q47" s="122" t="s">
        <v>737</v>
      </c>
      <c r="R47" s="124" t="s">
        <v>587</v>
      </c>
      <c r="T47" s="280"/>
      <c r="U47" s="283"/>
      <c r="V47" s="284">
        <v>23</v>
      </c>
      <c r="W47" s="155" t="s">
        <v>656</v>
      </c>
      <c r="X47" s="124" t="s">
        <v>536</v>
      </c>
      <c r="Z47" s="280"/>
      <c r="AA47" s="289"/>
      <c r="AB47" s="125">
        <v>30</v>
      </c>
      <c r="AC47" s="168" t="s">
        <v>717</v>
      </c>
      <c r="AD47" s="124" t="s">
        <v>699</v>
      </c>
    </row>
    <row r="48" spans="2:31" ht="27" customHeight="1" thickBot="1" x14ac:dyDescent="0.2">
      <c r="B48" s="237"/>
      <c r="C48" s="348"/>
      <c r="D48" s="141">
        <v>26</v>
      </c>
      <c r="E48" s="139" t="s">
        <v>479</v>
      </c>
      <c r="F48" s="140" t="s">
        <v>146</v>
      </c>
      <c r="H48" s="275"/>
      <c r="I48" s="283"/>
      <c r="J48" s="297"/>
      <c r="K48" s="154" t="s">
        <v>542</v>
      </c>
      <c r="L48" s="124">
        <v>153</v>
      </c>
      <c r="M48" s="120"/>
      <c r="N48" s="275"/>
      <c r="O48" s="341"/>
      <c r="P48" s="234">
        <v>27</v>
      </c>
      <c r="Q48" s="122" t="s">
        <v>588</v>
      </c>
      <c r="R48" s="124" t="s">
        <v>589</v>
      </c>
      <c r="T48" s="280"/>
      <c r="U48" s="283"/>
      <c r="V48" s="285"/>
      <c r="W48" s="155" t="s">
        <v>657</v>
      </c>
      <c r="X48" s="124" t="s">
        <v>658</v>
      </c>
      <c r="Z48" s="281"/>
      <c r="AA48" s="290"/>
      <c r="AB48" s="127"/>
      <c r="AC48" s="171" t="s">
        <v>718</v>
      </c>
      <c r="AD48" s="129" t="s">
        <v>719</v>
      </c>
    </row>
    <row r="49" spans="2:30" ht="27" customHeight="1" x14ac:dyDescent="0.15">
      <c r="B49" s="237"/>
      <c r="C49" s="348"/>
      <c r="D49" s="141">
        <v>27</v>
      </c>
      <c r="E49" s="139" t="s">
        <v>480</v>
      </c>
      <c r="F49" s="140" t="s">
        <v>199</v>
      </c>
      <c r="H49" s="275"/>
      <c r="I49" s="283"/>
      <c r="J49" s="151">
        <v>29</v>
      </c>
      <c r="K49" s="154" t="s">
        <v>543</v>
      </c>
      <c r="L49" s="124" t="s">
        <v>293</v>
      </c>
      <c r="M49" s="120"/>
      <c r="N49" s="275"/>
      <c r="O49" s="341"/>
      <c r="P49" s="235"/>
      <c r="Q49" s="122" t="s">
        <v>738</v>
      </c>
      <c r="R49" s="124" t="s">
        <v>406</v>
      </c>
      <c r="T49" s="280"/>
      <c r="U49" s="283"/>
      <c r="V49" s="125">
        <v>24</v>
      </c>
      <c r="W49" s="155" t="s">
        <v>659</v>
      </c>
      <c r="X49" s="124" t="s">
        <v>291</v>
      </c>
      <c r="Z49" s="314" t="s">
        <v>180</v>
      </c>
      <c r="AA49" s="331" t="s">
        <v>101</v>
      </c>
      <c r="AB49" s="133">
        <v>1</v>
      </c>
      <c r="AC49" s="173" t="s">
        <v>700</v>
      </c>
      <c r="AD49" s="160">
        <v>160</v>
      </c>
    </row>
    <row r="50" spans="2:30" ht="27" customHeight="1" x14ac:dyDescent="0.15">
      <c r="B50" s="237"/>
      <c r="C50" s="348"/>
      <c r="D50" s="141">
        <v>28</v>
      </c>
      <c r="E50" s="139" t="s">
        <v>481</v>
      </c>
      <c r="F50" s="140" t="s">
        <v>407</v>
      </c>
      <c r="H50" s="275"/>
      <c r="I50" s="283"/>
      <c r="J50" s="156">
        <v>30</v>
      </c>
      <c r="K50" s="154" t="s">
        <v>378</v>
      </c>
      <c r="L50" s="124" t="s">
        <v>544</v>
      </c>
      <c r="M50" s="120"/>
      <c r="N50" s="275"/>
      <c r="O50" s="341"/>
      <c r="P50" s="126">
        <v>28</v>
      </c>
      <c r="Q50" s="122" t="s">
        <v>590</v>
      </c>
      <c r="R50" s="124" t="s">
        <v>407</v>
      </c>
      <c r="T50" s="280"/>
      <c r="U50" s="283"/>
      <c r="V50" s="284">
        <v>25</v>
      </c>
      <c r="W50" s="155" t="s">
        <v>660</v>
      </c>
      <c r="X50" s="124" t="s">
        <v>292</v>
      </c>
      <c r="Z50" s="315"/>
      <c r="AA50" s="332"/>
      <c r="AB50" s="130">
        <v>2</v>
      </c>
      <c r="AC50" s="168" t="s">
        <v>701</v>
      </c>
      <c r="AD50" s="160">
        <v>161</v>
      </c>
    </row>
    <row r="51" spans="2:30" ht="27" customHeight="1" thickBot="1" x14ac:dyDescent="0.2">
      <c r="B51" s="237"/>
      <c r="C51" s="348"/>
      <c r="D51" s="293">
        <v>29</v>
      </c>
      <c r="E51" s="139" t="s">
        <v>482</v>
      </c>
      <c r="F51" s="140" t="s">
        <v>408</v>
      </c>
      <c r="H51" s="276"/>
      <c r="I51" s="295"/>
      <c r="J51" s="157"/>
      <c r="K51" s="158" t="s">
        <v>379</v>
      </c>
      <c r="L51" s="129" t="s">
        <v>545</v>
      </c>
      <c r="M51" s="120"/>
      <c r="N51" s="275"/>
      <c r="O51" s="341"/>
      <c r="P51" s="125">
        <v>29</v>
      </c>
      <c r="Q51" s="122" t="s">
        <v>591</v>
      </c>
      <c r="R51" s="124" t="s">
        <v>408</v>
      </c>
      <c r="T51" s="280"/>
      <c r="U51" s="283"/>
      <c r="V51" s="285"/>
      <c r="W51" s="155" t="s">
        <v>661</v>
      </c>
      <c r="X51" s="124" t="s">
        <v>662</v>
      </c>
      <c r="Z51" s="315"/>
      <c r="AA51" s="332"/>
      <c r="AB51" s="130">
        <v>3</v>
      </c>
      <c r="AC51" s="168" t="s">
        <v>702</v>
      </c>
      <c r="AD51" s="160">
        <v>162</v>
      </c>
    </row>
    <row r="52" spans="2:30" ht="27" customHeight="1" x14ac:dyDescent="0.15">
      <c r="B52" s="237"/>
      <c r="C52" s="348"/>
      <c r="D52" s="294"/>
      <c r="E52" s="139" t="s">
        <v>739</v>
      </c>
      <c r="F52" s="140" t="s">
        <v>740</v>
      </c>
      <c r="H52" s="272" t="s">
        <v>180</v>
      </c>
      <c r="I52" s="313" t="s">
        <v>101</v>
      </c>
      <c r="J52" s="130">
        <v>1</v>
      </c>
      <c r="K52" s="159" t="s">
        <v>380</v>
      </c>
      <c r="L52" s="160" t="s">
        <v>301</v>
      </c>
      <c r="M52" s="120"/>
      <c r="N52" s="275"/>
      <c r="O52" s="341"/>
      <c r="P52" s="125">
        <v>30</v>
      </c>
      <c r="Q52" s="122" t="s">
        <v>592</v>
      </c>
      <c r="R52" s="124" t="s">
        <v>409</v>
      </c>
      <c r="T52" s="280"/>
      <c r="U52" s="283"/>
      <c r="V52" s="126">
        <v>26</v>
      </c>
      <c r="W52" s="154" t="s">
        <v>181</v>
      </c>
      <c r="X52" s="124" t="s">
        <v>663</v>
      </c>
      <c r="Z52" s="315"/>
      <c r="AA52" s="332"/>
      <c r="AB52" s="130">
        <v>4</v>
      </c>
      <c r="AC52" s="168" t="s">
        <v>703</v>
      </c>
      <c r="AD52" s="160">
        <v>163</v>
      </c>
    </row>
    <row r="53" spans="2:30" ht="27" customHeight="1" thickBot="1" x14ac:dyDescent="0.2">
      <c r="B53" s="237"/>
      <c r="C53" s="348"/>
      <c r="D53" s="138">
        <v>30</v>
      </c>
      <c r="E53" s="142" t="s">
        <v>483</v>
      </c>
      <c r="F53" s="140" t="s">
        <v>741</v>
      </c>
      <c r="H53" s="273"/>
      <c r="I53" s="327"/>
      <c r="J53" s="133">
        <v>2</v>
      </c>
      <c r="K53" s="154" t="s">
        <v>381</v>
      </c>
      <c r="L53" s="124" t="s">
        <v>308</v>
      </c>
      <c r="M53" s="120"/>
      <c r="N53" s="276"/>
      <c r="O53" s="342"/>
      <c r="P53" s="127"/>
      <c r="Q53" s="128" t="s">
        <v>563</v>
      </c>
      <c r="R53" s="129" t="s">
        <v>273</v>
      </c>
      <c r="T53" s="280"/>
      <c r="U53" s="283"/>
      <c r="V53" s="277">
        <v>27</v>
      </c>
      <c r="W53" s="155" t="s">
        <v>664</v>
      </c>
      <c r="X53" s="124" t="s">
        <v>665</v>
      </c>
      <c r="Z53" s="315"/>
      <c r="AA53" s="332"/>
      <c r="AB53" s="130">
        <v>5</v>
      </c>
      <c r="AC53" s="168" t="s">
        <v>704</v>
      </c>
      <c r="AD53" s="160">
        <v>164</v>
      </c>
    </row>
    <row r="54" spans="2:30" ht="27" customHeight="1" thickBot="1" x14ac:dyDescent="0.2">
      <c r="B54" s="238"/>
      <c r="C54" s="349"/>
      <c r="D54" s="143"/>
      <c r="E54" s="144" t="s">
        <v>484</v>
      </c>
      <c r="F54" s="145" t="s">
        <v>742</v>
      </c>
      <c r="H54" s="273"/>
      <c r="I54" s="327"/>
      <c r="J54" s="133">
        <v>3</v>
      </c>
      <c r="K54" s="154" t="s">
        <v>382</v>
      </c>
      <c r="L54" s="124" t="s">
        <v>302</v>
      </c>
      <c r="M54" s="120"/>
      <c r="N54" s="338" t="s">
        <v>180</v>
      </c>
      <c r="O54" s="343" t="s">
        <v>411</v>
      </c>
      <c r="P54" s="130">
        <v>1</v>
      </c>
      <c r="Q54" s="131" t="s">
        <v>593</v>
      </c>
      <c r="R54" s="132">
        <v>160</v>
      </c>
      <c r="T54" s="280"/>
      <c r="U54" s="283"/>
      <c r="V54" s="278"/>
      <c r="W54" s="155" t="s">
        <v>666</v>
      </c>
      <c r="X54" s="124" t="s">
        <v>667</v>
      </c>
      <c r="Z54" s="315"/>
      <c r="AA54" s="333"/>
      <c r="AB54" s="130">
        <v>6</v>
      </c>
      <c r="AC54" s="168" t="s">
        <v>705</v>
      </c>
      <c r="AD54" s="160">
        <v>165</v>
      </c>
    </row>
    <row r="55" spans="2:30" ht="27" customHeight="1" x14ac:dyDescent="0.15">
      <c r="B55" s="335" t="s">
        <v>493</v>
      </c>
      <c r="C55" s="270" t="s">
        <v>101</v>
      </c>
      <c r="D55" s="146">
        <v>1</v>
      </c>
      <c r="E55" s="147" t="s">
        <v>485</v>
      </c>
      <c r="F55" s="148" t="s">
        <v>274</v>
      </c>
      <c r="H55" s="273"/>
      <c r="I55" s="327"/>
      <c r="J55" s="133">
        <v>4</v>
      </c>
      <c r="K55" s="154" t="s">
        <v>383</v>
      </c>
      <c r="L55" s="124" t="s">
        <v>303</v>
      </c>
      <c r="M55" s="120"/>
      <c r="N55" s="339"/>
      <c r="O55" s="292"/>
      <c r="P55" s="133">
        <v>2</v>
      </c>
      <c r="Q55" s="122" t="s">
        <v>594</v>
      </c>
      <c r="R55" s="134">
        <v>161</v>
      </c>
      <c r="T55" s="280"/>
      <c r="U55" s="283"/>
      <c r="V55" s="284">
        <v>28</v>
      </c>
      <c r="W55" s="155" t="s">
        <v>102</v>
      </c>
      <c r="X55" s="124" t="s">
        <v>668</v>
      </c>
      <c r="Z55" s="315"/>
      <c r="AA55" s="311" t="s">
        <v>724</v>
      </c>
      <c r="AB55" s="130">
        <v>1</v>
      </c>
      <c r="AC55" s="168" t="s">
        <v>753</v>
      </c>
      <c r="AD55" s="160" t="s">
        <v>184</v>
      </c>
    </row>
    <row r="56" spans="2:30" ht="27" customHeight="1" x14ac:dyDescent="0.15">
      <c r="B56" s="336"/>
      <c r="C56" s="271"/>
      <c r="D56" s="138">
        <v>2</v>
      </c>
      <c r="E56" s="142" t="s">
        <v>486</v>
      </c>
      <c r="F56" s="140" t="s">
        <v>275</v>
      </c>
      <c r="H56" s="273"/>
      <c r="I56" s="327"/>
      <c r="J56" s="133">
        <v>5</v>
      </c>
      <c r="K56" s="154" t="s">
        <v>294</v>
      </c>
      <c r="L56" s="124" t="s">
        <v>304</v>
      </c>
      <c r="M56" s="120"/>
      <c r="N56" s="339"/>
      <c r="O56" s="292"/>
      <c r="P56" s="133">
        <v>3</v>
      </c>
      <c r="Q56" s="122" t="s">
        <v>595</v>
      </c>
      <c r="R56" s="134">
        <v>162</v>
      </c>
      <c r="T56" s="280"/>
      <c r="U56" s="283"/>
      <c r="V56" s="285"/>
      <c r="W56" s="155" t="s">
        <v>669</v>
      </c>
      <c r="X56" s="124" t="s">
        <v>670</v>
      </c>
      <c r="Z56" s="315"/>
      <c r="AA56" s="312"/>
      <c r="AB56" s="130">
        <v>2</v>
      </c>
      <c r="AC56" s="168" t="s">
        <v>754</v>
      </c>
      <c r="AD56" s="124" t="s">
        <v>186</v>
      </c>
    </row>
    <row r="57" spans="2:30" ht="27" customHeight="1" x14ac:dyDescent="0.15">
      <c r="B57" s="336"/>
      <c r="C57" s="271"/>
      <c r="D57" s="138">
        <v>3</v>
      </c>
      <c r="E57" s="142" t="s">
        <v>487</v>
      </c>
      <c r="F57" s="140" t="s">
        <v>276</v>
      </c>
      <c r="H57" s="273"/>
      <c r="I57" s="327"/>
      <c r="J57" s="133">
        <v>6</v>
      </c>
      <c r="K57" s="154" t="s">
        <v>295</v>
      </c>
      <c r="L57" s="124" t="s">
        <v>305</v>
      </c>
      <c r="M57" s="120"/>
      <c r="N57" s="339"/>
      <c r="O57" s="292"/>
      <c r="P57" s="133">
        <v>4</v>
      </c>
      <c r="Q57" s="122" t="s">
        <v>596</v>
      </c>
      <c r="R57" s="134">
        <v>163</v>
      </c>
      <c r="T57" s="280"/>
      <c r="U57" s="283"/>
      <c r="V57" s="126">
        <v>29</v>
      </c>
      <c r="W57" s="154" t="s">
        <v>671</v>
      </c>
      <c r="X57" s="124" t="s">
        <v>672</v>
      </c>
      <c r="Z57" s="315"/>
      <c r="AA57" s="312"/>
      <c r="AB57" s="130">
        <v>3</v>
      </c>
      <c r="AC57" s="168" t="s">
        <v>755</v>
      </c>
      <c r="AD57" s="124" t="s">
        <v>187</v>
      </c>
    </row>
    <row r="58" spans="2:30" ht="27" customHeight="1" x14ac:dyDescent="0.15">
      <c r="B58" s="336"/>
      <c r="C58" s="271"/>
      <c r="D58" s="138">
        <v>4</v>
      </c>
      <c r="E58" s="142" t="s">
        <v>488</v>
      </c>
      <c r="F58" s="140" t="s">
        <v>277</v>
      </c>
      <c r="H58" s="273"/>
      <c r="I58" s="329" t="s">
        <v>182</v>
      </c>
      <c r="J58" s="133">
        <v>1</v>
      </c>
      <c r="K58" s="154" t="s">
        <v>202</v>
      </c>
      <c r="L58" s="124" t="s">
        <v>306</v>
      </c>
      <c r="M58" s="120"/>
      <c r="N58" s="339"/>
      <c r="O58" s="292"/>
      <c r="P58" s="133">
        <v>5</v>
      </c>
      <c r="Q58" s="135" t="s">
        <v>777</v>
      </c>
      <c r="R58" s="123" t="s">
        <v>183</v>
      </c>
      <c r="T58" s="280"/>
      <c r="U58" s="283"/>
      <c r="V58" s="126">
        <v>30</v>
      </c>
      <c r="W58" s="154" t="s">
        <v>673</v>
      </c>
      <c r="X58" s="124" t="s">
        <v>300</v>
      </c>
      <c r="Z58" s="315"/>
      <c r="AA58" s="312"/>
      <c r="AB58" s="130">
        <v>4</v>
      </c>
      <c r="AC58" s="168" t="s">
        <v>756</v>
      </c>
      <c r="AD58" s="124" t="s">
        <v>188</v>
      </c>
    </row>
    <row r="59" spans="2:30" ht="27" customHeight="1" thickBot="1" x14ac:dyDescent="0.2">
      <c r="B59" s="336"/>
      <c r="C59" s="271"/>
      <c r="D59" s="138">
        <v>5</v>
      </c>
      <c r="E59" s="142" t="s">
        <v>263</v>
      </c>
      <c r="F59" s="140" t="s">
        <v>743</v>
      </c>
      <c r="H59" s="273"/>
      <c r="I59" s="329"/>
      <c r="J59" s="133">
        <v>2</v>
      </c>
      <c r="K59" s="154" t="s">
        <v>203</v>
      </c>
      <c r="L59" s="124" t="s">
        <v>192</v>
      </c>
      <c r="M59" s="120"/>
      <c r="N59" s="339"/>
      <c r="O59" s="292"/>
      <c r="P59" s="133">
        <v>6</v>
      </c>
      <c r="Q59" s="135" t="s">
        <v>778</v>
      </c>
      <c r="R59" s="123" t="s">
        <v>184</v>
      </c>
      <c r="T59" s="281"/>
      <c r="U59" s="330"/>
      <c r="V59" s="177"/>
      <c r="W59" s="178" t="s">
        <v>674</v>
      </c>
      <c r="X59" s="179" t="s">
        <v>545</v>
      </c>
      <c r="Z59" s="315"/>
      <c r="AA59" s="312"/>
      <c r="AB59" s="130">
        <v>5</v>
      </c>
      <c r="AC59" s="168" t="s">
        <v>720</v>
      </c>
      <c r="AD59" s="124" t="s">
        <v>189</v>
      </c>
    </row>
    <row r="60" spans="2:30" ht="27" customHeight="1" x14ac:dyDescent="0.15">
      <c r="B60" s="336"/>
      <c r="C60" s="271"/>
      <c r="D60" s="138">
        <v>6</v>
      </c>
      <c r="E60" s="142" t="s">
        <v>264</v>
      </c>
      <c r="F60" s="140" t="s">
        <v>744</v>
      </c>
      <c r="H60" s="273"/>
      <c r="I60" s="329"/>
      <c r="J60" s="133">
        <v>3</v>
      </c>
      <c r="K60" s="154" t="s">
        <v>204</v>
      </c>
      <c r="L60" s="124" t="s">
        <v>195</v>
      </c>
      <c r="M60" s="120"/>
      <c r="N60" s="339"/>
      <c r="O60" s="292" t="s">
        <v>412</v>
      </c>
      <c r="P60" s="133">
        <v>1</v>
      </c>
      <c r="Q60" s="122" t="s">
        <v>597</v>
      </c>
      <c r="R60" s="123" t="s">
        <v>186</v>
      </c>
      <c r="T60" s="310" t="s">
        <v>410</v>
      </c>
      <c r="U60" s="328" t="s">
        <v>101</v>
      </c>
      <c r="V60" s="180">
        <v>1</v>
      </c>
      <c r="W60" s="181" t="s">
        <v>258</v>
      </c>
      <c r="X60" s="182" t="s">
        <v>184</v>
      </c>
      <c r="Z60" s="315"/>
      <c r="AA60" s="312"/>
      <c r="AB60" s="130">
        <v>6</v>
      </c>
      <c r="AC60" s="168" t="s">
        <v>721</v>
      </c>
      <c r="AD60" s="124" t="s">
        <v>190</v>
      </c>
    </row>
    <row r="61" spans="2:30" ht="27" customHeight="1" x14ac:dyDescent="0.15">
      <c r="B61" s="336"/>
      <c r="C61" s="271" t="s">
        <v>265</v>
      </c>
      <c r="D61" s="138">
        <v>1</v>
      </c>
      <c r="E61" s="142" t="s">
        <v>745</v>
      </c>
      <c r="F61" s="140" t="s">
        <v>184</v>
      </c>
      <c r="H61" s="273"/>
      <c r="I61" s="329"/>
      <c r="J61" s="133">
        <v>4</v>
      </c>
      <c r="K61" s="154" t="s">
        <v>384</v>
      </c>
      <c r="L61" s="124" t="s">
        <v>196</v>
      </c>
      <c r="M61" s="120"/>
      <c r="N61" s="339"/>
      <c r="O61" s="292"/>
      <c r="P61" s="133">
        <v>2</v>
      </c>
      <c r="Q61" s="122" t="s">
        <v>598</v>
      </c>
      <c r="R61" s="123" t="s">
        <v>187</v>
      </c>
      <c r="T61" s="273"/>
      <c r="U61" s="329"/>
      <c r="V61" s="125">
        <v>2</v>
      </c>
      <c r="W61" s="154" t="s">
        <v>259</v>
      </c>
      <c r="X61" s="124" t="s">
        <v>186</v>
      </c>
      <c r="Z61" s="315"/>
      <c r="AA61" s="312"/>
      <c r="AB61" s="130">
        <v>7</v>
      </c>
      <c r="AC61" s="168" t="s">
        <v>757</v>
      </c>
      <c r="AD61" s="124" t="s">
        <v>191</v>
      </c>
    </row>
    <row r="62" spans="2:30" ht="27" customHeight="1" x14ac:dyDescent="0.15">
      <c r="B62" s="336"/>
      <c r="C62" s="271"/>
      <c r="D62" s="138">
        <v>2</v>
      </c>
      <c r="E62" s="142" t="s">
        <v>746</v>
      </c>
      <c r="F62" s="140" t="s">
        <v>186</v>
      </c>
      <c r="H62" s="273"/>
      <c r="I62" s="329"/>
      <c r="J62" s="133">
        <v>5</v>
      </c>
      <c r="K62" s="161" t="s">
        <v>205</v>
      </c>
      <c r="L62" s="124" t="s">
        <v>197</v>
      </c>
      <c r="M62" s="120"/>
      <c r="N62" s="339"/>
      <c r="O62" s="292"/>
      <c r="P62" s="133">
        <v>3</v>
      </c>
      <c r="Q62" s="122" t="s">
        <v>599</v>
      </c>
      <c r="R62" s="123" t="s">
        <v>188</v>
      </c>
      <c r="T62" s="273"/>
      <c r="U62" s="329"/>
      <c r="V62" s="125">
        <v>3</v>
      </c>
      <c r="W62" s="183" t="s">
        <v>309</v>
      </c>
      <c r="X62" s="124" t="s">
        <v>187</v>
      </c>
      <c r="Z62" s="315"/>
      <c r="AA62" s="312"/>
      <c r="AB62" s="130">
        <v>8</v>
      </c>
      <c r="AC62" s="168" t="s">
        <v>758</v>
      </c>
      <c r="AD62" s="124" t="s">
        <v>192</v>
      </c>
    </row>
    <row r="63" spans="2:30" ht="27" customHeight="1" x14ac:dyDescent="0.15">
      <c r="B63" s="336"/>
      <c r="C63" s="271"/>
      <c r="D63" s="138">
        <v>3</v>
      </c>
      <c r="E63" s="142" t="s">
        <v>747</v>
      </c>
      <c r="F63" s="140" t="s">
        <v>187</v>
      </c>
      <c r="H63" s="273"/>
      <c r="I63" s="329"/>
      <c r="J63" s="133">
        <v>6</v>
      </c>
      <c r="K63" s="154" t="s">
        <v>397</v>
      </c>
      <c r="L63" s="124" t="s">
        <v>296</v>
      </c>
      <c r="M63" s="120"/>
      <c r="N63" s="339"/>
      <c r="O63" s="292"/>
      <c r="P63" s="133">
        <v>4</v>
      </c>
      <c r="Q63" s="122" t="s">
        <v>600</v>
      </c>
      <c r="R63" s="123" t="s">
        <v>189</v>
      </c>
      <c r="T63" s="273"/>
      <c r="U63" s="329"/>
      <c r="V63" s="125">
        <v>4</v>
      </c>
      <c r="W63" s="183" t="s">
        <v>310</v>
      </c>
      <c r="X63" s="124" t="s">
        <v>188</v>
      </c>
      <c r="Z63" s="315"/>
      <c r="AA63" s="312"/>
      <c r="AB63" s="130">
        <v>9</v>
      </c>
      <c r="AC63" s="168" t="s">
        <v>759</v>
      </c>
      <c r="AD63" s="124" t="s">
        <v>195</v>
      </c>
    </row>
    <row r="64" spans="2:30" ht="27" customHeight="1" x14ac:dyDescent="0.15">
      <c r="B64" s="336"/>
      <c r="C64" s="271"/>
      <c r="D64" s="138">
        <v>4</v>
      </c>
      <c r="E64" s="142" t="s">
        <v>748</v>
      </c>
      <c r="F64" s="140" t="s">
        <v>188</v>
      </c>
      <c r="H64" s="273"/>
      <c r="I64" s="329"/>
      <c r="J64" s="133">
        <v>7</v>
      </c>
      <c r="K64" s="154" t="s">
        <v>185</v>
      </c>
      <c r="L64" s="124" t="s">
        <v>307</v>
      </c>
      <c r="M64" s="120"/>
      <c r="N64" s="339"/>
      <c r="O64" s="292"/>
      <c r="P64" s="133">
        <v>5</v>
      </c>
      <c r="Q64" s="122" t="s">
        <v>601</v>
      </c>
      <c r="R64" s="123" t="s">
        <v>190</v>
      </c>
      <c r="T64" s="273"/>
      <c r="U64" s="329"/>
      <c r="V64" s="125">
        <v>5</v>
      </c>
      <c r="W64" s="183" t="s">
        <v>260</v>
      </c>
      <c r="X64" s="124" t="s">
        <v>189</v>
      </c>
      <c r="Z64" s="315"/>
      <c r="AA64" s="312"/>
      <c r="AB64" s="130">
        <v>10</v>
      </c>
      <c r="AC64" s="168" t="s">
        <v>766</v>
      </c>
      <c r="AD64" s="124" t="s">
        <v>196</v>
      </c>
    </row>
    <row r="65" spans="2:30" ht="27" customHeight="1" x14ac:dyDescent="0.15">
      <c r="B65" s="336"/>
      <c r="C65" s="271"/>
      <c r="D65" s="138">
        <v>5</v>
      </c>
      <c r="E65" s="142" t="s">
        <v>266</v>
      </c>
      <c r="F65" s="140" t="s">
        <v>769</v>
      </c>
      <c r="H65" s="273"/>
      <c r="I65" s="329"/>
      <c r="J65" s="133">
        <v>8</v>
      </c>
      <c r="K65" s="154" t="s">
        <v>385</v>
      </c>
      <c r="L65" s="124" t="s">
        <v>546</v>
      </c>
      <c r="M65" s="120"/>
      <c r="N65" s="339"/>
      <c r="O65" s="292"/>
      <c r="P65" s="133">
        <v>6</v>
      </c>
      <c r="Q65" s="122" t="s">
        <v>602</v>
      </c>
      <c r="R65" s="123" t="s">
        <v>191</v>
      </c>
      <c r="T65" s="273"/>
      <c r="U65" s="329"/>
      <c r="V65" s="125">
        <v>6</v>
      </c>
      <c r="W65" s="184" t="s">
        <v>750</v>
      </c>
      <c r="X65" s="124" t="s">
        <v>190</v>
      </c>
      <c r="Z65" s="315"/>
      <c r="AA65" s="312"/>
      <c r="AB65" s="130">
        <v>11</v>
      </c>
      <c r="AC65" s="171" t="s">
        <v>490</v>
      </c>
      <c r="AD65" s="124" t="s">
        <v>197</v>
      </c>
    </row>
    <row r="66" spans="2:30" ht="27" customHeight="1" x14ac:dyDescent="0.15">
      <c r="B66" s="336"/>
      <c r="C66" s="271"/>
      <c r="D66" s="138">
        <v>6</v>
      </c>
      <c r="E66" s="142" t="s">
        <v>267</v>
      </c>
      <c r="F66" s="140" t="s">
        <v>770</v>
      </c>
      <c r="H66" s="273"/>
      <c r="I66" s="329"/>
      <c r="J66" s="133">
        <v>9</v>
      </c>
      <c r="K66" s="154" t="s">
        <v>547</v>
      </c>
      <c r="L66" s="124" t="s">
        <v>386</v>
      </c>
      <c r="M66" s="120"/>
      <c r="N66" s="339"/>
      <c r="O66" s="292"/>
      <c r="P66" s="133">
        <v>7</v>
      </c>
      <c r="Q66" s="122" t="s">
        <v>603</v>
      </c>
      <c r="R66" s="123" t="s">
        <v>192</v>
      </c>
      <c r="T66" s="273"/>
      <c r="U66" s="327" t="s">
        <v>182</v>
      </c>
      <c r="V66" s="125">
        <v>1</v>
      </c>
      <c r="W66" s="154" t="s">
        <v>675</v>
      </c>
      <c r="X66" s="124" t="s">
        <v>191</v>
      </c>
      <c r="Z66" s="316"/>
      <c r="AA66" s="313"/>
      <c r="AB66" s="174">
        <v>12</v>
      </c>
      <c r="AC66" s="168" t="s">
        <v>492</v>
      </c>
      <c r="AD66" s="124" t="s">
        <v>414</v>
      </c>
    </row>
    <row r="67" spans="2:30" ht="27" customHeight="1" x14ac:dyDescent="0.15">
      <c r="B67" s="336"/>
      <c r="C67" s="271"/>
      <c r="D67" s="138">
        <v>7</v>
      </c>
      <c r="E67" s="142" t="s">
        <v>268</v>
      </c>
      <c r="F67" s="140" t="s">
        <v>190</v>
      </c>
      <c r="H67" s="273"/>
      <c r="I67" s="329"/>
      <c r="J67" s="133">
        <v>10</v>
      </c>
      <c r="K67" s="154" t="s">
        <v>548</v>
      </c>
      <c r="L67" s="124" t="s">
        <v>549</v>
      </c>
      <c r="M67" s="120"/>
      <c r="N67" s="339"/>
      <c r="O67" s="292"/>
      <c r="P67" s="133">
        <v>8</v>
      </c>
      <c r="Q67" s="122" t="s">
        <v>604</v>
      </c>
      <c r="R67" s="123" t="s">
        <v>195</v>
      </c>
      <c r="T67" s="273"/>
      <c r="U67" s="327"/>
      <c r="V67" s="125">
        <v>2</v>
      </c>
      <c r="W67" s="154" t="s">
        <v>413</v>
      </c>
      <c r="X67" s="124" t="s">
        <v>192</v>
      </c>
      <c r="Z67" s="317" t="s">
        <v>193</v>
      </c>
      <c r="AA67" s="318"/>
      <c r="AB67" s="319"/>
      <c r="AC67" s="168" t="s">
        <v>706</v>
      </c>
      <c r="AD67" s="124" t="s">
        <v>774</v>
      </c>
    </row>
    <row r="68" spans="2:30" ht="27" customHeight="1" x14ac:dyDescent="0.15">
      <c r="B68" s="336"/>
      <c r="C68" s="271"/>
      <c r="D68" s="138">
        <v>8</v>
      </c>
      <c r="E68" s="142" t="s">
        <v>771</v>
      </c>
      <c r="F68" s="140" t="s">
        <v>191</v>
      </c>
      <c r="H68" s="273"/>
      <c r="I68" s="329"/>
      <c r="J68" s="133">
        <v>11</v>
      </c>
      <c r="K68" s="154" t="s">
        <v>550</v>
      </c>
      <c r="L68" s="124" t="s">
        <v>551</v>
      </c>
      <c r="M68" s="120"/>
      <c r="N68" s="339"/>
      <c r="O68" s="292"/>
      <c r="P68" s="133">
        <v>9</v>
      </c>
      <c r="Q68" s="122" t="s">
        <v>605</v>
      </c>
      <c r="R68" s="123" t="s">
        <v>196</v>
      </c>
      <c r="T68" s="273"/>
      <c r="U68" s="327"/>
      <c r="V68" s="125">
        <v>3</v>
      </c>
      <c r="W68" s="154" t="s">
        <v>676</v>
      </c>
      <c r="X68" s="124" t="s">
        <v>195</v>
      </c>
      <c r="Z68" s="320" t="s">
        <v>722</v>
      </c>
      <c r="AA68" s="321"/>
      <c r="AB68" s="322"/>
      <c r="AC68" s="167" t="s">
        <v>723</v>
      </c>
      <c r="AD68" s="124" t="s">
        <v>775</v>
      </c>
    </row>
    <row r="69" spans="2:30" ht="27" customHeight="1" thickBot="1" x14ac:dyDescent="0.2">
      <c r="B69" s="336"/>
      <c r="C69" s="271"/>
      <c r="D69" s="138">
        <v>9</v>
      </c>
      <c r="E69" s="142" t="s">
        <v>772</v>
      </c>
      <c r="F69" s="140" t="s">
        <v>192</v>
      </c>
      <c r="H69" s="273"/>
      <c r="I69" s="329"/>
      <c r="J69" s="133">
        <v>12</v>
      </c>
      <c r="K69" s="154" t="s">
        <v>552</v>
      </c>
      <c r="L69" s="124" t="s">
        <v>387</v>
      </c>
      <c r="M69" s="120"/>
      <c r="N69" s="339"/>
      <c r="O69" s="292"/>
      <c r="P69" s="133">
        <v>10</v>
      </c>
      <c r="Q69" s="122" t="s">
        <v>606</v>
      </c>
      <c r="R69" s="123" t="s">
        <v>197</v>
      </c>
      <c r="T69" s="273"/>
      <c r="U69" s="327"/>
      <c r="V69" s="125">
        <v>4</v>
      </c>
      <c r="W69" s="185" t="s">
        <v>751</v>
      </c>
      <c r="X69" s="124">
        <v>184</v>
      </c>
      <c r="Z69" s="323"/>
      <c r="AA69" s="324"/>
      <c r="AB69" s="325"/>
      <c r="AC69" s="175" t="s">
        <v>707</v>
      </c>
      <c r="AD69" s="129">
        <v>213</v>
      </c>
    </row>
    <row r="70" spans="2:30" ht="27" customHeight="1" x14ac:dyDescent="0.15">
      <c r="B70" s="336"/>
      <c r="C70" s="271"/>
      <c r="D70" s="138">
        <v>10</v>
      </c>
      <c r="E70" s="142" t="s">
        <v>489</v>
      </c>
      <c r="F70" s="140" t="s">
        <v>195</v>
      </c>
      <c r="H70" s="273"/>
      <c r="I70" s="291" t="s">
        <v>193</v>
      </c>
      <c r="J70" s="291"/>
      <c r="K70" s="162" t="s">
        <v>194</v>
      </c>
      <c r="L70" s="124" t="s">
        <v>391</v>
      </c>
      <c r="M70" s="120"/>
      <c r="N70" s="339"/>
      <c r="O70" s="292"/>
      <c r="P70" s="133">
        <v>11</v>
      </c>
      <c r="Q70" s="122" t="s">
        <v>767</v>
      </c>
      <c r="R70" s="123" t="s">
        <v>607</v>
      </c>
      <c r="T70" s="273"/>
      <c r="U70" s="327"/>
      <c r="V70" s="125">
        <v>5</v>
      </c>
      <c r="W70" s="154" t="s">
        <v>311</v>
      </c>
      <c r="X70" s="124">
        <v>185</v>
      </c>
    </row>
    <row r="71" spans="2:30" ht="27" customHeight="1" thickBot="1" x14ac:dyDescent="0.2">
      <c r="B71" s="336"/>
      <c r="C71" s="271"/>
      <c r="D71" s="138">
        <v>11</v>
      </c>
      <c r="E71" s="142" t="s">
        <v>490</v>
      </c>
      <c r="F71" s="140" t="s">
        <v>196</v>
      </c>
      <c r="H71" s="274"/>
      <c r="I71" s="163" t="s">
        <v>103</v>
      </c>
      <c r="J71" s="164"/>
      <c r="K71" s="165" t="s">
        <v>425</v>
      </c>
      <c r="L71" s="129">
        <v>211</v>
      </c>
      <c r="M71" s="120"/>
      <c r="N71" s="339"/>
      <c r="O71" s="292"/>
      <c r="P71" s="133">
        <v>12</v>
      </c>
      <c r="Q71" s="122" t="s">
        <v>768</v>
      </c>
      <c r="R71" s="123" t="s">
        <v>608</v>
      </c>
      <c r="T71" s="273"/>
      <c r="U71" s="327"/>
      <c r="V71" s="125">
        <v>6</v>
      </c>
      <c r="W71" s="154" t="s">
        <v>677</v>
      </c>
      <c r="X71" s="124" t="s">
        <v>197</v>
      </c>
    </row>
    <row r="72" spans="2:30" ht="27" customHeight="1" thickBot="1" x14ac:dyDescent="0.2">
      <c r="B72" s="336"/>
      <c r="C72" s="271"/>
      <c r="D72" s="141">
        <v>12</v>
      </c>
      <c r="E72" s="142" t="s">
        <v>492</v>
      </c>
      <c r="F72" s="140" t="s">
        <v>491</v>
      </c>
      <c r="N72" s="340"/>
      <c r="O72" s="344" t="s">
        <v>609</v>
      </c>
      <c r="P72" s="344"/>
      <c r="Q72" s="136" t="s">
        <v>610</v>
      </c>
      <c r="R72" s="129" t="s">
        <v>679</v>
      </c>
      <c r="T72" s="273"/>
      <c r="U72" s="327"/>
      <c r="V72" s="125">
        <v>7</v>
      </c>
      <c r="W72" s="186" t="s">
        <v>752</v>
      </c>
      <c r="X72" s="124" t="s">
        <v>414</v>
      </c>
    </row>
    <row r="73" spans="2:30" ht="27" customHeight="1" x14ac:dyDescent="0.15">
      <c r="B73" s="337"/>
      <c r="C73" s="239" t="s">
        <v>193</v>
      </c>
      <c r="D73" s="240"/>
      <c r="E73" s="142" t="s">
        <v>749</v>
      </c>
      <c r="F73" s="140" t="s">
        <v>415</v>
      </c>
      <c r="N73" s="101"/>
      <c r="O73" s="101"/>
      <c r="P73" s="101"/>
      <c r="Q73" s="101"/>
      <c r="R73" s="101"/>
      <c r="T73" s="273"/>
      <c r="U73" s="327"/>
      <c r="V73" s="125">
        <v>8</v>
      </c>
      <c r="W73" s="154" t="s">
        <v>416</v>
      </c>
      <c r="X73" s="124" t="s">
        <v>415</v>
      </c>
    </row>
    <row r="74" spans="2:30" ht="27" customHeight="1" x14ac:dyDescent="0.15">
      <c r="N74" s="101"/>
      <c r="O74" s="101"/>
      <c r="P74" s="101"/>
      <c r="Q74" s="101"/>
      <c r="R74" s="101"/>
      <c r="T74" s="273"/>
      <c r="U74" s="327"/>
      <c r="V74" s="125">
        <v>9</v>
      </c>
      <c r="W74" s="154" t="s">
        <v>388</v>
      </c>
      <c r="X74" s="124" t="s">
        <v>417</v>
      </c>
    </row>
    <row r="75" spans="2:30" ht="27" customHeight="1" x14ac:dyDescent="0.15">
      <c r="N75" s="101"/>
      <c r="O75" s="101"/>
      <c r="P75" s="101"/>
      <c r="Q75" s="101"/>
      <c r="R75" s="101"/>
      <c r="T75" s="273"/>
      <c r="U75" s="327"/>
      <c r="V75" s="125">
        <v>10</v>
      </c>
      <c r="W75" s="154" t="s">
        <v>389</v>
      </c>
      <c r="X75" s="124" t="s">
        <v>418</v>
      </c>
    </row>
    <row r="76" spans="2:30" ht="27" customHeight="1" x14ac:dyDescent="0.15">
      <c r="N76" s="101"/>
      <c r="O76" s="101"/>
      <c r="P76" s="101"/>
      <c r="Q76" s="101"/>
      <c r="R76" s="101"/>
      <c r="T76" s="273"/>
      <c r="U76" s="327"/>
      <c r="V76" s="125">
        <v>11</v>
      </c>
      <c r="W76" s="154" t="s">
        <v>678</v>
      </c>
      <c r="X76" s="124" t="s">
        <v>679</v>
      </c>
    </row>
    <row r="77" spans="2:30" ht="27" customHeight="1" x14ac:dyDescent="0.15">
      <c r="N77" s="101"/>
      <c r="O77" s="101"/>
      <c r="P77" s="101"/>
      <c r="Q77" s="101"/>
      <c r="R77" s="101"/>
      <c r="T77" s="273"/>
      <c r="U77" s="327"/>
      <c r="V77" s="126">
        <v>12</v>
      </c>
      <c r="W77" s="187" t="s">
        <v>261</v>
      </c>
      <c r="X77" s="124" t="s">
        <v>680</v>
      </c>
    </row>
    <row r="78" spans="2:30" ht="27" customHeight="1" x14ac:dyDescent="0.15">
      <c r="N78" s="101"/>
      <c r="O78" s="101"/>
      <c r="P78" s="101"/>
      <c r="Q78" s="101"/>
      <c r="R78" s="101"/>
      <c r="T78" s="273"/>
      <c r="U78" s="291" t="s">
        <v>609</v>
      </c>
      <c r="V78" s="291"/>
      <c r="W78" s="154" t="s">
        <v>419</v>
      </c>
      <c r="X78" s="124" t="s">
        <v>773</v>
      </c>
    </row>
    <row r="79" spans="2:30" ht="14.25" thickBot="1" x14ac:dyDescent="0.2">
      <c r="N79" s="101"/>
      <c r="O79" s="101"/>
      <c r="P79" s="101"/>
      <c r="Q79" s="101"/>
      <c r="R79" s="101"/>
      <c r="T79" s="274"/>
      <c r="U79" s="163" t="s">
        <v>269</v>
      </c>
      <c r="V79" s="164"/>
      <c r="W79" s="136" t="s">
        <v>425</v>
      </c>
      <c r="X79" s="129">
        <v>207</v>
      </c>
    </row>
  </sheetData>
  <mergeCells count="113">
    <mergeCell ref="P46:P47"/>
    <mergeCell ref="P48:P49"/>
    <mergeCell ref="B55:B73"/>
    <mergeCell ref="N54:N72"/>
    <mergeCell ref="V40:V41"/>
    <mergeCell ref="V45:V46"/>
    <mergeCell ref="V47:V48"/>
    <mergeCell ref="V50:V51"/>
    <mergeCell ref="V53:V54"/>
    <mergeCell ref="I58:I69"/>
    <mergeCell ref="O41:O53"/>
    <mergeCell ref="N9:N53"/>
    <mergeCell ref="J46:J48"/>
    <mergeCell ref="O54:O59"/>
    <mergeCell ref="O60:O71"/>
    <mergeCell ref="O72:P72"/>
    <mergeCell ref="V11:V12"/>
    <mergeCell ref="C9:C15"/>
    <mergeCell ref="C16:C30"/>
    <mergeCell ref="C31:C38"/>
    <mergeCell ref="D16:D17"/>
    <mergeCell ref="O10:O23"/>
    <mergeCell ref="C47:C54"/>
    <mergeCell ref="I52:I57"/>
    <mergeCell ref="U78:V78"/>
    <mergeCell ref="T60:T79"/>
    <mergeCell ref="AA55:AA66"/>
    <mergeCell ref="Z49:Z66"/>
    <mergeCell ref="Z67:AB67"/>
    <mergeCell ref="Z68:AB69"/>
    <mergeCell ref="V55:V56"/>
    <mergeCell ref="V43:V44"/>
    <mergeCell ref="U66:U77"/>
    <mergeCell ref="U60:U65"/>
    <mergeCell ref="U43:U59"/>
    <mergeCell ref="AA49:AA54"/>
    <mergeCell ref="T9:T59"/>
    <mergeCell ref="U10:U25"/>
    <mergeCell ref="U26:U42"/>
    <mergeCell ref="V23:V24"/>
    <mergeCell ref="V28:V29"/>
    <mergeCell ref="V32:V33"/>
    <mergeCell ref="V36:V37"/>
    <mergeCell ref="V38:V39"/>
    <mergeCell ref="AB18:AB19"/>
    <mergeCell ref="AB24:AB25"/>
    <mergeCell ref="C1:H1"/>
    <mergeCell ref="B3:F5"/>
    <mergeCell ref="H3:L5"/>
    <mergeCell ref="B6:B8"/>
    <mergeCell ref="C6:C8"/>
    <mergeCell ref="D6:E8"/>
    <mergeCell ref="F6:F8"/>
    <mergeCell ref="H6:I8"/>
    <mergeCell ref="J6:K8"/>
    <mergeCell ref="L6:L8"/>
    <mergeCell ref="J11:J12"/>
    <mergeCell ref="J13:J14"/>
    <mergeCell ref="J15:J16"/>
    <mergeCell ref="J20:J22"/>
    <mergeCell ref="D21:D22"/>
    <mergeCell ref="D28:D29"/>
    <mergeCell ref="D31:D32"/>
    <mergeCell ref="D35:D36"/>
    <mergeCell ref="D37:D38"/>
    <mergeCell ref="D40:D41"/>
    <mergeCell ref="D45:D46"/>
    <mergeCell ref="I10:I28"/>
    <mergeCell ref="AB35:AB36"/>
    <mergeCell ref="AB37:AB38"/>
    <mergeCell ref="AB40:AB41"/>
    <mergeCell ref="AA9:AA33"/>
    <mergeCell ref="AA34:AA48"/>
    <mergeCell ref="I70:J70"/>
    <mergeCell ref="O24:O40"/>
    <mergeCell ref="D51:D52"/>
    <mergeCell ref="V15:V16"/>
    <mergeCell ref="V17:V18"/>
    <mergeCell ref="V19:V20"/>
    <mergeCell ref="V21:V22"/>
    <mergeCell ref="I29:I40"/>
    <mergeCell ref="I41:I51"/>
    <mergeCell ref="P12:P13"/>
    <mergeCell ref="P17:P18"/>
    <mergeCell ref="P19:P20"/>
    <mergeCell ref="P21:P22"/>
    <mergeCell ref="P27:P28"/>
    <mergeCell ref="P29:P30"/>
    <mergeCell ref="P32:P33"/>
    <mergeCell ref="P35:P36"/>
    <mergeCell ref="P38:P39"/>
    <mergeCell ref="B9:B54"/>
    <mergeCell ref="C73:D73"/>
    <mergeCell ref="N3:R5"/>
    <mergeCell ref="T3:X5"/>
    <mergeCell ref="Z3:AD5"/>
    <mergeCell ref="N6:O8"/>
    <mergeCell ref="P6:Q8"/>
    <mergeCell ref="AB6:AC8"/>
    <mergeCell ref="Z6:AA8"/>
    <mergeCell ref="T6:U8"/>
    <mergeCell ref="X6:X8"/>
    <mergeCell ref="V6:W8"/>
    <mergeCell ref="AD6:AD8"/>
    <mergeCell ref="R6:R8"/>
    <mergeCell ref="C39:C42"/>
    <mergeCell ref="C43:C46"/>
    <mergeCell ref="C55:C60"/>
    <mergeCell ref="C61:C72"/>
    <mergeCell ref="H52:H71"/>
    <mergeCell ref="H9:H51"/>
    <mergeCell ref="AB45:AB46"/>
    <mergeCell ref="Z9:Z48"/>
  </mergeCells>
  <phoneticPr fontId="3"/>
  <pageMargins left="0.19685039370078741" right="0" top="0.15748031496062992" bottom="0" header="0.15748031496062992" footer="0"/>
  <pageSetup paperSize="8" scale="42" orientation="landscape" horizontalDpi="300" verticalDpi="300" r:id="rId1"/>
  <headerFooter alignWithMargins="0"/>
  <colBreaks count="1" manualBreakCount="1">
    <brk id="30" min="2" max="72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Z108"/>
  <sheetViews>
    <sheetView showGridLines="0" showRowColHeaders="0" topLeftCell="A5" zoomScale="70" zoomScaleNormal="70" workbookViewId="0">
      <selection activeCell="T33" sqref="T33"/>
    </sheetView>
  </sheetViews>
  <sheetFormatPr defaultRowHeight="13.5" x14ac:dyDescent="0.15"/>
  <cols>
    <col min="1" max="1" width="2.125" customWidth="1"/>
    <col min="2" max="3" width="3" customWidth="1"/>
    <col min="4" max="4" width="3.375" hidden="1" customWidth="1"/>
    <col min="5" max="5" width="24.375" customWidth="1"/>
    <col min="6" max="10" width="7.625" style="18" customWidth="1"/>
    <col min="12" max="12" width="2" hidden="1" customWidth="1"/>
    <col min="13" max="13" width="2.125" customWidth="1"/>
    <col min="14" max="14" width="6.875" style="20" customWidth="1"/>
    <col min="15" max="15" width="3.25" hidden="1" customWidth="1"/>
    <col min="16" max="16" width="5.375" customWidth="1"/>
    <col min="17" max="17" width="6" customWidth="1"/>
    <col min="18" max="18" width="6.625" customWidth="1"/>
    <col min="19" max="19" width="5.375" customWidth="1"/>
    <col min="20" max="21" width="6.375" customWidth="1"/>
    <col min="22" max="23" width="5.375" customWidth="1"/>
    <col min="24" max="24" width="5.375" hidden="1" customWidth="1"/>
    <col min="25" max="25" width="5.375" customWidth="1"/>
    <col min="26" max="41" width="5.375" hidden="1" customWidth="1"/>
    <col min="42" max="42" width="9.375" hidden="1" customWidth="1"/>
    <col min="43" max="44" width="5.375" hidden="1" customWidth="1"/>
    <col min="45" max="45" width="9.25" customWidth="1"/>
    <col min="46" max="46" width="7.5" style="21" customWidth="1"/>
    <col min="47" max="47" width="12.75" style="21" customWidth="1"/>
    <col min="48" max="52" width="9.375" style="6" bestFit="1" customWidth="1"/>
  </cols>
  <sheetData>
    <row r="1" spans="1:52" s="35" customFormat="1" ht="35.25" customHeight="1" x14ac:dyDescent="0.15">
      <c r="B1" s="38" t="s">
        <v>373</v>
      </c>
      <c r="C1" s="38"/>
      <c r="D1" s="38"/>
      <c r="E1" s="38"/>
      <c r="F1" s="38"/>
      <c r="G1" s="38"/>
      <c r="H1" s="38"/>
      <c r="I1" s="38"/>
      <c r="J1" s="38"/>
      <c r="K1" s="38"/>
      <c r="Q1"/>
      <c r="R1"/>
      <c r="S1"/>
      <c r="T1"/>
      <c r="U1"/>
      <c r="V1"/>
    </row>
    <row r="2" spans="1:52" s="1" customFormat="1" ht="37.5" customHeight="1" x14ac:dyDescent="0.15">
      <c r="B2" s="225"/>
      <c r="C2" s="225"/>
      <c r="D2" s="2"/>
      <c r="F2" s="96"/>
      <c r="G2" s="54"/>
      <c r="H2" s="96" t="s">
        <v>796</v>
      </c>
      <c r="I2" s="54"/>
      <c r="J2" s="54"/>
      <c r="K2" s="29"/>
      <c r="L2" s="29"/>
      <c r="M2" s="29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 s="37"/>
      <c r="AU2" s="21"/>
      <c r="AV2" s="19"/>
      <c r="AW2" s="19"/>
      <c r="AX2" s="19"/>
      <c r="AY2" s="19"/>
      <c r="AZ2" s="19"/>
    </row>
    <row r="3" spans="1:52" s="1" customFormat="1" ht="17.100000000000001" customHeight="1" x14ac:dyDescent="0.15">
      <c r="A3" s="202"/>
      <c r="B3" s="203"/>
      <c r="C3" s="203"/>
      <c r="D3" s="203"/>
      <c r="E3" s="202"/>
      <c r="F3" s="204"/>
      <c r="G3" s="205"/>
      <c r="H3" s="204"/>
      <c r="I3" s="205"/>
      <c r="J3" s="205"/>
      <c r="K3" s="206"/>
      <c r="L3" s="206"/>
      <c r="M3" s="206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 s="37"/>
      <c r="AU3" s="21"/>
      <c r="AV3" s="19"/>
      <c r="AW3" s="19"/>
      <c r="AX3" s="19"/>
      <c r="AY3" s="19"/>
      <c r="AZ3" s="19"/>
    </row>
    <row r="4" spans="1:52" s="1" customFormat="1" ht="33" customHeight="1" thickBot="1" x14ac:dyDescent="0.2">
      <c r="A4" s="202"/>
      <c r="B4" s="230">
        <f>見本①!$A$3</f>
        <v>2025</v>
      </c>
      <c r="C4" s="230"/>
      <c r="D4" s="109"/>
      <c r="E4" s="229" t="s">
        <v>85</v>
      </c>
      <c r="F4" s="229"/>
      <c r="G4" s="229"/>
      <c r="H4" s="229"/>
      <c r="I4" s="229"/>
      <c r="J4" s="229"/>
      <c r="K4" s="229"/>
      <c r="L4" s="31"/>
      <c r="M4" s="209"/>
      <c r="N4" s="38" t="s">
        <v>75</v>
      </c>
      <c r="P4" s="50"/>
      <c r="Q4" s="51"/>
      <c r="R4" s="51"/>
      <c r="S4" s="51"/>
      <c r="T4" s="51"/>
      <c r="U4" s="51"/>
      <c r="V4" s="51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 s="22"/>
      <c r="AU4" s="21"/>
      <c r="AV4" s="19"/>
      <c r="AW4" s="19"/>
      <c r="AX4" s="19"/>
      <c r="AY4" s="19"/>
      <c r="AZ4" s="19"/>
    </row>
    <row r="5" spans="1:52" ht="30.75" customHeight="1" x14ac:dyDescent="0.15">
      <c r="A5" s="207"/>
      <c r="B5" s="226">
        <v>10</v>
      </c>
      <c r="C5" s="226"/>
      <c r="D5" s="2"/>
      <c r="E5" s="28" t="s">
        <v>40</v>
      </c>
      <c r="F5" s="30" t="s">
        <v>65</v>
      </c>
      <c r="G5" s="30" t="s">
        <v>50</v>
      </c>
      <c r="H5" s="30" t="s">
        <v>47</v>
      </c>
      <c r="I5" s="30" t="s">
        <v>48</v>
      </c>
      <c r="J5" s="30" t="s">
        <v>49</v>
      </c>
      <c r="K5" s="28" t="s">
        <v>112</v>
      </c>
      <c r="M5" s="207"/>
      <c r="N5" s="32" t="s">
        <v>66</v>
      </c>
      <c r="AT5" s="22"/>
    </row>
    <row r="6" spans="1:52" ht="18.95" customHeight="1" x14ac:dyDescent="0.15">
      <c r="A6" s="207"/>
      <c r="B6" s="99">
        <f>DATE($B$4,$B$5,1)</f>
        <v>45931</v>
      </c>
      <c r="C6" s="98">
        <f>DATE($B$4,$B$5,1)</f>
        <v>45931</v>
      </c>
      <c r="D6" s="3" t="s">
        <v>51</v>
      </c>
      <c r="E6" s="3"/>
      <c r="F6" s="17" t="str">
        <f t="shared" ref="F6:F36" si="0">IF($N6=1,VLOOKUP($O6,$W$9:$AO$68,10),IF($N6=2,VLOOKUP($O5+1,$W$9:$AO$68,15),IF($N6="予備","予備","")))</f>
        <v>単元1</v>
      </c>
      <c r="G6" s="17" t="str">
        <f t="shared" ref="G6:G36" si="1">IF($N6=1,VLOOKUP($O6,$W$9:$AO$68,11),IF($N6=2,VLOOKUP($O5+1,$W$9:$AO$68,16),IF($N6="予備","予備","")))</f>
        <v/>
      </c>
      <c r="H6" s="17" t="str">
        <f t="shared" ref="H6:H36" si="2">IF($N6=1,VLOOKUP($O6,$W$9:$AO$68,12),IF($N6=2,VLOOKUP($O5+1,$W$9:$AO$68,17),IF($N6="予備","予備","")))</f>
        <v/>
      </c>
      <c r="I6" s="17" t="str">
        <f t="shared" ref="I6:I36" si="3">IF($N6=1,VLOOKUP($O6,$W$9:$AO$68,13),IF($N6=2,VLOOKUP($O5+1,$W$9:$AO$68,18),IF($N6="予備","予備","")))</f>
        <v/>
      </c>
      <c r="J6" s="17" t="str">
        <f t="shared" ref="J6:J36" si="4">IF($N6=1,VLOOKUP($O6,$W$9:$AO$68,14),IF($N6=2,VLOOKUP($O5+1,$W$9:$AO$68,19),IF($N6="予備","予備","")))</f>
        <v/>
      </c>
      <c r="K6" s="3"/>
      <c r="M6" s="207"/>
      <c r="N6" s="33">
        <v>1</v>
      </c>
      <c r="O6">
        <f>SUM($N$6:N6)</f>
        <v>1</v>
      </c>
      <c r="AT6" s="6"/>
    </row>
    <row r="7" spans="1:52" ht="18.95" customHeight="1" thickBot="1" x14ac:dyDescent="0.2">
      <c r="A7" s="207"/>
      <c r="B7" s="99">
        <f>B6+1</f>
        <v>45932</v>
      </c>
      <c r="C7" s="98">
        <f>C6+1</f>
        <v>45932</v>
      </c>
      <c r="D7" s="3" t="s">
        <v>52</v>
      </c>
      <c r="E7" s="3"/>
      <c r="F7" s="17" t="str">
        <f t="shared" si="0"/>
        <v/>
      </c>
      <c r="G7" s="17" t="str">
        <f t="shared" si="1"/>
        <v>単元1</v>
      </c>
      <c r="H7" s="17" t="str">
        <f t="shared" si="2"/>
        <v/>
      </c>
      <c r="I7" s="17" t="str">
        <f t="shared" si="3"/>
        <v/>
      </c>
      <c r="J7" s="17" t="str">
        <f t="shared" si="4"/>
        <v/>
      </c>
      <c r="K7" s="3"/>
      <c r="M7" s="207"/>
      <c r="N7" s="33">
        <v>1</v>
      </c>
      <c r="O7">
        <f>SUM($N$6:N7)</f>
        <v>2</v>
      </c>
      <c r="Q7" s="38" t="s">
        <v>73</v>
      </c>
      <c r="R7" s="51"/>
      <c r="S7" s="51"/>
      <c r="W7" s="52" t="s">
        <v>72</v>
      </c>
      <c r="X7" s="51" t="s">
        <v>69</v>
      </c>
      <c r="Y7" s="51"/>
      <c r="Z7" s="51"/>
      <c r="AA7" s="51" t="s">
        <v>77</v>
      </c>
      <c r="AB7" s="51"/>
      <c r="AC7" s="51"/>
      <c r="AD7" s="51"/>
      <c r="AE7" s="51"/>
      <c r="AF7" s="51" t="s">
        <v>70</v>
      </c>
      <c r="AG7" s="51"/>
      <c r="AH7" s="51"/>
      <c r="AI7" s="51"/>
      <c r="AJ7" s="51"/>
      <c r="AK7" s="51" t="s">
        <v>71</v>
      </c>
      <c r="AL7" s="51"/>
      <c r="AM7" s="51"/>
      <c r="AN7" s="51"/>
      <c r="AO7" s="51"/>
      <c r="AP7" s="51"/>
      <c r="AQ7" s="51"/>
      <c r="AR7" s="51"/>
      <c r="AS7" s="51"/>
      <c r="AT7" s="36" t="s">
        <v>113</v>
      </c>
    </row>
    <row r="8" spans="1:52" ht="18.95" customHeight="1" thickBot="1" x14ac:dyDescent="0.2">
      <c r="A8" s="207"/>
      <c r="B8" s="99">
        <f t="shared" ref="B8:C36" si="5">B7+1</f>
        <v>45933</v>
      </c>
      <c r="C8" s="98">
        <f t="shared" si="5"/>
        <v>45933</v>
      </c>
      <c r="D8" s="3" t="s">
        <v>53</v>
      </c>
      <c r="E8" s="3"/>
      <c r="F8" s="17" t="str">
        <f t="shared" si="0"/>
        <v/>
      </c>
      <c r="G8" s="17" t="str">
        <f t="shared" si="1"/>
        <v/>
      </c>
      <c r="H8" s="17" t="str">
        <f t="shared" si="2"/>
        <v>単元1</v>
      </c>
      <c r="I8" s="17" t="str">
        <f t="shared" si="3"/>
        <v/>
      </c>
      <c r="J8" s="17" t="str">
        <f t="shared" si="4"/>
        <v/>
      </c>
      <c r="K8" s="3"/>
      <c r="M8" s="207"/>
      <c r="N8" s="33">
        <v>1</v>
      </c>
      <c r="O8">
        <f>SUM($N$6:N8)</f>
        <v>3</v>
      </c>
      <c r="Q8" s="4" t="s">
        <v>67</v>
      </c>
      <c r="R8" s="5" t="s">
        <v>46</v>
      </c>
      <c r="W8" s="5" t="s">
        <v>67</v>
      </c>
      <c r="X8" s="5" t="s">
        <v>46</v>
      </c>
      <c r="Y8" s="5" t="s">
        <v>46</v>
      </c>
      <c r="Z8" s="5" t="s">
        <v>46</v>
      </c>
      <c r="AA8" s="15" t="s">
        <v>41</v>
      </c>
      <c r="AB8" s="15" t="s">
        <v>42</v>
      </c>
      <c r="AC8" s="15" t="s">
        <v>43</v>
      </c>
      <c r="AD8" s="15" t="s">
        <v>44</v>
      </c>
      <c r="AE8" s="15" t="s">
        <v>45</v>
      </c>
      <c r="AF8" s="14" t="s">
        <v>41</v>
      </c>
      <c r="AG8" s="15" t="s">
        <v>42</v>
      </c>
      <c r="AH8" s="15" t="s">
        <v>43</v>
      </c>
      <c r="AI8" s="15" t="s">
        <v>44</v>
      </c>
      <c r="AJ8" s="16" t="s">
        <v>45</v>
      </c>
      <c r="AK8" s="14" t="s">
        <v>41</v>
      </c>
      <c r="AL8" s="15" t="s">
        <v>42</v>
      </c>
      <c r="AM8" s="15" t="s">
        <v>43</v>
      </c>
      <c r="AN8" s="15" t="s">
        <v>44</v>
      </c>
      <c r="AO8" s="16" t="s">
        <v>45</v>
      </c>
      <c r="AT8" s="5" t="s">
        <v>77</v>
      </c>
      <c r="AU8" s="5" t="s">
        <v>81</v>
      </c>
      <c r="AV8" s="5" t="s">
        <v>41</v>
      </c>
      <c r="AW8" s="5" t="s">
        <v>50</v>
      </c>
      <c r="AX8" s="5" t="s">
        <v>47</v>
      </c>
      <c r="AY8" s="5" t="s">
        <v>48</v>
      </c>
      <c r="AZ8" s="5" t="s">
        <v>49</v>
      </c>
    </row>
    <row r="9" spans="1:52" ht="18.95" customHeight="1" x14ac:dyDescent="0.15">
      <c r="A9" s="207"/>
      <c r="B9" s="99">
        <f t="shared" si="5"/>
        <v>45934</v>
      </c>
      <c r="C9" s="98">
        <f t="shared" si="5"/>
        <v>45934</v>
      </c>
      <c r="D9" s="3" t="s">
        <v>54</v>
      </c>
      <c r="E9" s="3"/>
      <c r="F9" s="17" t="str">
        <f t="shared" si="0"/>
        <v/>
      </c>
      <c r="G9" s="17" t="str">
        <f t="shared" si="1"/>
        <v/>
      </c>
      <c r="H9" s="17" t="str">
        <f t="shared" si="2"/>
        <v/>
      </c>
      <c r="I9" s="17" t="str">
        <f t="shared" si="3"/>
        <v>単元1</v>
      </c>
      <c r="J9" s="17" t="str">
        <f t="shared" si="4"/>
        <v/>
      </c>
      <c r="K9" s="3"/>
      <c r="M9" s="207"/>
      <c r="N9" s="33">
        <v>1</v>
      </c>
      <c r="O9">
        <f>SUM($N$6:N9)</f>
        <v>4</v>
      </c>
      <c r="Q9" s="7">
        <v>1</v>
      </c>
      <c r="R9" s="8" t="s">
        <v>41</v>
      </c>
      <c r="W9" s="3">
        <v>1</v>
      </c>
      <c r="X9" s="7" t="str">
        <f>R9</f>
        <v>国語</v>
      </c>
      <c r="Y9" s="8"/>
      <c r="Z9" s="23" t="str">
        <f t="shared" ref="Z9:Z40" si="6">IF(Y9="",IF(X9=0,"",X9),Y9)</f>
        <v>国語</v>
      </c>
      <c r="AA9">
        <f>IF($Z9=AA$8,COUNTIF($Z$9:$Z9,AA$8)+Q$22,"")</f>
        <v>1</v>
      </c>
      <c r="AB9" t="str">
        <f>IF($Z9=AB$8,COUNTIF($Z$9:$Z9,AB$8)+R$22,"")</f>
        <v/>
      </c>
      <c r="AC9" t="str">
        <f>IF($Z9=AC$8,COUNTIF($Z$9:$Z9,AC$8)+S$22,"")</f>
        <v/>
      </c>
      <c r="AD9" t="str">
        <f>IF($Z9=AD$8,COUNTIF($Z$9:$Z9,AD$8)+T$22,"")</f>
        <v/>
      </c>
      <c r="AE9" t="str">
        <f>IF($Z9=AE$8,COUNTIF($Z$9:$Z9,AE$8)+U$22,"")</f>
        <v/>
      </c>
      <c r="AF9" t="str">
        <f t="shared" ref="AF9:AF40" si="7">IF(AA9="","",VLOOKUP(AA9,$AT$9:$AZ$58,3))</f>
        <v>単元1</v>
      </c>
      <c r="AG9" t="str">
        <f t="shared" ref="AG9:AG40" si="8">IF(AB9="","",VLOOKUP(AB9,$AT$9:$AZ$58,4))</f>
        <v/>
      </c>
      <c r="AH9" t="str">
        <f t="shared" ref="AH9:AH40" si="9">IF(AC9="","",VLOOKUP(AC9,$AT$9:$AZ$58,5))</f>
        <v/>
      </c>
      <c r="AI9" t="str">
        <f t="shared" ref="AI9:AI40" si="10">IF(AD9="","",VLOOKUP(AD9,$AT$9:$AZ$58,6))</f>
        <v/>
      </c>
      <c r="AJ9" t="str">
        <f t="shared" ref="AJ9:AJ40" si="11">IF(AE9="","",VLOOKUP(AE9,$AT$9:$AZ$58,7))</f>
        <v/>
      </c>
      <c r="AK9" t="str">
        <f t="shared" ref="AK9:AK40" si="12">IF(AF9=AF10,"",IF($Z9=$Z10,AF9&amp;","&amp;AF10,AF9&amp;AF10))</f>
        <v>単元1</v>
      </c>
      <c r="AL9" t="str">
        <f t="shared" ref="AL9:AL40" si="13">IF(AG9=AG10,"",IF($Z9=$Z10,AG9&amp;","&amp;AG10,AG9&amp;AG10))</f>
        <v>単元1</v>
      </c>
      <c r="AM9" t="str">
        <f t="shared" ref="AM9:AM40" si="14">IF(AH9=AH10,"",IF($Z9=$Z10,AH9&amp;","&amp;AH10,AH9&amp;AH10))</f>
        <v/>
      </c>
      <c r="AN9" t="str">
        <f t="shared" ref="AN9:AN40" si="15">IF(AI9=AI10,"",IF($Z9=$Z10,AI9&amp;","&amp;AI10,AI9&amp;AI10))</f>
        <v/>
      </c>
      <c r="AO9" t="str">
        <f t="shared" ref="AO9:AO40" si="16">IF(AJ9=AJ10,"",IF($Z9=$Z10,AJ9&amp;","&amp;AJ10,AJ9&amp;AJ10))</f>
        <v/>
      </c>
      <c r="AT9" s="24">
        <v>1</v>
      </c>
      <c r="AU9" s="39" t="s">
        <v>212</v>
      </c>
      <c r="AV9" s="104" t="s">
        <v>314</v>
      </c>
      <c r="AW9" s="40" t="s">
        <v>314</v>
      </c>
      <c r="AX9" s="40" t="s">
        <v>314</v>
      </c>
      <c r="AY9" s="40" t="s">
        <v>314</v>
      </c>
      <c r="AZ9" s="41" t="s">
        <v>314</v>
      </c>
    </row>
    <row r="10" spans="1:52" ht="18.95" customHeight="1" x14ac:dyDescent="0.15">
      <c r="A10" s="207"/>
      <c r="B10" s="99">
        <f t="shared" si="5"/>
        <v>45935</v>
      </c>
      <c r="C10" s="98">
        <f t="shared" si="5"/>
        <v>45935</v>
      </c>
      <c r="D10" s="3" t="s">
        <v>55</v>
      </c>
      <c r="E10" s="3"/>
      <c r="F10" s="17" t="str">
        <f t="shared" si="0"/>
        <v/>
      </c>
      <c r="G10" s="17" t="str">
        <f t="shared" si="1"/>
        <v/>
      </c>
      <c r="H10" s="17" t="str">
        <f t="shared" si="2"/>
        <v/>
      </c>
      <c r="I10" s="17" t="str">
        <f t="shared" si="3"/>
        <v/>
      </c>
      <c r="J10" s="17" t="str">
        <f t="shared" si="4"/>
        <v>単元1</v>
      </c>
      <c r="K10" s="3"/>
      <c r="M10" s="207"/>
      <c r="N10" s="33">
        <v>1</v>
      </c>
      <c r="O10">
        <f>SUM($N$6:N10)</f>
        <v>5</v>
      </c>
      <c r="Q10" s="7">
        <v>2</v>
      </c>
      <c r="R10" s="9" t="s">
        <v>50</v>
      </c>
      <c r="W10" s="3">
        <v>2</v>
      </c>
      <c r="X10" s="7" t="str">
        <f>R10</f>
        <v>社会</v>
      </c>
      <c r="Y10" s="9"/>
      <c r="Z10" s="23" t="str">
        <f t="shared" si="6"/>
        <v>社会</v>
      </c>
      <c r="AA10" t="str">
        <f>IF($Z10=AA$8,COUNTIF($Z$9:$Z10,AA$8)+Q$22,"")</f>
        <v/>
      </c>
      <c r="AB10">
        <f>IF($Z10=AB$8,COUNTIF($Z$9:$Z10,AB$8)+R$22,"")</f>
        <v>1</v>
      </c>
      <c r="AC10" t="str">
        <f>IF($Z10=AC$8,COUNTIF($Z$9:$Z10,AC$8)+S$22,"")</f>
        <v/>
      </c>
      <c r="AD10" t="str">
        <f>IF($Z10=AD$8,COUNTIF($Z$9:$Z10,AD$8)+T$22,"")</f>
        <v/>
      </c>
      <c r="AE10" t="str">
        <f>IF($Z10=AE$8,COUNTIF($Z$9:$Z10,AE$8)+U$22,"")</f>
        <v/>
      </c>
      <c r="AF10" t="str">
        <f t="shared" si="7"/>
        <v/>
      </c>
      <c r="AG10" t="str">
        <f t="shared" si="8"/>
        <v>単元1</v>
      </c>
      <c r="AH10" t="str">
        <f t="shared" si="9"/>
        <v/>
      </c>
      <c r="AI10" t="str">
        <f t="shared" si="10"/>
        <v/>
      </c>
      <c r="AJ10" t="str">
        <f t="shared" si="11"/>
        <v/>
      </c>
      <c r="AK10" t="str">
        <f t="shared" si="12"/>
        <v/>
      </c>
      <c r="AL10" t="str">
        <f t="shared" si="13"/>
        <v>単元1</v>
      </c>
      <c r="AM10" t="str">
        <f t="shared" si="14"/>
        <v>単元1</v>
      </c>
      <c r="AN10" t="str">
        <f t="shared" si="15"/>
        <v/>
      </c>
      <c r="AO10" t="str">
        <f t="shared" si="16"/>
        <v/>
      </c>
      <c r="AT10" s="24">
        <v>2</v>
      </c>
      <c r="AU10" s="42" t="s">
        <v>213</v>
      </c>
      <c r="AV10" s="25" t="s">
        <v>315</v>
      </c>
      <c r="AW10" s="25" t="s">
        <v>315</v>
      </c>
      <c r="AX10" s="25" t="s">
        <v>315</v>
      </c>
      <c r="AY10" s="25" t="s">
        <v>315</v>
      </c>
      <c r="AZ10" s="43" t="s">
        <v>315</v>
      </c>
    </row>
    <row r="11" spans="1:52" ht="18.95" customHeight="1" x14ac:dyDescent="0.15">
      <c r="A11" s="207"/>
      <c r="B11" s="99">
        <f t="shared" si="5"/>
        <v>45936</v>
      </c>
      <c r="C11" s="98">
        <f t="shared" si="5"/>
        <v>45936</v>
      </c>
      <c r="D11" s="3" t="s">
        <v>56</v>
      </c>
      <c r="E11" s="3"/>
      <c r="F11" s="17" t="str">
        <f t="shared" si="0"/>
        <v>単元2</v>
      </c>
      <c r="G11" s="17" t="str">
        <f t="shared" si="1"/>
        <v/>
      </c>
      <c r="H11" s="17" t="str">
        <f t="shared" si="2"/>
        <v/>
      </c>
      <c r="I11" s="17" t="str">
        <f t="shared" si="3"/>
        <v/>
      </c>
      <c r="J11" s="17" t="str">
        <f t="shared" si="4"/>
        <v/>
      </c>
      <c r="K11" s="3"/>
      <c r="M11" s="207"/>
      <c r="N11" s="33">
        <v>1</v>
      </c>
      <c r="O11">
        <f>SUM($N$6:N11)</f>
        <v>6</v>
      </c>
      <c r="Q11" s="7">
        <v>3</v>
      </c>
      <c r="R11" s="9" t="s">
        <v>47</v>
      </c>
      <c r="W11" s="3">
        <v>3</v>
      </c>
      <c r="X11" s="7" t="str">
        <f>R11</f>
        <v>数学</v>
      </c>
      <c r="Y11" s="9"/>
      <c r="Z11" s="23" t="str">
        <f t="shared" si="6"/>
        <v>数学</v>
      </c>
      <c r="AA11" t="str">
        <f>IF($Z11=AA$8,COUNTIF($Z$9:$Z11,AA$8)+Q$22,"")</f>
        <v/>
      </c>
      <c r="AB11" t="str">
        <f>IF($Z11=AB$8,COUNTIF($Z$9:$Z11,AB$8)+R$22,"")</f>
        <v/>
      </c>
      <c r="AC11">
        <f>IF($Z11=AC$8,COUNTIF($Z$9:$Z11,AC$8)+S$22,"")</f>
        <v>1</v>
      </c>
      <c r="AD11" t="str">
        <f>IF($Z11=AD$8,COUNTIF($Z$9:$Z11,AD$8)+T$22,"")</f>
        <v/>
      </c>
      <c r="AE11" t="str">
        <f>IF($Z11=AE$8,COUNTIF($Z$9:$Z11,AE$8)+U$22,"")</f>
        <v/>
      </c>
      <c r="AF11" t="str">
        <f t="shared" si="7"/>
        <v/>
      </c>
      <c r="AG11" t="str">
        <f t="shared" si="8"/>
        <v/>
      </c>
      <c r="AH11" t="str">
        <f t="shared" si="9"/>
        <v>単元1</v>
      </c>
      <c r="AI11" t="str">
        <f t="shared" si="10"/>
        <v/>
      </c>
      <c r="AJ11" t="str">
        <f t="shared" si="11"/>
        <v/>
      </c>
      <c r="AK11" t="str">
        <f t="shared" si="12"/>
        <v/>
      </c>
      <c r="AL11" t="str">
        <f t="shared" si="13"/>
        <v/>
      </c>
      <c r="AM11" t="str">
        <f t="shared" si="14"/>
        <v>単元1</v>
      </c>
      <c r="AN11" t="str">
        <f t="shared" si="15"/>
        <v>単元1</v>
      </c>
      <c r="AO11" t="str">
        <f t="shared" si="16"/>
        <v/>
      </c>
      <c r="AT11" s="24">
        <v>3</v>
      </c>
      <c r="AU11" s="42" t="s">
        <v>214</v>
      </c>
      <c r="AV11" s="25" t="s">
        <v>316</v>
      </c>
      <c r="AW11" s="25" t="s">
        <v>316</v>
      </c>
      <c r="AX11" s="25" t="s">
        <v>316</v>
      </c>
      <c r="AY11" s="25" t="s">
        <v>316</v>
      </c>
      <c r="AZ11" s="43" t="s">
        <v>316</v>
      </c>
    </row>
    <row r="12" spans="1:52" ht="18.95" customHeight="1" x14ac:dyDescent="0.15">
      <c r="A12" s="207"/>
      <c r="B12" s="99">
        <f t="shared" si="5"/>
        <v>45937</v>
      </c>
      <c r="C12" s="98">
        <f t="shared" si="5"/>
        <v>45937</v>
      </c>
      <c r="D12" s="3" t="s">
        <v>57</v>
      </c>
      <c r="E12" s="3"/>
      <c r="F12" s="17" t="str">
        <f t="shared" si="0"/>
        <v/>
      </c>
      <c r="G12" s="17" t="str">
        <f t="shared" si="1"/>
        <v>単元2</v>
      </c>
      <c r="H12" s="17" t="str">
        <f t="shared" si="2"/>
        <v/>
      </c>
      <c r="I12" s="17" t="str">
        <f t="shared" si="3"/>
        <v/>
      </c>
      <c r="J12" s="17" t="str">
        <f t="shared" si="4"/>
        <v/>
      </c>
      <c r="K12" s="3"/>
      <c r="M12" s="207"/>
      <c r="N12" s="33">
        <v>1</v>
      </c>
      <c r="O12">
        <f>SUM($N$6:N12)</f>
        <v>7</v>
      </c>
      <c r="Q12" s="7">
        <v>4</v>
      </c>
      <c r="R12" s="9" t="s">
        <v>48</v>
      </c>
      <c r="W12" s="3">
        <v>4</v>
      </c>
      <c r="X12" s="7" t="str">
        <f>R12</f>
        <v>理科</v>
      </c>
      <c r="Y12" s="9"/>
      <c r="Z12" s="23" t="str">
        <f t="shared" si="6"/>
        <v>理科</v>
      </c>
      <c r="AA12" t="str">
        <f>IF($Z12=AA$8,COUNTIF($Z$9:$Z12,AA$8)+Q$22,"")</f>
        <v/>
      </c>
      <c r="AB12" t="str">
        <f>IF($Z12=AB$8,COUNTIF($Z$9:$Z12,AB$8)+R$22,"")</f>
        <v/>
      </c>
      <c r="AC12" t="str">
        <f>IF($Z12=AC$8,COUNTIF($Z$9:$Z12,AC$8)+S$22,"")</f>
        <v/>
      </c>
      <c r="AD12">
        <f>IF($Z12=AD$8,COUNTIF($Z$9:$Z12,AD$8)+T$22,"")</f>
        <v>1</v>
      </c>
      <c r="AE12" t="str">
        <f>IF($Z12=AE$8,COUNTIF($Z$9:$Z12,AE$8)+U$22,"")</f>
        <v/>
      </c>
      <c r="AF12" t="str">
        <f t="shared" si="7"/>
        <v/>
      </c>
      <c r="AG12" t="str">
        <f t="shared" si="8"/>
        <v/>
      </c>
      <c r="AH12" t="str">
        <f t="shared" si="9"/>
        <v/>
      </c>
      <c r="AI12" t="str">
        <f t="shared" si="10"/>
        <v>単元1</v>
      </c>
      <c r="AJ12" t="str">
        <f t="shared" si="11"/>
        <v/>
      </c>
      <c r="AK12" t="str">
        <f t="shared" si="12"/>
        <v/>
      </c>
      <c r="AL12" t="str">
        <f t="shared" si="13"/>
        <v/>
      </c>
      <c r="AM12" t="str">
        <f t="shared" si="14"/>
        <v/>
      </c>
      <c r="AN12" t="str">
        <f t="shared" si="15"/>
        <v>単元1</v>
      </c>
      <c r="AO12" t="str">
        <f t="shared" si="16"/>
        <v>単元1</v>
      </c>
      <c r="AT12" s="24">
        <v>4</v>
      </c>
      <c r="AU12" s="42" t="s">
        <v>215</v>
      </c>
      <c r="AV12" s="25" t="s">
        <v>317</v>
      </c>
      <c r="AW12" s="25" t="s">
        <v>317</v>
      </c>
      <c r="AX12" s="25" t="s">
        <v>317</v>
      </c>
      <c r="AY12" s="25" t="s">
        <v>317</v>
      </c>
      <c r="AZ12" s="43" t="s">
        <v>317</v>
      </c>
    </row>
    <row r="13" spans="1:52" ht="18.95" customHeight="1" thickBot="1" x14ac:dyDescent="0.2">
      <c r="A13" s="207"/>
      <c r="B13" s="99">
        <f t="shared" si="5"/>
        <v>45938</v>
      </c>
      <c r="C13" s="98">
        <f t="shared" si="5"/>
        <v>45938</v>
      </c>
      <c r="D13" s="3" t="s">
        <v>58</v>
      </c>
      <c r="E13" s="3"/>
      <c r="F13" s="17" t="str">
        <f t="shared" si="0"/>
        <v/>
      </c>
      <c r="G13" s="17" t="str">
        <f t="shared" si="1"/>
        <v/>
      </c>
      <c r="H13" s="17" t="str">
        <f t="shared" si="2"/>
        <v>単元2</v>
      </c>
      <c r="I13" s="17" t="str">
        <f t="shared" si="3"/>
        <v/>
      </c>
      <c r="J13" s="17" t="str">
        <f t="shared" si="4"/>
        <v/>
      </c>
      <c r="K13" s="3"/>
      <c r="M13" s="207"/>
      <c r="N13" s="33">
        <v>1</v>
      </c>
      <c r="O13">
        <f>SUM($N$6:N13)</f>
        <v>8</v>
      </c>
      <c r="Q13" s="7">
        <v>5</v>
      </c>
      <c r="R13" s="10" t="s">
        <v>49</v>
      </c>
      <c r="W13" s="3">
        <v>5</v>
      </c>
      <c r="X13" s="7" t="str">
        <f>R13</f>
        <v>英語</v>
      </c>
      <c r="Y13" s="9"/>
      <c r="Z13" s="23" t="str">
        <f t="shared" si="6"/>
        <v>英語</v>
      </c>
      <c r="AA13" t="str">
        <f>IF($Z13=AA$8,COUNTIF($Z$9:$Z13,AA$8)+Q$22,"")</f>
        <v/>
      </c>
      <c r="AB13" t="str">
        <f>IF($Z13=AB$8,COUNTIF($Z$9:$Z13,AB$8)+R$22,"")</f>
        <v/>
      </c>
      <c r="AC13" t="str">
        <f>IF($Z13=AC$8,COUNTIF($Z$9:$Z13,AC$8)+S$22,"")</f>
        <v/>
      </c>
      <c r="AD13" t="str">
        <f>IF($Z13=AD$8,COUNTIF($Z$9:$Z13,AD$8)+T$22,"")</f>
        <v/>
      </c>
      <c r="AE13">
        <f>IF($Z13=AE$8,COUNTIF($Z$9:$Z13,AE$8)+U$22,"")</f>
        <v>1</v>
      </c>
      <c r="AF13" t="str">
        <f t="shared" si="7"/>
        <v/>
      </c>
      <c r="AG13" t="str">
        <f t="shared" si="8"/>
        <v/>
      </c>
      <c r="AH13" t="str">
        <f t="shared" si="9"/>
        <v/>
      </c>
      <c r="AI13" t="str">
        <f t="shared" si="10"/>
        <v/>
      </c>
      <c r="AJ13" t="str">
        <f t="shared" si="11"/>
        <v>単元1</v>
      </c>
      <c r="AK13" t="str">
        <f t="shared" si="12"/>
        <v>単元2</v>
      </c>
      <c r="AL13" t="str">
        <f t="shared" si="13"/>
        <v/>
      </c>
      <c r="AM13" t="str">
        <f t="shared" si="14"/>
        <v/>
      </c>
      <c r="AN13" t="str">
        <f t="shared" si="15"/>
        <v/>
      </c>
      <c r="AO13" t="str">
        <f t="shared" si="16"/>
        <v>単元1</v>
      </c>
      <c r="AT13" s="24">
        <v>5</v>
      </c>
      <c r="AU13" s="42" t="s">
        <v>216</v>
      </c>
      <c r="AV13" s="25" t="s">
        <v>318</v>
      </c>
      <c r="AW13" s="25" t="s">
        <v>318</v>
      </c>
      <c r="AX13" s="25" t="s">
        <v>318</v>
      </c>
      <c r="AY13" s="25" t="s">
        <v>318</v>
      </c>
      <c r="AZ13" s="43" t="s">
        <v>318</v>
      </c>
    </row>
    <row r="14" spans="1:52" ht="18.95" customHeight="1" x14ac:dyDescent="0.15">
      <c r="A14" s="207"/>
      <c r="B14" s="99">
        <f t="shared" si="5"/>
        <v>45939</v>
      </c>
      <c r="C14" s="98">
        <f t="shared" si="5"/>
        <v>45939</v>
      </c>
      <c r="D14" s="3" t="s">
        <v>59</v>
      </c>
      <c r="E14" s="3"/>
      <c r="F14" s="17" t="str">
        <f t="shared" si="0"/>
        <v/>
      </c>
      <c r="G14" s="17" t="str">
        <f t="shared" si="1"/>
        <v/>
      </c>
      <c r="H14" s="17" t="str">
        <f t="shared" si="2"/>
        <v/>
      </c>
      <c r="I14" s="17" t="str">
        <f t="shared" si="3"/>
        <v>単元2</v>
      </c>
      <c r="J14" s="17" t="str">
        <f t="shared" si="4"/>
        <v/>
      </c>
      <c r="K14" s="3"/>
      <c r="M14" s="207"/>
      <c r="N14" s="33">
        <v>1</v>
      </c>
      <c r="O14">
        <f>SUM($N$6:N14)</f>
        <v>9</v>
      </c>
      <c r="W14" s="3">
        <v>6</v>
      </c>
      <c r="X14" s="7" t="str">
        <f>R9</f>
        <v>国語</v>
      </c>
      <c r="Y14" s="9"/>
      <c r="Z14" s="23" t="str">
        <f t="shared" si="6"/>
        <v>国語</v>
      </c>
      <c r="AA14">
        <f>IF($Z14=AA$8,COUNTIF($Z$9:$Z14,AA$8)+Q$22,"")</f>
        <v>2</v>
      </c>
      <c r="AB14" t="str">
        <f>IF($Z14=AB$8,COUNTIF($Z$9:$Z14,AB$8)+R$22,"")</f>
        <v/>
      </c>
      <c r="AC14" t="str">
        <f>IF($Z14=AC$8,COUNTIF($Z$9:$Z14,AC$8)+S$22,"")</f>
        <v/>
      </c>
      <c r="AD14" t="str">
        <f>IF($Z14=AD$8,COUNTIF($Z$9:$Z14,AD$8)+T$22,"")</f>
        <v/>
      </c>
      <c r="AE14" t="str">
        <f>IF($Z14=AE$8,COUNTIF($Z$9:$Z14,AE$8)+U$22,"")</f>
        <v/>
      </c>
      <c r="AF14" t="str">
        <f t="shared" si="7"/>
        <v>単元2</v>
      </c>
      <c r="AG14" t="str">
        <f t="shared" si="8"/>
        <v/>
      </c>
      <c r="AH14" t="str">
        <f t="shared" si="9"/>
        <v/>
      </c>
      <c r="AI14" t="str">
        <f t="shared" si="10"/>
        <v/>
      </c>
      <c r="AJ14" t="str">
        <f t="shared" si="11"/>
        <v/>
      </c>
      <c r="AK14" t="str">
        <f t="shared" si="12"/>
        <v>単元2</v>
      </c>
      <c r="AL14" t="str">
        <f t="shared" si="13"/>
        <v>単元2</v>
      </c>
      <c r="AM14" t="str">
        <f t="shared" si="14"/>
        <v/>
      </c>
      <c r="AN14" t="str">
        <f t="shared" si="15"/>
        <v/>
      </c>
      <c r="AO14" t="str">
        <f t="shared" si="16"/>
        <v/>
      </c>
      <c r="AT14" s="24">
        <v>6</v>
      </c>
      <c r="AU14" s="42" t="s">
        <v>217</v>
      </c>
      <c r="AV14" s="25" t="s">
        <v>319</v>
      </c>
      <c r="AW14" s="25" t="s">
        <v>319</v>
      </c>
      <c r="AX14" s="25" t="s">
        <v>319</v>
      </c>
      <c r="AY14" s="25" t="s">
        <v>319</v>
      </c>
      <c r="AZ14" s="43" t="s">
        <v>319</v>
      </c>
    </row>
    <row r="15" spans="1:52" ht="18.95" customHeight="1" x14ac:dyDescent="0.15">
      <c r="A15" s="207"/>
      <c r="B15" s="99">
        <f t="shared" si="5"/>
        <v>45940</v>
      </c>
      <c r="C15" s="98">
        <f t="shared" si="5"/>
        <v>45940</v>
      </c>
      <c r="D15" s="3" t="s">
        <v>60</v>
      </c>
      <c r="E15" s="3"/>
      <c r="F15" s="17" t="str">
        <f t="shared" si="0"/>
        <v/>
      </c>
      <c r="G15" s="17" t="str">
        <f t="shared" si="1"/>
        <v/>
      </c>
      <c r="H15" s="17" t="str">
        <f t="shared" si="2"/>
        <v/>
      </c>
      <c r="I15" s="17" t="str">
        <f t="shared" si="3"/>
        <v/>
      </c>
      <c r="J15" s="17" t="str">
        <f t="shared" si="4"/>
        <v>単元2</v>
      </c>
      <c r="K15" s="3"/>
      <c r="M15" s="207"/>
      <c r="N15" s="33">
        <v>1</v>
      </c>
      <c r="O15">
        <f>SUM($N$6:N15)</f>
        <v>10</v>
      </c>
      <c r="W15" s="3">
        <v>7</v>
      </c>
      <c r="X15" s="7" t="str">
        <f>R10</f>
        <v>社会</v>
      </c>
      <c r="Y15" s="9"/>
      <c r="Z15" s="23" t="str">
        <f t="shared" si="6"/>
        <v>社会</v>
      </c>
      <c r="AA15" t="str">
        <f>IF($Z15=AA$8,COUNTIF($Z$9:$Z15,AA$8)+Q$22,"")</f>
        <v/>
      </c>
      <c r="AB15">
        <f>IF($Z15=AB$8,COUNTIF($Z$9:$Z15,AB$8)+R$22,"")</f>
        <v>2</v>
      </c>
      <c r="AC15" t="str">
        <f>IF($Z15=AC$8,COUNTIF($Z$9:$Z15,AC$8)+S$22,"")</f>
        <v/>
      </c>
      <c r="AD15" t="str">
        <f>IF($Z15=AD$8,COUNTIF($Z$9:$Z15,AD$8)+T$22,"")</f>
        <v/>
      </c>
      <c r="AE15" t="str">
        <f>IF($Z15=AE$8,COUNTIF($Z$9:$Z15,AE$8)+U$22,"")</f>
        <v/>
      </c>
      <c r="AF15" t="str">
        <f t="shared" si="7"/>
        <v/>
      </c>
      <c r="AG15" t="str">
        <f t="shared" si="8"/>
        <v>単元2</v>
      </c>
      <c r="AH15" t="str">
        <f t="shared" si="9"/>
        <v/>
      </c>
      <c r="AI15" t="str">
        <f t="shared" si="10"/>
        <v/>
      </c>
      <c r="AJ15" t="str">
        <f t="shared" si="11"/>
        <v/>
      </c>
      <c r="AK15" t="str">
        <f t="shared" si="12"/>
        <v/>
      </c>
      <c r="AL15" t="str">
        <f t="shared" si="13"/>
        <v>単元2</v>
      </c>
      <c r="AM15" t="str">
        <f t="shared" si="14"/>
        <v>単元2</v>
      </c>
      <c r="AN15" t="str">
        <f t="shared" si="15"/>
        <v/>
      </c>
      <c r="AO15" t="str">
        <f t="shared" si="16"/>
        <v/>
      </c>
      <c r="AT15" s="24">
        <v>7</v>
      </c>
      <c r="AU15" s="42" t="s">
        <v>218</v>
      </c>
      <c r="AV15" s="25" t="s">
        <v>320</v>
      </c>
      <c r="AW15" s="25" t="s">
        <v>320</v>
      </c>
      <c r="AX15" s="25" t="s">
        <v>320</v>
      </c>
      <c r="AY15" s="25" t="s">
        <v>320</v>
      </c>
      <c r="AZ15" s="43" t="s">
        <v>320</v>
      </c>
    </row>
    <row r="16" spans="1:52" ht="18.95" customHeight="1" x14ac:dyDescent="0.15">
      <c r="A16" s="207"/>
      <c r="B16" s="99">
        <f t="shared" si="5"/>
        <v>45941</v>
      </c>
      <c r="C16" s="98">
        <f t="shared" si="5"/>
        <v>45941</v>
      </c>
      <c r="D16" s="3" t="s">
        <v>61</v>
      </c>
      <c r="E16" s="3"/>
      <c r="F16" s="17" t="str">
        <f t="shared" si="0"/>
        <v>単元3</v>
      </c>
      <c r="G16" s="17" t="str">
        <f t="shared" si="1"/>
        <v/>
      </c>
      <c r="H16" s="17" t="str">
        <f t="shared" si="2"/>
        <v/>
      </c>
      <c r="I16" s="17" t="str">
        <f t="shared" si="3"/>
        <v/>
      </c>
      <c r="J16" s="17" t="str">
        <f t="shared" si="4"/>
        <v/>
      </c>
      <c r="K16" s="3"/>
      <c r="M16" s="207"/>
      <c r="N16" s="33">
        <v>1</v>
      </c>
      <c r="O16">
        <f>SUM($N$6:N16)</f>
        <v>11</v>
      </c>
      <c r="W16" s="3">
        <v>8</v>
      </c>
      <c r="X16" s="7" t="str">
        <f>R11</f>
        <v>数学</v>
      </c>
      <c r="Y16" s="9"/>
      <c r="Z16" s="23" t="str">
        <f t="shared" si="6"/>
        <v>数学</v>
      </c>
      <c r="AA16" t="str">
        <f>IF($Z16=AA$8,COUNTIF($Z$9:$Z16,AA$8)+Q$22,"")</f>
        <v/>
      </c>
      <c r="AB16" t="str">
        <f>IF($Z16=AB$8,COUNTIF($Z$9:$Z16,AB$8)+R$22,"")</f>
        <v/>
      </c>
      <c r="AC16">
        <f>IF($Z16=AC$8,COUNTIF($Z$9:$Z16,AC$8)+S$22,"")</f>
        <v>2</v>
      </c>
      <c r="AD16" t="str">
        <f>IF($Z16=AD$8,COUNTIF($Z$9:$Z16,AD$8)+T$22,"")</f>
        <v/>
      </c>
      <c r="AE16" t="str">
        <f>IF($Z16=AE$8,COUNTIF($Z$9:$Z16,AE$8)+U$22,"")</f>
        <v/>
      </c>
      <c r="AF16" t="str">
        <f t="shared" si="7"/>
        <v/>
      </c>
      <c r="AG16" t="str">
        <f t="shared" si="8"/>
        <v/>
      </c>
      <c r="AH16" t="str">
        <f t="shared" si="9"/>
        <v>単元2</v>
      </c>
      <c r="AI16" t="str">
        <f t="shared" si="10"/>
        <v/>
      </c>
      <c r="AJ16" t="str">
        <f t="shared" si="11"/>
        <v/>
      </c>
      <c r="AK16" t="str">
        <f t="shared" si="12"/>
        <v/>
      </c>
      <c r="AL16" t="str">
        <f t="shared" si="13"/>
        <v/>
      </c>
      <c r="AM16" t="str">
        <f t="shared" si="14"/>
        <v>単元2</v>
      </c>
      <c r="AN16" t="str">
        <f t="shared" si="15"/>
        <v>単元2</v>
      </c>
      <c r="AO16" t="str">
        <f t="shared" si="16"/>
        <v/>
      </c>
      <c r="AT16" s="24">
        <v>8</v>
      </c>
      <c r="AU16" s="42" t="s">
        <v>219</v>
      </c>
      <c r="AV16" s="25" t="s">
        <v>321</v>
      </c>
      <c r="AW16" s="25" t="s">
        <v>321</v>
      </c>
      <c r="AX16" s="25" t="s">
        <v>321</v>
      </c>
      <c r="AY16" s="25" t="s">
        <v>321</v>
      </c>
      <c r="AZ16" s="43" t="s">
        <v>321</v>
      </c>
    </row>
    <row r="17" spans="1:52" ht="18.95" customHeight="1" x14ac:dyDescent="0.15">
      <c r="A17" s="207"/>
      <c r="B17" s="99">
        <f t="shared" si="5"/>
        <v>45942</v>
      </c>
      <c r="C17" s="98">
        <f t="shared" si="5"/>
        <v>45942</v>
      </c>
      <c r="D17" s="3" t="s">
        <v>62</v>
      </c>
      <c r="E17" s="3"/>
      <c r="F17" s="17" t="str">
        <f t="shared" si="0"/>
        <v/>
      </c>
      <c r="G17" s="17" t="str">
        <f t="shared" si="1"/>
        <v>単元3</v>
      </c>
      <c r="H17" s="17" t="str">
        <f t="shared" si="2"/>
        <v/>
      </c>
      <c r="I17" s="17" t="str">
        <f t="shared" si="3"/>
        <v/>
      </c>
      <c r="J17" s="17" t="str">
        <f t="shared" si="4"/>
        <v/>
      </c>
      <c r="K17" s="3"/>
      <c r="M17" s="207"/>
      <c r="N17" s="33">
        <v>1</v>
      </c>
      <c r="O17">
        <f>SUM($N$6:N17)</f>
        <v>12</v>
      </c>
      <c r="W17" s="3">
        <v>9</v>
      </c>
      <c r="X17" s="7" t="str">
        <f>R12</f>
        <v>理科</v>
      </c>
      <c r="Y17" s="9"/>
      <c r="Z17" s="23" t="str">
        <f t="shared" si="6"/>
        <v>理科</v>
      </c>
      <c r="AA17" t="str">
        <f>IF($Z17=AA$8,COUNTIF($Z$9:$Z17,AA$8)+Q$22,"")</f>
        <v/>
      </c>
      <c r="AB17" t="str">
        <f>IF($Z17=AB$8,COUNTIF($Z$9:$Z17,AB$8)+R$22,"")</f>
        <v/>
      </c>
      <c r="AC17" t="str">
        <f>IF($Z17=AC$8,COUNTIF($Z$9:$Z17,AC$8)+S$22,"")</f>
        <v/>
      </c>
      <c r="AD17">
        <f>IF($Z17=AD$8,COUNTIF($Z$9:$Z17,AD$8)+T$22,"")</f>
        <v>2</v>
      </c>
      <c r="AE17" t="str">
        <f>IF($Z17=AE$8,COUNTIF($Z$9:$Z17,AE$8)+U$22,"")</f>
        <v/>
      </c>
      <c r="AF17" t="str">
        <f t="shared" si="7"/>
        <v/>
      </c>
      <c r="AG17" t="str">
        <f t="shared" si="8"/>
        <v/>
      </c>
      <c r="AH17" t="str">
        <f t="shared" si="9"/>
        <v/>
      </c>
      <c r="AI17" t="str">
        <f t="shared" si="10"/>
        <v>単元2</v>
      </c>
      <c r="AJ17" t="str">
        <f t="shared" si="11"/>
        <v/>
      </c>
      <c r="AK17" t="str">
        <f t="shared" si="12"/>
        <v/>
      </c>
      <c r="AL17" t="str">
        <f t="shared" si="13"/>
        <v/>
      </c>
      <c r="AM17" t="str">
        <f t="shared" si="14"/>
        <v/>
      </c>
      <c r="AN17" t="str">
        <f t="shared" si="15"/>
        <v>単元2</v>
      </c>
      <c r="AO17" t="str">
        <f t="shared" si="16"/>
        <v>単元2</v>
      </c>
      <c r="AT17" s="24">
        <v>9</v>
      </c>
      <c r="AU17" s="42" t="s">
        <v>220</v>
      </c>
      <c r="AV17" s="25" t="s">
        <v>322</v>
      </c>
      <c r="AW17" s="25" t="s">
        <v>322</v>
      </c>
      <c r="AX17" s="25" t="s">
        <v>322</v>
      </c>
      <c r="AY17" s="25" t="s">
        <v>322</v>
      </c>
      <c r="AZ17" s="43" t="s">
        <v>322</v>
      </c>
    </row>
    <row r="18" spans="1:52" ht="18.95" customHeight="1" x14ac:dyDescent="0.15">
      <c r="A18" s="207"/>
      <c r="B18" s="99">
        <f t="shared" si="5"/>
        <v>45943</v>
      </c>
      <c r="C18" s="98">
        <f t="shared" si="5"/>
        <v>45943</v>
      </c>
      <c r="D18" s="3" t="s">
        <v>63</v>
      </c>
      <c r="E18" s="3"/>
      <c r="F18" s="17" t="str">
        <f t="shared" si="0"/>
        <v/>
      </c>
      <c r="G18" s="17" t="str">
        <f t="shared" si="1"/>
        <v/>
      </c>
      <c r="H18" s="17" t="str">
        <f t="shared" si="2"/>
        <v>単元3</v>
      </c>
      <c r="I18" s="17" t="str">
        <f t="shared" si="3"/>
        <v/>
      </c>
      <c r="J18" s="17" t="str">
        <f t="shared" si="4"/>
        <v/>
      </c>
      <c r="K18" s="3"/>
      <c r="M18" s="207"/>
      <c r="N18" s="33">
        <v>1</v>
      </c>
      <c r="O18">
        <f>SUM($N$6:N18)</f>
        <v>13</v>
      </c>
      <c r="W18" s="3">
        <v>10</v>
      </c>
      <c r="X18" s="7" t="str">
        <f>R13</f>
        <v>英語</v>
      </c>
      <c r="Y18" s="9"/>
      <c r="Z18" s="23" t="str">
        <f t="shared" si="6"/>
        <v>英語</v>
      </c>
      <c r="AA18" t="str">
        <f>IF($Z18=AA$8,COUNTIF($Z$9:$Z18,AA$8)+Q$22,"")</f>
        <v/>
      </c>
      <c r="AB18" t="str">
        <f>IF($Z18=AB$8,COUNTIF($Z$9:$Z18,AB$8)+R$22,"")</f>
        <v/>
      </c>
      <c r="AC18" t="str">
        <f>IF($Z18=AC$8,COUNTIF($Z$9:$Z18,AC$8)+S$22,"")</f>
        <v/>
      </c>
      <c r="AD18" t="str">
        <f>IF($Z18=AD$8,COUNTIF($Z$9:$Z18,AD$8)+T$22,"")</f>
        <v/>
      </c>
      <c r="AE18">
        <f>IF($Z18=AE$8,COUNTIF($Z$9:$Z18,AE$8)+U$22,"")</f>
        <v>2</v>
      </c>
      <c r="AF18" t="str">
        <f t="shared" si="7"/>
        <v/>
      </c>
      <c r="AG18" t="str">
        <f t="shared" si="8"/>
        <v/>
      </c>
      <c r="AH18" t="str">
        <f t="shared" si="9"/>
        <v/>
      </c>
      <c r="AI18" t="str">
        <f t="shared" si="10"/>
        <v/>
      </c>
      <c r="AJ18" t="str">
        <f t="shared" si="11"/>
        <v>単元2</v>
      </c>
      <c r="AK18" t="str">
        <f t="shared" si="12"/>
        <v>単元3</v>
      </c>
      <c r="AL18" t="str">
        <f t="shared" si="13"/>
        <v/>
      </c>
      <c r="AM18" t="str">
        <f t="shared" si="14"/>
        <v/>
      </c>
      <c r="AN18" t="str">
        <f t="shared" si="15"/>
        <v/>
      </c>
      <c r="AO18" t="str">
        <f t="shared" si="16"/>
        <v>単元2</v>
      </c>
      <c r="AT18" s="24">
        <v>10</v>
      </c>
      <c r="AU18" s="42" t="s">
        <v>221</v>
      </c>
      <c r="AV18" s="25" t="s">
        <v>323</v>
      </c>
      <c r="AW18" s="25" t="s">
        <v>323</v>
      </c>
      <c r="AX18" s="25" t="s">
        <v>323</v>
      </c>
      <c r="AY18" s="25" t="s">
        <v>323</v>
      </c>
      <c r="AZ18" s="43" t="s">
        <v>323</v>
      </c>
    </row>
    <row r="19" spans="1:52" ht="18.95" customHeight="1" x14ac:dyDescent="0.15">
      <c r="A19" s="207"/>
      <c r="B19" s="99">
        <f t="shared" si="5"/>
        <v>45944</v>
      </c>
      <c r="C19" s="98">
        <f t="shared" si="5"/>
        <v>45944</v>
      </c>
      <c r="D19" s="3" t="s">
        <v>64</v>
      </c>
      <c r="E19" s="3"/>
      <c r="F19" s="17" t="str">
        <f t="shared" si="0"/>
        <v/>
      </c>
      <c r="G19" s="17" t="str">
        <f t="shared" si="1"/>
        <v/>
      </c>
      <c r="H19" s="17" t="str">
        <f t="shared" si="2"/>
        <v/>
      </c>
      <c r="I19" s="17" t="str">
        <f t="shared" si="3"/>
        <v>単元3</v>
      </c>
      <c r="J19" s="17" t="str">
        <f t="shared" si="4"/>
        <v/>
      </c>
      <c r="K19" s="3"/>
      <c r="M19" s="207"/>
      <c r="N19" s="33">
        <v>1</v>
      </c>
      <c r="O19">
        <f>SUM($N$6:N19)</f>
        <v>14</v>
      </c>
      <c r="W19" s="3">
        <v>11</v>
      </c>
      <c r="X19" s="7" t="str">
        <f>R9</f>
        <v>国語</v>
      </c>
      <c r="Y19" s="9"/>
      <c r="Z19" s="23" t="str">
        <f t="shared" si="6"/>
        <v>国語</v>
      </c>
      <c r="AA19">
        <f>IF($Z19=AA$8,COUNTIF($Z$9:$Z19,AA$8)+Q$22,"")</f>
        <v>3</v>
      </c>
      <c r="AB19" t="str">
        <f>IF($Z19=AB$8,COUNTIF($Z$9:$Z19,AB$8)+R$22,"")</f>
        <v/>
      </c>
      <c r="AC19" t="str">
        <f>IF($Z19=AC$8,COUNTIF($Z$9:$Z19,AC$8)+S$22,"")</f>
        <v/>
      </c>
      <c r="AD19" t="str">
        <f>IF($Z19=AD$8,COUNTIF($Z$9:$Z19,AD$8)+T$22,"")</f>
        <v/>
      </c>
      <c r="AE19" t="str">
        <f>IF($Z19=AE$8,COUNTIF($Z$9:$Z19,AE$8)+U$22,"")</f>
        <v/>
      </c>
      <c r="AF19" t="str">
        <f t="shared" si="7"/>
        <v>単元3</v>
      </c>
      <c r="AG19" t="str">
        <f t="shared" si="8"/>
        <v/>
      </c>
      <c r="AH19" t="str">
        <f t="shared" si="9"/>
        <v/>
      </c>
      <c r="AI19" t="str">
        <f t="shared" si="10"/>
        <v/>
      </c>
      <c r="AJ19" t="str">
        <f t="shared" si="11"/>
        <v/>
      </c>
      <c r="AK19" t="str">
        <f t="shared" si="12"/>
        <v>単元3</v>
      </c>
      <c r="AL19" t="str">
        <f t="shared" si="13"/>
        <v>単元3</v>
      </c>
      <c r="AM19" t="str">
        <f t="shared" si="14"/>
        <v/>
      </c>
      <c r="AN19" t="str">
        <f t="shared" si="15"/>
        <v/>
      </c>
      <c r="AO19" t="str">
        <f t="shared" si="16"/>
        <v/>
      </c>
      <c r="AT19" s="24">
        <v>11</v>
      </c>
      <c r="AU19" s="42" t="s">
        <v>222</v>
      </c>
      <c r="AV19" s="25" t="s">
        <v>324</v>
      </c>
      <c r="AW19" s="25" t="s">
        <v>324</v>
      </c>
      <c r="AX19" s="25" t="s">
        <v>324</v>
      </c>
      <c r="AY19" s="25" t="s">
        <v>324</v>
      </c>
      <c r="AZ19" s="43" t="s">
        <v>324</v>
      </c>
    </row>
    <row r="20" spans="1:52" ht="18.95" customHeight="1" x14ac:dyDescent="0.15">
      <c r="A20" s="207"/>
      <c r="B20" s="99">
        <f t="shared" si="5"/>
        <v>45945</v>
      </c>
      <c r="C20" s="98">
        <f t="shared" si="5"/>
        <v>45945</v>
      </c>
      <c r="D20" s="3" t="s">
        <v>51</v>
      </c>
      <c r="E20" s="3"/>
      <c r="F20" s="17" t="str">
        <f t="shared" si="0"/>
        <v/>
      </c>
      <c r="G20" s="17" t="str">
        <f t="shared" si="1"/>
        <v/>
      </c>
      <c r="H20" s="17" t="str">
        <f t="shared" si="2"/>
        <v/>
      </c>
      <c r="I20" s="17" t="str">
        <f t="shared" si="3"/>
        <v/>
      </c>
      <c r="J20" s="17" t="str">
        <f t="shared" si="4"/>
        <v>単元3</v>
      </c>
      <c r="K20" s="3"/>
      <c r="M20" s="207"/>
      <c r="N20" s="33">
        <v>1</v>
      </c>
      <c r="O20">
        <f>SUM($N$6:N20)</f>
        <v>15</v>
      </c>
      <c r="Q20" s="52" t="s">
        <v>76</v>
      </c>
      <c r="R20" s="51"/>
      <c r="S20" s="51"/>
      <c r="W20" s="3">
        <v>12</v>
      </c>
      <c r="X20" s="7" t="str">
        <f>R10</f>
        <v>社会</v>
      </c>
      <c r="Y20" s="9"/>
      <c r="Z20" s="23" t="str">
        <f t="shared" si="6"/>
        <v>社会</v>
      </c>
      <c r="AA20" t="str">
        <f>IF($Z20=AA$8,COUNTIF($Z$9:$Z20,AA$8)+Q$22,"")</f>
        <v/>
      </c>
      <c r="AB20">
        <f>IF($Z20=AB$8,COUNTIF($Z$9:$Z20,AB$8)+R$22,"")</f>
        <v>3</v>
      </c>
      <c r="AC20" t="str">
        <f>IF($Z20=AC$8,COUNTIF($Z$9:$Z20,AC$8)+S$22,"")</f>
        <v/>
      </c>
      <c r="AD20" t="str">
        <f>IF($Z20=AD$8,COUNTIF($Z$9:$Z20,AD$8)+T$22,"")</f>
        <v/>
      </c>
      <c r="AE20" t="str">
        <f>IF($Z20=AE$8,COUNTIF($Z$9:$Z20,AE$8)+U$22,"")</f>
        <v/>
      </c>
      <c r="AF20" t="str">
        <f t="shared" si="7"/>
        <v/>
      </c>
      <c r="AG20" t="str">
        <f t="shared" si="8"/>
        <v>単元3</v>
      </c>
      <c r="AH20" t="str">
        <f t="shared" si="9"/>
        <v/>
      </c>
      <c r="AI20" t="str">
        <f t="shared" si="10"/>
        <v/>
      </c>
      <c r="AJ20" t="str">
        <f t="shared" si="11"/>
        <v/>
      </c>
      <c r="AK20" t="str">
        <f t="shared" si="12"/>
        <v/>
      </c>
      <c r="AL20" t="str">
        <f t="shared" si="13"/>
        <v>単元3</v>
      </c>
      <c r="AM20" t="str">
        <f t="shared" si="14"/>
        <v>単元3</v>
      </c>
      <c r="AN20" t="str">
        <f t="shared" si="15"/>
        <v/>
      </c>
      <c r="AO20" t="str">
        <f t="shared" si="16"/>
        <v/>
      </c>
      <c r="AT20" s="24">
        <v>12</v>
      </c>
      <c r="AU20" s="42" t="s">
        <v>223</v>
      </c>
      <c r="AV20" s="25" t="s">
        <v>325</v>
      </c>
      <c r="AW20" s="25" t="s">
        <v>325</v>
      </c>
      <c r="AX20" s="25" t="s">
        <v>325</v>
      </c>
      <c r="AY20" s="25" t="s">
        <v>325</v>
      </c>
      <c r="AZ20" s="43" t="s">
        <v>325</v>
      </c>
    </row>
    <row r="21" spans="1:52" ht="18.95" customHeight="1" thickBot="1" x14ac:dyDescent="0.2">
      <c r="A21" s="207"/>
      <c r="B21" s="99">
        <f t="shared" si="5"/>
        <v>45946</v>
      </c>
      <c r="C21" s="98">
        <f t="shared" si="5"/>
        <v>45946</v>
      </c>
      <c r="D21" s="3" t="s">
        <v>52</v>
      </c>
      <c r="E21" s="3"/>
      <c r="F21" s="17" t="str">
        <f t="shared" si="0"/>
        <v>単元4</v>
      </c>
      <c r="G21" s="17" t="str">
        <f t="shared" si="1"/>
        <v/>
      </c>
      <c r="H21" s="17" t="str">
        <f t="shared" si="2"/>
        <v/>
      </c>
      <c r="I21" s="17" t="str">
        <f t="shared" si="3"/>
        <v/>
      </c>
      <c r="J21" s="17" t="str">
        <f t="shared" si="4"/>
        <v/>
      </c>
      <c r="K21" s="3"/>
      <c r="M21" s="207"/>
      <c r="N21" s="33">
        <v>1</v>
      </c>
      <c r="O21">
        <f>SUM($N$6:N21)</f>
        <v>16</v>
      </c>
      <c r="Q21" t="s">
        <v>41</v>
      </c>
      <c r="R21" t="s">
        <v>104</v>
      </c>
      <c r="S21" t="s">
        <v>105</v>
      </c>
      <c r="T21" t="s">
        <v>48</v>
      </c>
      <c r="U21" t="s">
        <v>49</v>
      </c>
      <c r="W21" s="3">
        <v>13</v>
      </c>
      <c r="X21" s="7" t="str">
        <f>R11</f>
        <v>数学</v>
      </c>
      <c r="Y21" s="9"/>
      <c r="Z21" s="23" t="str">
        <f t="shared" si="6"/>
        <v>数学</v>
      </c>
      <c r="AA21" t="str">
        <f>IF($Z21=AA$8,COUNTIF($Z$9:$Z21,AA$8)+Q$22,"")</f>
        <v/>
      </c>
      <c r="AB21" t="str">
        <f>IF($Z21=AB$8,COUNTIF($Z$9:$Z21,AB$8)+R$22,"")</f>
        <v/>
      </c>
      <c r="AC21">
        <f>IF($Z21=AC$8,COUNTIF($Z$9:$Z21,AC$8)+S$22,"")</f>
        <v>3</v>
      </c>
      <c r="AD21" t="str">
        <f>IF($Z21=AD$8,COUNTIF($Z$9:$Z21,AD$8)+T$22,"")</f>
        <v/>
      </c>
      <c r="AE21" t="str">
        <f>IF($Z21=AE$8,COUNTIF($Z$9:$Z21,AE$8)+U$22,"")</f>
        <v/>
      </c>
      <c r="AF21" t="str">
        <f t="shared" si="7"/>
        <v/>
      </c>
      <c r="AG21" t="str">
        <f t="shared" si="8"/>
        <v/>
      </c>
      <c r="AH21" t="str">
        <f t="shared" si="9"/>
        <v>単元3</v>
      </c>
      <c r="AI21" t="str">
        <f t="shared" si="10"/>
        <v/>
      </c>
      <c r="AJ21" t="str">
        <f t="shared" si="11"/>
        <v/>
      </c>
      <c r="AK21" t="str">
        <f t="shared" si="12"/>
        <v/>
      </c>
      <c r="AL21" t="str">
        <f t="shared" si="13"/>
        <v/>
      </c>
      <c r="AM21" t="str">
        <f t="shared" si="14"/>
        <v>単元3</v>
      </c>
      <c r="AN21" t="str">
        <f t="shared" si="15"/>
        <v>単元3</v>
      </c>
      <c r="AO21" t="str">
        <f t="shared" si="16"/>
        <v/>
      </c>
      <c r="AT21" s="24">
        <v>13</v>
      </c>
      <c r="AU21" s="42" t="s">
        <v>224</v>
      </c>
      <c r="AV21" s="25" t="s">
        <v>326</v>
      </c>
      <c r="AW21" s="25" t="s">
        <v>326</v>
      </c>
      <c r="AX21" s="25" t="s">
        <v>326</v>
      </c>
      <c r="AY21" s="25" t="s">
        <v>326</v>
      </c>
      <c r="AZ21" s="43" t="s">
        <v>326</v>
      </c>
    </row>
    <row r="22" spans="1:52" ht="18.95" customHeight="1" thickBot="1" x14ac:dyDescent="0.2">
      <c r="A22" s="207"/>
      <c r="B22" s="99">
        <f t="shared" si="5"/>
        <v>45947</v>
      </c>
      <c r="C22" s="98">
        <f t="shared" si="5"/>
        <v>45947</v>
      </c>
      <c r="D22" s="3" t="s">
        <v>53</v>
      </c>
      <c r="E22" s="3"/>
      <c r="F22" s="17" t="str">
        <f t="shared" si="0"/>
        <v/>
      </c>
      <c r="G22" s="17" t="str">
        <f t="shared" si="1"/>
        <v>単元4</v>
      </c>
      <c r="H22" s="17" t="str">
        <f t="shared" si="2"/>
        <v/>
      </c>
      <c r="I22" s="17" t="str">
        <f t="shared" si="3"/>
        <v/>
      </c>
      <c r="J22" s="17" t="str">
        <f t="shared" si="4"/>
        <v/>
      </c>
      <c r="K22" s="3"/>
      <c r="M22" s="207"/>
      <c r="N22" s="33">
        <v>1</v>
      </c>
      <c r="O22">
        <f>SUM($N$6:N22)</f>
        <v>17</v>
      </c>
      <c r="Q22" s="11"/>
      <c r="R22" s="12"/>
      <c r="S22" s="12"/>
      <c r="T22" s="12"/>
      <c r="U22" s="13"/>
      <c r="W22" s="3">
        <v>14</v>
      </c>
      <c r="X22" s="7" t="str">
        <f>R12</f>
        <v>理科</v>
      </c>
      <c r="Y22" s="9"/>
      <c r="Z22" s="23" t="str">
        <f t="shared" si="6"/>
        <v>理科</v>
      </c>
      <c r="AA22" t="str">
        <f>IF($Z22=AA$8,COUNTIF($Z$9:$Z22,AA$8)+Q$22,"")</f>
        <v/>
      </c>
      <c r="AB22" t="str">
        <f>IF($Z22=AB$8,COUNTIF($Z$9:$Z22,AB$8)+R$22,"")</f>
        <v/>
      </c>
      <c r="AC22" t="str">
        <f>IF($Z22=AC$8,COUNTIF($Z$9:$Z22,AC$8)+S$22,"")</f>
        <v/>
      </c>
      <c r="AD22">
        <f>IF($Z22=AD$8,COUNTIF($Z$9:$Z22,AD$8)+T$22,"")</f>
        <v>3</v>
      </c>
      <c r="AE22" t="str">
        <f>IF($Z22=AE$8,COUNTIF($Z$9:$Z22,AE$8)+U$22,"")</f>
        <v/>
      </c>
      <c r="AF22" t="str">
        <f t="shared" si="7"/>
        <v/>
      </c>
      <c r="AG22" t="str">
        <f t="shared" si="8"/>
        <v/>
      </c>
      <c r="AH22" t="str">
        <f t="shared" si="9"/>
        <v/>
      </c>
      <c r="AI22" t="str">
        <f t="shared" si="10"/>
        <v>単元3</v>
      </c>
      <c r="AJ22" t="str">
        <f t="shared" si="11"/>
        <v/>
      </c>
      <c r="AK22" t="str">
        <f t="shared" si="12"/>
        <v/>
      </c>
      <c r="AL22" t="str">
        <f t="shared" si="13"/>
        <v/>
      </c>
      <c r="AM22" t="str">
        <f t="shared" si="14"/>
        <v/>
      </c>
      <c r="AN22" t="str">
        <f t="shared" si="15"/>
        <v>単元3</v>
      </c>
      <c r="AO22" t="str">
        <f t="shared" si="16"/>
        <v>単元3</v>
      </c>
      <c r="AT22" s="24">
        <v>14</v>
      </c>
      <c r="AU22" s="42" t="s">
        <v>225</v>
      </c>
      <c r="AV22" s="26" t="s">
        <v>327</v>
      </c>
      <c r="AW22" s="26" t="s">
        <v>327</v>
      </c>
      <c r="AX22" s="26" t="s">
        <v>327</v>
      </c>
      <c r="AY22" s="26" t="s">
        <v>327</v>
      </c>
      <c r="AZ22" s="44" t="s">
        <v>327</v>
      </c>
    </row>
    <row r="23" spans="1:52" ht="18.95" customHeight="1" x14ac:dyDescent="0.15">
      <c r="A23" s="207"/>
      <c r="B23" s="99">
        <f t="shared" si="5"/>
        <v>45948</v>
      </c>
      <c r="C23" s="98">
        <f t="shared" si="5"/>
        <v>45948</v>
      </c>
      <c r="D23" s="3" t="s">
        <v>54</v>
      </c>
      <c r="E23" s="3"/>
      <c r="F23" s="17" t="str">
        <f t="shared" si="0"/>
        <v/>
      </c>
      <c r="G23" s="17" t="str">
        <f t="shared" si="1"/>
        <v/>
      </c>
      <c r="H23" s="17" t="str">
        <f t="shared" si="2"/>
        <v>単元4</v>
      </c>
      <c r="I23" s="17" t="str">
        <f t="shared" si="3"/>
        <v/>
      </c>
      <c r="J23" s="17" t="str">
        <f t="shared" si="4"/>
        <v/>
      </c>
      <c r="K23" s="3"/>
      <c r="M23" s="207"/>
      <c r="N23" s="33">
        <v>1</v>
      </c>
      <c r="O23">
        <f>SUM($N$6:N23)</f>
        <v>18</v>
      </c>
      <c r="W23" s="3">
        <v>15</v>
      </c>
      <c r="X23" s="7" t="str">
        <f>R13</f>
        <v>英語</v>
      </c>
      <c r="Y23" s="9"/>
      <c r="Z23" s="23" t="str">
        <f t="shared" si="6"/>
        <v>英語</v>
      </c>
      <c r="AA23" t="str">
        <f>IF($Z23=AA$8,COUNTIF($Z$9:$Z23,AA$8)+Q$22,"")</f>
        <v/>
      </c>
      <c r="AB23" t="str">
        <f>IF($Z23=AB$8,COUNTIF($Z$9:$Z23,AB$8)+R$22,"")</f>
        <v/>
      </c>
      <c r="AC23" t="str">
        <f>IF($Z23=AC$8,COUNTIF($Z$9:$Z23,AC$8)+S$22,"")</f>
        <v/>
      </c>
      <c r="AD23" t="str">
        <f>IF($Z23=AD$8,COUNTIF($Z$9:$Z23,AD$8)+T$22,"")</f>
        <v/>
      </c>
      <c r="AE23">
        <f>IF($Z23=AE$8,COUNTIF($Z$9:$Z23,AE$8)+U$22,"")</f>
        <v>3</v>
      </c>
      <c r="AF23" t="str">
        <f t="shared" si="7"/>
        <v/>
      </c>
      <c r="AG23" t="str">
        <f t="shared" si="8"/>
        <v/>
      </c>
      <c r="AH23" t="str">
        <f t="shared" si="9"/>
        <v/>
      </c>
      <c r="AI23" t="str">
        <f t="shared" si="10"/>
        <v/>
      </c>
      <c r="AJ23" t="str">
        <f t="shared" si="11"/>
        <v>単元3</v>
      </c>
      <c r="AK23" t="str">
        <f t="shared" si="12"/>
        <v>単元4</v>
      </c>
      <c r="AL23" t="str">
        <f t="shared" si="13"/>
        <v/>
      </c>
      <c r="AM23" t="str">
        <f t="shared" si="14"/>
        <v/>
      </c>
      <c r="AN23" t="str">
        <f t="shared" si="15"/>
        <v/>
      </c>
      <c r="AO23" t="str">
        <f t="shared" si="16"/>
        <v>単元3</v>
      </c>
      <c r="AT23" s="24">
        <v>15</v>
      </c>
      <c r="AU23" s="42" t="s">
        <v>226</v>
      </c>
      <c r="AV23" s="25" t="s">
        <v>328</v>
      </c>
      <c r="AW23" s="25" t="s">
        <v>328</v>
      </c>
      <c r="AX23" s="25" t="s">
        <v>328</v>
      </c>
      <c r="AY23" s="25" t="s">
        <v>328</v>
      </c>
      <c r="AZ23" s="43" t="s">
        <v>328</v>
      </c>
    </row>
    <row r="24" spans="1:52" ht="18.95" customHeight="1" x14ac:dyDescent="0.15">
      <c r="A24" s="207"/>
      <c r="B24" s="99">
        <f t="shared" si="5"/>
        <v>45949</v>
      </c>
      <c r="C24" s="98">
        <f t="shared" si="5"/>
        <v>45949</v>
      </c>
      <c r="D24" s="3" t="s">
        <v>55</v>
      </c>
      <c r="E24" s="3"/>
      <c r="F24" s="17" t="str">
        <f t="shared" si="0"/>
        <v/>
      </c>
      <c r="G24" s="17" t="str">
        <f t="shared" si="1"/>
        <v/>
      </c>
      <c r="H24" s="17" t="str">
        <f t="shared" si="2"/>
        <v/>
      </c>
      <c r="I24" s="17" t="str">
        <f t="shared" si="3"/>
        <v>単元4</v>
      </c>
      <c r="J24" s="17" t="str">
        <f t="shared" si="4"/>
        <v/>
      </c>
      <c r="K24" s="3"/>
      <c r="M24" s="207"/>
      <c r="N24" s="33">
        <v>1</v>
      </c>
      <c r="O24">
        <f>SUM($N$6:N24)</f>
        <v>19</v>
      </c>
      <c r="W24" s="3">
        <v>16</v>
      </c>
      <c r="X24" s="7" t="str">
        <f>R9</f>
        <v>国語</v>
      </c>
      <c r="Y24" s="9"/>
      <c r="Z24" s="23" t="str">
        <f t="shared" si="6"/>
        <v>国語</v>
      </c>
      <c r="AA24">
        <f>IF($Z24=AA$8,COUNTIF($Z$9:$Z24,AA$8)+Q$22,"")</f>
        <v>4</v>
      </c>
      <c r="AB24" t="str">
        <f>IF($Z24=AB$8,COUNTIF($Z$9:$Z24,AB$8)+R$22,"")</f>
        <v/>
      </c>
      <c r="AC24" t="str">
        <f>IF($Z24=AC$8,COUNTIF($Z$9:$Z24,AC$8)+S$22,"")</f>
        <v/>
      </c>
      <c r="AD24" t="str">
        <f>IF($Z24=AD$8,COUNTIF($Z$9:$Z24,AD$8)+T$22,"")</f>
        <v/>
      </c>
      <c r="AE24" t="str">
        <f>IF($Z24=AE$8,COUNTIF($Z$9:$Z24,AE$8)+U$22,"")</f>
        <v/>
      </c>
      <c r="AF24" t="str">
        <f t="shared" si="7"/>
        <v>単元4</v>
      </c>
      <c r="AG24" t="str">
        <f t="shared" si="8"/>
        <v/>
      </c>
      <c r="AH24" t="str">
        <f t="shared" si="9"/>
        <v/>
      </c>
      <c r="AI24" t="str">
        <f t="shared" si="10"/>
        <v/>
      </c>
      <c r="AJ24" t="str">
        <f t="shared" si="11"/>
        <v/>
      </c>
      <c r="AK24" t="str">
        <f t="shared" si="12"/>
        <v>単元4</v>
      </c>
      <c r="AL24" t="str">
        <f t="shared" si="13"/>
        <v>単元4</v>
      </c>
      <c r="AM24" t="str">
        <f t="shared" si="14"/>
        <v/>
      </c>
      <c r="AN24" t="str">
        <f t="shared" si="15"/>
        <v/>
      </c>
      <c r="AO24" t="str">
        <f t="shared" si="16"/>
        <v/>
      </c>
      <c r="AT24" s="24">
        <v>16</v>
      </c>
      <c r="AU24" s="42" t="s">
        <v>227</v>
      </c>
      <c r="AV24" s="25" t="s">
        <v>329</v>
      </c>
      <c r="AW24" s="25" t="s">
        <v>329</v>
      </c>
      <c r="AX24" s="25" t="s">
        <v>329</v>
      </c>
      <c r="AY24" s="25" t="s">
        <v>329</v>
      </c>
      <c r="AZ24" s="43" t="s">
        <v>329</v>
      </c>
    </row>
    <row r="25" spans="1:52" ht="18.95" customHeight="1" x14ac:dyDescent="0.15">
      <c r="A25" s="207"/>
      <c r="B25" s="99">
        <f t="shared" si="5"/>
        <v>45950</v>
      </c>
      <c r="C25" s="98">
        <f t="shared" si="5"/>
        <v>45950</v>
      </c>
      <c r="D25" s="3" t="s">
        <v>56</v>
      </c>
      <c r="E25" s="3"/>
      <c r="F25" s="17" t="str">
        <f t="shared" si="0"/>
        <v/>
      </c>
      <c r="G25" s="17" t="str">
        <f t="shared" si="1"/>
        <v/>
      </c>
      <c r="H25" s="17" t="str">
        <f t="shared" si="2"/>
        <v/>
      </c>
      <c r="I25" s="17" t="str">
        <f t="shared" si="3"/>
        <v/>
      </c>
      <c r="J25" s="17" t="str">
        <f t="shared" si="4"/>
        <v>単元4</v>
      </c>
      <c r="K25" s="3"/>
      <c r="M25" s="207"/>
      <c r="N25" s="33">
        <v>1</v>
      </c>
      <c r="O25">
        <f>SUM($N$6:N25)</f>
        <v>20</v>
      </c>
      <c r="W25" s="3">
        <v>17</v>
      </c>
      <c r="X25" s="7" t="str">
        <f>R10</f>
        <v>社会</v>
      </c>
      <c r="Y25" s="9"/>
      <c r="Z25" s="23" t="str">
        <f t="shared" si="6"/>
        <v>社会</v>
      </c>
      <c r="AA25" t="str">
        <f>IF($Z25=AA$8,COUNTIF($Z$9:$Z25,AA$8)+Q$22,"")</f>
        <v/>
      </c>
      <c r="AB25">
        <f>IF($Z25=AB$8,COUNTIF($Z$9:$Z25,AB$8)+R$22,"")</f>
        <v>4</v>
      </c>
      <c r="AC25" t="str">
        <f>IF($Z25=AC$8,COUNTIF($Z$9:$Z25,AC$8)+S$22,"")</f>
        <v/>
      </c>
      <c r="AD25" t="str">
        <f>IF($Z25=AD$8,COUNTIF($Z$9:$Z25,AD$8)+T$22,"")</f>
        <v/>
      </c>
      <c r="AE25" t="str">
        <f>IF($Z25=AE$8,COUNTIF($Z$9:$Z25,AE$8)+U$22,"")</f>
        <v/>
      </c>
      <c r="AF25" t="str">
        <f t="shared" si="7"/>
        <v/>
      </c>
      <c r="AG25" t="str">
        <f t="shared" si="8"/>
        <v>単元4</v>
      </c>
      <c r="AH25" t="str">
        <f t="shared" si="9"/>
        <v/>
      </c>
      <c r="AI25" t="str">
        <f t="shared" si="10"/>
        <v/>
      </c>
      <c r="AJ25" t="str">
        <f t="shared" si="11"/>
        <v/>
      </c>
      <c r="AK25" t="str">
        <f t="shared" si="12"/>
        <v/>
      </c>
      <c r="AL25" t="str">
        <f t="shared" si="13"/>
        <v>単元4</v>
      </c>
      <c r="AM25" t="str">
        <f t="shared" si="14"/>
        <v>単元4</v>
      </c>
      <c r="AN25" t="str">
        <f t="shared" si="15"/>
        <v/>
      </c>
      <c r="AO25" t="str">
        <f t="shared" si="16"/>
        <v/>
      </c>
      <c r="AT25" s="24">
        <v>17</v>
      </c>
      <c r="AU25" s="42" t="s">
        <v>228</v>
      </c>
      <c r="AV25" s="25" t="s">
        <v>330</v>
      </c>
      <c r="AW25" s="25" t="s">
        <v>330</v>
      </c>
      <c r="AX25" s="25" t="s">
        <v>330</v>
      </c>
      <c r="AY25" s="25" t="s">
        <v>330</v>
      </c>
      <c r="AZ25" s="43" t="s">
        <v>330</v>
      </c>
    </row>
    <row r="26" spans="1:52" ht="18.95" customHeight="1" x14ac:dyDescent="0.15">
      <c r="A26" s="207"/>
      <c r="B26" s="99">
        <f t="shared" si="5"/>
        <v>45951</v>
      </c>
      <c r="C26" s="98">
        <f t="shared" si="5"/>
        <v>45951</v>
      </c>
      <c r="D26" s="3" t="s">
        <v>57</v>
      </c>
      <c r="E26" s="3"/>
      <c r="F26" s="17" t="str">
        <f t="shared" si="0"/>
        <v>単元5</v>
      </c>
      <c r="G26" s="17" t="str">
        <f t="shared" si="1"/>
        <v/>
      </c>
      <c r="H26" s="17" t="str">
        <f t="shared" si="2"/>
        <v/>
      </c>
      <c r="I26" s="17" t="str">
        <f t="shared" si="3"/>
        <v/>
      </c>
      <c r="J26" s="17" t="str">
        <f t="shared" si="4"/>
        <v/>
      </c>
      <c r="K26" s="3"/>
      <c r="M26" s="207"/>
      <c r="N26" s="33">
        <v>1</v>
      </c>
      <c r="O26">
        <f>SUM($N$6:N26)</f>
        <v>21</v>
      </c>
      <c r="W26" s="3">
        <v>18</v>
      </c>
      <c r="X26" s="7" t="str">
        <f>R11</f>
        <v>数学</v>
      </c>
      <c r="Y26" s="9"/>
      <c r="Z26" s="23" t="str">
        <f t="shared" si="6"/>
        <v>数学</v>
      </c>
      <c r="AA26" t="str">
        <f>IF($Z26=AA$8,COUNTIF($Z$9:$Z26,AA$8)+Q$22,"")</f>
        <v/>
      </c>
      <c r="AB26" t="str">
        <f>IF($Z26=AB$8,COUNTIF($Z$9:$Z26,AB$8)+R$22,"")</f>
        <v/>
      </c>
      <c r="AC26">
        <f>IF($Z26=AC$8,COUNTIF($Z$9:$Z26,AC$8)+S$22,"")</f>
        <v>4</v>
      </c>
      <c r="AD26" t="str">
        <f>IF($Z26=AD$8,COUNTIF($Z$9:$Z26,AD$8)+T$22,"")</f>
        <v/>
      </c>
      <c r="AE26" t="str">
        <f>IF($Z26=AE$8,COUNTIF($Z$9:$Z26,AE$8)+U$22,"")</f>
        <v/>
      </c>
      <c r="AF26" t="str">
        <f t="shared" si="7"/>
        <v/>
      </c>
      <c r="AG26" t="str">
        <f t="shared" si="8"/>
        <v/>
      </c>
      <c r="AH26" t="str">
        <f t="shared" si="9"/>
        <v>単元4</v>
      </c>
      <c r="AI26" t="str">
        <f t="shared" si="10"/>
        <v/>
      </c>
      <c r="AJ26" t="str">
        <f t="shared" si="11"/>
        <v/>
      </c>
      <c r="AK26" t="str">
        <f t="shared" si="12"/>
        <v/>
      </c>
      <c r="AL26" t="str">
        <f t="shared" si="13"/>
        <v/>
      </c>
      <c r="AM26" t="str">
        <f t="shared" si="14"/>
        <v>単元4</v>
      </c>
      <c r="AN26" t="str">
        <f t="shared" si="15"/>
        <v>単元4</v>
      </c>
      <c r="AO26" t="str">
        <f t="shared" si="16"/>
        <v/>
      </c>
      <c r="AT26" s="24">
        <v>18</v>
      </c>
      <c r="AU26" s="42" t="s">
        <v>229</v>
      </c>
      <c r="AV26" s="25" t="s">
        <v>331</v>
      </c>
      <c r="AW26" s="25" t="s">
        <v>331</v>
      </c>
      <c r="AX26" s="25" t="s">
        <v>331</v>
      </c>
      <c r="AY26" s="25" t="s">
        <v>331</v>
      </c>
      <c r="AZ26" s="43" t="s">
        <v>331</v>
      </c>
    </row>
    <row r="27" spans="1:52" ht="18.95" customHeight="1" x14ac:dyDescent="0.15">
      <c r="A27" s="207"/>
      <c r="B27" s="99">
        <f t="shared" si="5"/>
        <v>45952</v>
      </c>
      <c r="C27" s="98">
        <f t="shared" si="5"/>
        <v>45952</v>
      </c>
      <c r="D27" s="3" t="s">
        <v>58</v>
      </c>
      <c r="E27" s="3"/>
      <c r="F27" s="17" t="str">
        <f t="shared" si="0"/>
        <v/>
      </c>
      <c r="G27" s="17" t="str">
        <f t="shared" si="1"/>
        <v>単元5</v>
      </c>
      <c r="H27" s="17" t="str">
        <f t="shared" si="2"/>
        <v/>
      </c>
      <c r="I27" s="17" t="str">
        <f t="shared" si="3"/>
        <v/>
      </c>
      <c r="J27" s="17" t="str">
        <f t="shared" si="4"/>
        <v/>
      </c>
      <c r="K27" s="3"/>
      <c r="M27" s="207"/>
      <c r="N27" s="33">
        <v>1</v>
      </c>
      <c r="O27">
        <f>SUM($N$6:N27)</f>
        <v>22</v>
      </c>
      <c r="W27" s="3">
        <v>19</v>
      </c>
      <c r="X27" s="7" t="str">
        <f>R12</f>
        <v>理科</v>
      </c>
      <c r="Y27" s="9"/>
      <c r="Z27" s="23" t="str">
        <f t="shared" si="6"/>
        <v>理科</v>
      </c>
      <c r="AA27" t="str">
        <f>IF($Z27=AA$8,COUNTIF($Z$9:$Z27,AA$8)+Q$22,"")</f>
        <v/>
      </c>
      <c r="AB27" t="str">
        <f>IF($Z27=AB$8,COUNTIF($Z$9:$Z27,AB$8)+R$22,"")</f>
        <v/>
      </c>
      <c r="AC27" t="str">
        <f>IF($Z27=AC$8,COUNTIF($Z$9:$Z27,AC$8)+S$22,"")</f>
        <v/>
      </c>
      <c r="AD27">
        <f>IF($Z27=AD$8,COUNTIF($Z$9:$Z27,AD$8)+T$22,"")</f>
        <v>4</v>
      </c>
      <c r="AE27" t="str">
        <f>IF($Z27=AE$8,COUNTIF($Z$9:$Z27,AE$8)+U$22,"")</f>
        <v/>
      </c>
      <c r="AF27" t="str">
        <f t="shared" si="7"/>
        <v/>
      </c>
      <c r="AG27" t="str">
        <f t="shared" si="8"/>
        <v/>
      </c>
      <c r="AH27" t="str">
        <f t="shared" si="9"/>
        <v/>
      </c>
      <c r="AI27" t="str">
        <f t="shared" si="10"/>
        <v>単元4</v>
      </c>
      <c r="AJ27" t="str">
        <f t="shared" si="11"/>
        <v/>
      </c>
      <c r="AK27" t="str">
        <f t="shared" si="12"/>
        <v/>
      </c>
      <c r="AL27" t="str">
        <f t="shared" si="13"/>
        <v/>
      </c>
      <c r="AM27" t="str">
        <f t="shared" si="14"/>
        <v/>
      </c>
      <c r="AN27" t="str">
        <f t="shared" si="15"/>
        <v>単元4</v>
      </c>
      <c r="AO27" t="str">
        <f t="shared" si="16"/>
        <v>単元4</v>
      </c>
      <c r="AT27" s="24">
        <v>19</v>
      </c>
      <c r="AU27" s="42" t="s">
        <v>230</v>
      </c>
      <c r="AV27" s="25" t="s">
        <v>332</v>
      </c>
      <c r="AW27" s="25" t="s">
        <v>332</v>
      </c>
      <c r="AX27" s="25" t="s">
        <v>332</v>
      </c>
      <c r="AY27" s="25" t="s">
        <v>332</v>
      </c>
      <c r="AZ27" s="43" t="s">
        <v>332</v>
      </c>
    </row>
    <row r="28" spans="1:52" ht="18.95" customHeight="1" x14ac:dyDescent="0.15">
      <c r="A28" s="207"/>
      <c r="B28" s="99">
        <f t="shared" si="5"/>
        <v>45953</v>
      </c>
      <c r="C28" s="98">
        <f t="shared" si="5"/>
        <v>45953</v>
      </c>
      <c r="D28" s="3" t="s">
        <v>59</v>
      </c>
      <c r="E28" s="3"/>
      <c r="F28" s="17" t="str">
        <f t="shared" si="0"/>
        <v/>
      </c>
      <c r="G28" s="17" t="str">
        <f t="shared" si="1"/>
        <v/>
      </c>
      <c r="H28" s="17" t="str">
        <f t="shared" si="2"/>
        <v>単元5</v>
      </c>
      <c r="I28" s="17" t="str">
        <f t="shared" si="3"/>
        <v/>
      </c>
      <c r="J28" s="17" t="str">
        <f t="shared" si="4"/>
        <v/>
      </c>
      <c r="K28" s="3"/>
      <c r="M28" s="207"/>
      <c r="N28" s="33">
        <v>1</v>
      </c>
      <c r="O28">
        <f>SUM($N$6:N28)</f>
        <v>23</v>
      </c>
      <c r="W28" s="3">
        <v>20</v>
      </c>
      <c r="X28" s="7" t="str">
        <f>R13</f>
        <v>英語</v>
      </c>
      <c r="Y28" s="9"/>
      <c r="Z28" s="23" t="str">
        <f t="shared" si="6"/>
        <v>英語</v>
      </c>
      <c r="AA28" t="str">
        <f>IF($Z28=AA$8,COUNTIF($Z$9:$Z28,AA$8)+Q$22,"")</f>
        <v/>
      </c>
      <c r="AB28" t="str">
        <f>IF($Z28=AB$8,COUNTIF($Z$9:$Z28,AB$8)+R$22,"")</f>
        <v/>
      </c>
      <c r="AC28" t="str">
        <f>IF($Z28=AC$8,COUNTIF($Z$9:$Z28,AC$8)+S$22,"")</f>
        <v/>
      </c>
      <c r="AD28" t="str">
        <f>IF($Z28=AD$8,COUNTIF($Z$9:$Z28,AD$8)+T$22,"")</f>
        <v/>
      </c>
      <c r="AE28">
        <f>IF($Z28=AE$8,COUNTIF($Z$9:$Z28,AE$8)+U$22,"")</f>
        <v>4</v>
      </c>
      <c r="AF28" t="str">
        <f t="shared" si="7"/>
        <v/>
      </c>
      <c r="AG28" t="str">
        <f t="shared" si="8"/>
        <v/>
      </c>
      <c r="AH28" t="str">
        <f t="shared" si="9"/>
        <v/>
      </c>
      <c r="AI28" t="str">
        <f t="shared" si="10"/>
        <v/>
      </c>
      <c r="AJ28" t="str">
        <f t="shared" si="11"/>
        <v>単元4</v>
      </c>
      <c r="AK28" t="str">
        <f t="shared" si="12"/>
        <v>単元5</v>
      </c>
      <c r="AL28" t="str">
        <f t="shared" si="13"/>
        <v/>
      </c>
      <c r="AM28" t="str">
        <f t="shared" si="14"/>
        <v/>
      </c>
      <c r="AN28" t="str">
        <f t="shared" si="15"/>
        <v/>
      </c>
      <c r="AO28" t="str">
        <f t="shared" si="16"/>
        <v>単元4</v>
      </c>
      <c r="AT28" s="24">
        <v>20</v>
      </c>
      <c r="AU28" s="42" t="s">
        <v>231</v>
      </c>
      <c r="AV28" s="26" t="s">
        <v>333</v>
      </c>
      <c r="AW28" s="26" t="s">
        <v>333</v>
      </c>
      <c r="AX28" s="26" t="s">
        <v>333</v>
      </c>
      <c r="AY28" s="26" t="s">
        <v>333</v>
      </c>
      <c r="AZ28" s="44" t="s">
        <v>333</v>
      </c>
    </row>
    <row r="29" spans="1:52" ht="18.95" customHeight="1" x14ac:dyDescent="0.15">
      <c r="A29" s="207"/>
      <c r="B29" s="99">
        <f t="shared" si="5"/>
        <v>45954</v>
      </c>
      <c r="C29" s="98">
        <f t="shared" si="5"/>
        <v>45954</v>
      </c>
      <c r="D29" s="3" t="s">
        <v>60</v>
      </c>
      <c r="E29" s="3"/>
      <c r="F29" s="17" t="str">
        <f t="shared" si="0"/>
        <v/>
      </c>
      <c r="G29" s="17" t="str">
        <f t="shared" si="1"/>
        <v/>
      </c>
      <c r="H29" s="17" t="str">
        <f t="shared" si="2"/>
        <v/>
      </c>
      <c r="I29" s="17" t="str">
        <f t="shared" si="3"/>
        <v>単元5</v>
      </c>
      <c r="J29" s="17" t="str">
        <f t="shared" si="4"/>
        <v/>
      </c>
      <c r="K29" s="3"/>
      <c r="M29" s="207"/>
      <c r="N29" s="33">
        <v>1</v>
      </c>
      <c r="O29">
        <f>SUM($N$6:N29)</f>
        <v>24</v>
      </c>
      <c r="W29" s="3">
        <v>21</v>
      </c>
      <c r="X29" s="7" t="str">
        <f>R9</f>
        <v>国語</v>
      </c>
      <c r="Y29" s="9"/>
      <c r="Z29" s="23" t="str">
        <f t="shared" si="6"/>
        <v>国語</v>
      </c>
      <c r="AA29">
        <f>IF($Z29=AA$8,COUNTIF($Z$9:$Z29,AA$8)+Q$22,"")</f>
        <v>5</v>
      </c>
      <c r="AB29" t="str">
        <f>IF($Z29=AB$8,COUNTIF($Z$9:$Z29,AB$8)+R$22,"")</f>
        <v/>
      </c>
      <c r="AC29" t="str">
        <f>IF($Z29=AC$8,COUNTIF($Z$9:$Z29,AC$8)+S$22,"")</f>
        <v/>
      </c>
      <c r="AD29" t="str">
        <f>IF($Z29=AD$8,COUNTIF($Z$9:$Z29,AD$8)+T$22,"")</f>
        <v/>
      </c>
      <c r="AE29" t="str">
        <f>IF($Z29=AE$8,COUNTIF($Z$9:$Z29,AE$8)+U$22,"")</f>
        <v/>
      </c>
      <c r="AF29" t="str">
        <f t="shared" si="7"/>
        <v>単元5</v>
      </c>
      <c r="AG29" t="str">
        <f t="shared" si="8"/>
        <v/>
      </c>
      <c r="AH29" t="str">
        <f t="shared" si="9"/>
        <v/>
      </c>
      <c r="AI29" t="str">
        <f t="shared" si="10"/>
        <v/>
      </c>
      <c r="AJ29" t="str">
        <f t="shared" si="11"/>
        <v/>
      </c>
      <c r="AK29" t="str">
        <f t="shared" si="12"/>
        <v>単元5</v>
      </c>
      <c r="AL29" t="str">
        <f t="shared" si="13"/>
        <v>単元5</v>
      </c>
      <c r="AM29" t="str">
        <f t="shared" si="14"/>
        <v/>
      </c>
      <c r="AN29" t="str">
        <f t="shared" si="15"/>
        <v/>
      </c>
      <c r="AO29" t="str">
        <f t="shared" si="16"/>
        <v/>
      </c>
      <c r="AT29" s="24">
        <v>21</v>
      </c>
      <c r="AU29" s="42" t="s">
        <v>232</v>
      </c>
      <c r="AV29" s="25" t="s">
        <v>334</v>
      </c>
      <c r="AW29" s="25" t="s">
        <v>334</v>
      </c>
      <c r="AX29" s="25" t="s">
        <v>334</v>
      </c>
      <c r="AY29" s="25" t="s">
        <v>334</v>
      </c>
      <c r="AZ29" s="43" t="s">
        <v>334</v>
      </c>
    </row>
    <row r="30" spans="1:52" ht="18.95" customHeight="1" x14ac:dyDescent="0.15">
      <c r="A30" s="207"/>
      <c r="B30" s="99">
        <f t="shared" si="5"/>
        <v>45955</v>
      </c>
      <c r="C30" s="98">
        <f t="shared" si="5"/>
        <v>45955</v>
      </c>
      <c r="D30" s="3" t="s">
        <v>61</v>
      </c>
      <c r="E30" s="3"/>
      <c r="F30" s="17" t="str">
        <f t="shared" si="0"/>
        <v/>
      </c>
      <c r="G30" s="17" t="str">
        <f t="shared" si="1"/>
        <v/>
      </c>
      <c r="H30" s="17" t="str">
        <f t="shared" si="2"/>
        <v/>
      </c>
      <c r="I30" s="17" t="str">
        <f t="shared" si="3"/>
        <v/>
      </c>
      <c r="J30" s="17" t="str">
        <f t="shared" si="4"/>
        <v>単元5</v>
      </c>
      <c r="K30" s="3"/>
      <c r="M30" s="207"/>
      <c r="N30" s="33">
        <v>1</v>
      </c>
      <c r="O30">
        <f>SUM($N$6:N30)</f>
        <v>25</v>
      </c>
      <c r="W30" s="3">
        <v>22</v>
      </c>
      <c r="X30" s="7" t="str">
        <f>R10</f>
        <v>社会</v>
      </c>
      <c r="Y30" s="9"/>
      <c r="Z30" s="23" t="str">
        <f t="shared" si="6"/>
        <v>社会</v>
      </c>
      <c r="AA30" t="str">
        <f>IF($Z30=AA$8,COUNTIF($Z$9:$Z30,AA$8)+Q$22,"")</f>
        <v/>
      </c>
      <c r="AB30">
        <f>IF($Z30=AB$8,COUNTIF($Z$9:$Z30,AB$8)+R$22,"")</f>
        <v>5</v>
      </c>
      <c r="AC30" t="str">
        <f>IF($Z30=AC$8,COUNTIF($Z$9:$Z30,AC$8)+S$22,"")</f>
        <v/>
      </c>
      <c r="AD30" t="str">
        <f>IF($Z30=AD$8,COUNTIF($Z$9:$Z30,AD$8)+T$22,"")</f>
        <v/>
      </c>
      <c r="AE30" t="str">
        <f>IF($Z30=AE$8,COUNTIF($Z$9:$Z30,AE$8)+U$22,"")</f>
        <v/>
      </c>
      <c r="AF30" t="str">
        <f t="shared" si="7"/>
        <v/>
      </c>
      <c r="AG30" t="str">
        <f t="shared" si="8"/>
        <v>単元5</v>
      </c>
      <c r="AH30" t="str">
        <f t="shared" si="9"/>
        <v/>
      </c>
      <c r="AI30" t="str">
        <f t="shared" si="10"/>
        <v/>
      </c>
      <c r="AJ30" t="str">
        <f t="shared" si="11"/>
        <v/>
      </c>
      <c r="AK30" t="str">
        <f t="shared" si="12"/>
        <v/>
      </c>
      <c r="AL30" t="str">
        <f t="shared" si="13"/>
        <v>単元5</v>
      </c>
      <c r="AM30" t="str">
        <f t="shared" si="14"/>
        <v>単元5</v>
      </c>
      <c r="AN30" t="str">
        <f t="shared" si="15"/>
        <v/>
      </c>
      <c r="AO30" t="str">
        <f t="shared" si="16"/>
        <v/>
      </c>
      <c r="AT30" s="24">
        <v>22</v>
      </c>
      <c r="AU30" s="42" t="s">
        <v>233</v>
      </c>
      <c r="AV30" s="25" t="s">
        <v>335</v>
      </c>
      <c r="AW30" s="25" t="s">
        <v>335</v>
      </c>
      <c r="AX30" s="25" t="s">
        <v>335</v>
      </c>
      <c r="AY30" s="25" t="s">
        <v>335</v>
      </c>
      <c r="AZ30" s="43" t="s">
        <v>335</v>
      </c>
    </row>
    <row r="31" spans="1:52" ht="18.95" customHeight="1" x14ac:dyDescent="0.15">
      <c r="A31" s="207"/>
      <c r="B31" s="99">
        <f t="shared" si="5"/>
        <v>45956</v>
      </c>
      <c r="C31" s="98">
        <f t="shared" si="5"/>
        <v>45956</v>
      </c>
      <c r="D31" s="3" t="s">
        <v>62</v>
      </c>
      <c r="E31" s="3"/>
      <c r="F31" s="17" t="str">
        <f t="shared" si="0"/>
        <v>単元6</v>
      </c>
      <c r="G31" s="17" t="str">
        <f t="shared" si="1"/>
        <v/>
      </c>
      <c r="H31" s="17" t="str">
        <f t="shared" si="2"/>
        <v/>
      </c>
      <c r="I31" s="17" t="str">
        <f t="shared" si="3"/>
        <v/>
      </c>
      <c r="J31" s="17" t="str">
        <f t="shared" si="4"/>
        <v/>
      </c>
      <c r="K31" s="3"/>
      <c r="M31" s="207"/>
      <c r="N31" s="33">
        <v>1</v>
      </c>
      <c r="O31">
        <f>SUM($N$6:N31)</f>
        <v>26</v>
      </c>
      <c r="W31" s="3">
        <v>23</v>
      </c>
      <c r="X31" s="7" t="str">
        <f>R11</f>
        <v>数学</v>
      </c>
      <c r="Y31" s="9"/>
      <c r="Z31" s="23" t="str">
        <f t="shared" si="6"/>
        <v>数学</v>
      </c>
      <c r="AA31" t="str">
        <f>IF($Z31=AA$8,COUNTIF($Z$9:$Z31,AA$8)+Q$22,"")</f>
        <v/>
      </c>
      <c r="AB31" t="str">
        <f>IF($Z31=AB$8,COUNTIF($Z$9:$Z31,AB$8)+R$22,"")</f>
        <v/>
      </c>
      <c r="AC31">
        <f>IF($Z31=AC$8,COUNTIF($Z$9:$Z31,AC$8)+S$22,"")</f>
        <v>5</v>
      </c>
      <c r="AD31" t="str">
        <f>IF($Z31=AD$8,COUNTIF($Z$9:$Z31,AD$8)+T$22,"")</f>
        <v/>
      </c>
      <c r="AE31" t="str">
        <f>IF($Z31=AE$8,COUNTIF($Z$9:$Z31,AE$8)+U$22,"")</f>
        <v/>
      </c>
      <c r="AF31" t="str">
        <f t="shared" si="7"/>
        <v/>
      </c>
      <c r="AG31" t="str">
        <f t="shared" si="8"/>
        <v/>
      </c>
      <c r="AH31" t="str">
        <f t="shared" si="9"/>
        <v>単元5</v>
      </c>
      <c r="AI31" t="str">
        <f t="shared" si="10"/>
        <v/>
      </c>
      <c r="AJ31" t="str">
        <f t="shared" si="11"/>
        <v/>
      </c>
      <c r="AK31" t="str">
        <f t="shared" si="12"/>
        <v/>
      </c>
      <c r="AL31" t="str">
        <f t="shared" si="13"/>
        <v/>
      </c>
      <c r="AM31" t="str">
        <f t="shared" si="14"/>
        <v>単元5</v>
      </c>
      <c r="AN31" t="str">
        <f t="shared" si="15"/>
        <v>単元5</v>
      </c>
      <c r="AO31" t="str">
        <f t="shared" si="16"/>
        <v/>
      </c>
      <c r="AT31" s="24">
        <v>23</v>
      </c>
      <c r="AU31" s="42" t="s">
        <v>234</v>
      </c>
      <c r="AV31" s="25" t="s">
        <v>336</v>
      </c>
      <c r="AW31" s="25" t="s">
        <v>336</v>
      </c>
      <c r="AX31" s="25" t="s">
        <v>336</v>
      </c>
      <c r="AY31" s="25" t="s">
        <v>336</v>
      </c>
      <c r="AZ31" s="43" t="s">
        <v>336</v>
      </c>
    </row>
    <row r="32" spans="1:52" ht="18.95" customHeight="1" x14ac:dyDescent="0.15">
      <c r="A32" s="207"/>
      <c r="B32" s="99">
        <f t="shared" si="5"/>
        <v>45957</v>
      </c>
      <c r="C32" s="98">
        <f t="shared" si="5"/>
        <v>45957</v>
      </c>
      <c r="D32" s="3" t="s">
        <v>63</v>
      </c>
      <c r="E32" s="3"/>
      <c r="F32" s="17" t="str">
        <f t="shared" si="0"/>
        <v/>
      </c>
      <c r="G32" s="17" t="str">
        <f t="shared" si="1"/>
        <v>単元6</v>
      </c>
      <c r="H32" s="17" t="str">
        <f t="shared" si="2"/>
        <v/>
      </c>
      <c r="I32" s="17" t="str">
        <f t="shared" si="3"/>
        <v/>
      </c>
      <c r="J32" s="17" t="str">
        <f t="shared" si="4"/>
        <v/>
      </c>
      <c r="K32" s="3"/>
      <c r="M32" s="207"/>
      <c r="N32" s="33">
        <v>1</v>
      </c>
      <c r="O32">
        <f>SUM($N$6:N32)</f>
        <v>27</v>
      </c>
      <c r="W32" s="3">
        <v>24</v>
      </c>
      <c r="X32" s="7" t="str">
        <f>R12</f>
        <v>理科</v>
      </c>
      <c r="Y32" s="9"/>
      <c r="Z32" s="23" t="str">
        <f t="shared" si="6"/>
        <v>理科</v>
      </c>
      <c r="AA32" t="str">
        <f>IF($Z32=AA$8,COUNTIF($Z$9:$Z32,AA$8)+Q$22,"")</f>
        <v/>
      </c>
      <c r="AB32" t="str">
        <f>IF($Z32=AB$8,COUNTIF($Z$9:$Z32,AB$8)+R$22,"")</f>
        <v/>
      </c>
      <c r="AC32" t="str">
        <f>IF($Z32=AC$8,COUNTIF($Z$9:$Z32,AC$8)+S$22,"")</f>
        <v/>
      </c>
      <c r="AD32">
        <f>IF($Z32=AD$8,COUNTIF($Z$9:$Z32,AD$8)+T$22,"")</f>
        <v>5</v>
      </c>
      <c r="AE32" t="str">
        <f>IF($Z32=AE$8,COUNTIF($Z$9:$Z32,AE$8)+U$22,"")</f>
        <v/>
      </c>
      <c r="AF32" t="str">
        <f t="shared" si="7"/>
        <v/>
      </c>
      <c r="AG32" t="str">
        <f t="shared" si="8"/>
        <v/>
      </c>
      <c r="AH32" t="str">
        <f t="shared" si="9"/>
        <v/>
      </c>
      <c r="AI32" t="str">
        <f t="shared" si="10"/>
        <v>単元5</v>
      </c>
      <c r="AJ32" t="str">
        <f t="shared" si="11"/>
        <v/>
      </c>
      <c r="AK32" t="str">
        <f t="shared" si="12"/>
        <v/>
      </c>
      <c r="AL32" t="str">
        <f t="shared" si="13"/>
        <v/>
      </c>
      <c r="AM32" t="str">
        <f t="shared" si="14"/>
        <v/>
      </c>
      <c r="AN32" t="str">
        <f t="shared" si="15"/>
        <v>単元5</v>
      </c>
      <c r="AO32" t="str">
        <f t="shared" si="16"/>
        <v>単元5</v>
      </c>
      <c r="AT32" s="24">
        <v>24</v>
      </c>
      <c r="AU32" s="42" t="s">
        <v>235</v>
      </c>
      <c r="AV32" s="25" t="s">
        <v>337</v>
      </c>
      <c r="AW32" s="25" t="s">
        <v>337</v>
      </c>
      <c r="AX32" s="25" t="s">
        <v>337</v>
      </c>
      <c r="AY32" s="25" t="s">
        <v>337</v>
      </c>
      <c r="AZ32" s="43" t="s">
        <v>337</v>
      </c>
    </row>
    <row r="33" spans="1:52" ht="18.95" customHeight="1" x14ac:dyDescent="0.15">
      <c r="A33" s="207"/>
      <c r="B33" s="99">
        <f t="shared" si="5"/>
        <v>45958</v>
      </c>
      <c r="C33" s="98">
        <f t="shared" si="5"/>
        <v>45958</v>
      </c>
      <c r="D33" s="3" t="s">
        <v>64</v>
      </c>
      <c r="E33" s="3"/>
      <c r="F33" s="17" t="str">
        <f t="shared" si="0"/>
        <v/>
      </c>
      <c r="G33" s="17" t="str">
        <f t="shared" si="1"/>
        <v/>
      </c>
      <c r="H33" s="17" t="str">
        <f t="shared" si="2"/>
        <v>単元6</v>
      </c>
      <c r="I33" s="17" t="str">
        <f t="shared" si="3"/>
        <v/>
      </c>
      <c r="J33" s="17" t="str">
        <f t="shared" si="4"/>
        <v/>
      </c>
      <c r="K33" s="3"/>
      <c r="M33" s="207"/>
      <c r="N33" s="33">
        <v>1</v>
      </c>
      <c r="O33">
        <f>SUM($N$6:N33)</f>
        <v>28</v>
      </c>
      <c r="Q33" s="6"/>
      <c r="W33" s="3">
        <v>25</v>
      </c>
      <c r="X33" s="7" t="str">
        <f>R13</f>
        <v>英語</v>
      </c>
      <c r="Y33" s="9"/>
      <c r="Z33" s="23" t="str">
        <f t="shared" si="6"/>
        <v>英語</v>
      </c>
      <c r="AA33" t="str">
        <f>IF($Z33=AA$8,COUNTIF($Z$9:$Z33,AA$8)+Q$22,"")</f>
        <v/>
      </c>
      <c r="AB33" t="str">
        <f>IF($Z33=AB$8,COUNTIF($Z$9:$Z33,AB$8)+R$22,"")</f>
        <v/>
      </c>
      <c r="AC33" t="str">
        <f>IF($Z33=AC$8,COUNTIF($Z$9:$Z33,AC$8)+S$22,"")</f>
        <v/>
      </c>
      <c r="AD33" t="str">
        <f>IF($Z33=AD$8,COUNTIF($Z$9:$Z33,AD$8)+T$22,"")</f>
        <v/>
      </c>
      <c r="AE33">
        <f>IF($Z33=AE$8,COUNTIF($Z$9:$Z33,AE$8)+U$22,"")</f>
        <v>5</v>
      </c>
      <c r="AF33" t="str">
        <f t="shared" si="7"/>
        <v/>
      </c>
      <c r="AG33" t="str">
        <f t="shared" si="8"/>
        <v/>
      </c>
      <c r="AH33" t="str">
        <f t="shared" si="9"/>
        <v/>
      </c>
      <c r="AI33" t="str">
        <f t="shared" si="10"/>
        <v/>
      </c>
      <c r="AJ33" t="str">
        <f t="shared" si="11"/>
        <v>単元5</v>
      </c>
      <c r="AK33" t="str">
        <f t="shared" si="12"/>
        <v>単元6</v>
      </c>
      <c r="AL33" t="str">
        <f t="shared" si="13"/>
        <v/>
      </c>
      <c r="AM33" t="str">
        <f t="shared" si="14"/>
        <v/>
      </c>
      <c r="AN33" t="str">
        <f t="shared" si="15"/>
        <v/>
      </c>
      <c r="AO33" t="str">
        <f t="shared" si="16"/>
        <v>単元5</v>
      </c>
      <c r="AT33" s="24">
        <v>25</v>
      </c>
      <c r="AU33" s="42" t="s">
        <v>236</v>
      </c>
      <c r="AV33" s="26" t="s">
        <v>338</v>
      </c>
      <c r="AW33" s="26" t="s">
        <v>338</v>
      </c>
      <c r="AX33" s="26" t="s">
        <v>338</v>
      </c>
      <c r="AY33" s="26" t="s">
        <v>338</v>
      </c>
      <c r="AZ33" s="44" t="s">
        <v>338</v>
      </c>
    </row>
    <row r="34" spans="1:52" ht="18.95" customHeight="1" x14ac:dyDescent="0.15">
      <c r="A34" s="207"/>
      <c r="B34" s="99">
        <f t="shared" si="5"/>
        <v>45959</v>
      </c>
      <c r="C34" s="98">
        <f t="shared" si="5"/>
        <v>45959</v>
      </c>
      <c r="D34" s="3" t="s">
        <v>51</v>
      </c>
      <c r="E34" s="3"/>
      <c r="F34" s="17" t="str">
        <f t="shared" si="0"/>
        <v/>
      </c>
      <c r="G34" s="17" t="str">
        <f t="shared" si="1"/>
        <v/>
      </c>
      <c r="H34" s="17" t="str">
        <f t="shared" si="2"/>
        <v/>
      </c>
      <c r="I34" s="17" t="str">
        <f t="shared" si="3"/>
        <v>単元6</v>
      </c>
      <c r="J34" s="17" t="str">
        <f t="shared" si="4"/>
        <v/>
      </c>
      <c r="K34" s="3"/>
      <c r="M34" s="207"/>
      <c r="N34" s="33">
        <v>1</v>
      </c>
      <c r="O34">
        <f>SUM($N$6:N34)</f>
        <v>29</v>
      </c>
      <c r="W34" s="3">
        <v>26</v>
      </c>
      <c r="X34" s="7" t="str">
        <f>R9</f>
        <v>国語</v>
      </c>
      <c r="Y34" s="9"/>
      <c r="Z34" s="23" t="str">
        <f t="shared" si="6"/>
        <v>国語</v>
      </c>
      <c r="AA34">
        <f>IF($Z34=AA$8,COUNTIF($Z$9:$Z34,AA$8)+Q$22,"")</f>
        <v>6</v>
      </c>
      <c r="AB34" t="str">
        <f>IF($Z34=AB$8,COUNTIF($Z$9:$Z34,AB$8)+R$22,"")</f>
        <v/>
      </c>
      <c r="AC34" t="str">
        <f>IF($Z34=AC$8,COUNTIF($Z$9:$Z34,AC$8)+S$22,"")</f>
        <v/>
      </c>
      <c r="AD34" t="str">
        <f>IF($Z34=AD$8,COUNTIF($Z$9:$Z34,AD$8)+T$22,"")</f>
        <v/>
      </c>
      <c r="AE34" t="str">
        <f>IF($Z34=AE$8,COUNTIF($Z$9:$Z34,AE$8)+U$22,"")</f>
        <v/>
      </c>
      <c r="AF34" t="str">
        <f t="shared" si="7"/>
        <v>単元6</v>
      </c>
      <c r="AG34" t="str">
        <f t="shared" si="8"/>
        <v/>
      </c>
      <c r="AH34" t="str">
        <f t="shared" si="9"/>
        <v/>
      </c>
      <c r="AI34" t="str">
        <f t="shared" si="10"/>
        <v/>
      </c>
      <c r="AJ34" t="str">
        <f t="shared" si="11"/>
        <v/>
      </c>
      <c r="AK34" t="str">
        <f t="shared" si="12"/>
        <v>単元6</v>
      </c>
      <c r="AL34" t="str">
        <f t="shared" si="13"/>
        <v>単元6</v>
      </c>
      <c r="AM34" t="str">
        <f t="shared" si="14"/>
        <v/>
      </c>
      <c r="AN34" t="str">
        <f t="shared" si="15"/>
        <v/>
      </c>
      <c r="AO34" t="str">
        <f t="shared" si="16"/>
        <v/>
      </c>
      <c r="AT34" s="24">
        <v>26</v>
      </c>
      <c r="AU34" s="42" t="s">
        <v>237</v>
      </c>
      <c r="AV34" s="26" t="s">
        <v>339</v>
      </c>
      <c r="AW34" s="26" t="s">
        <v>339</v>
      </c>
      <c r="AX34" s="26" t="s">
        <v>339</v>
      </c>
      <c r="AY34" s="26" t="s">
        <v>339</v>
      </c>
      <c r="AZ34" s="44" t="s">
        <v>339</v>
      </c>
    </row>
    <row r="35" spans="1:52" ht="18.95" customHeight="1" x14ac:dyDescent="0.15">
      <c r="A35" s="207"/>
      <c r="B35" s="99">
        <f t="shared" si="5"/>
        <v>45960</v>
      </c>
      <c r="C35" s="98">
        <f t="shared" si="5"/>
        <v>45960</v>
      </c>
      <c r="D35" s="3" t="s">
        <v>52</v>
      </c>
      <c r="E35" s="3"/>
      <c r="F35" s="17" t="str">
        <f t="shared" si="0"/>
        <v/>
      </c>
      <c r="G35" s="17" t="str">
        <f t="shared" si="1"/>
        <v/>
      </c>
      <c r="H35" s="17" t="str">
        <f t="shared" si="2"/>
        <v/>
      </c>
      <c r="I35" s="17" t="str">
        <f t="shared" si="3"/>
        <v/>
      </c>
      <c r="J35" s="17" t="str">
        <f t="shared" si="4"/>
        <v>単元6</v>
      </c>
      <c r="K35" s="3"/>
      <c r="M35" s="207"/>
      <c r="N35" s="33">
        <v>1</v>
      </c>
      <c r="O35">
        <f>SUM($N$6:N35)</f>
        <v>30</v>
      </c>
      <c r="W35" s="3">
        <v>27</v>
      </c>
      <c r="X35" s="7" t="str">
        <f>R10</f>
        <v>社会</v>
      </c>
      <c r="Y35" s="9"/>
      <c r="Z35" s="23" t="str">
        <f t="shared" si="6"/>
        <v>社会</v>
      </c>
      <c r="AA35" t="str">
        <f>IF($Z35=AA$8,COUNTIF($Z$9:$Z35,AA$8)+Q$22,"")</f>
        <v/>
      </c>
      <c r="AB35">
        <f>IF($Z35=AB$8,COUNTIF($Z$9:$Z35,AB$8)+R$22,"")</f>
        <v>6</v>
      </c>
      <c r="AC35" t="str">
        <f>IF($Z35=AC$8,COUNTIF($Z$9:$Z35,AC$8)+S$22,"")</f>
        <v/>
      </c>
      <c r="AD35" t="str">
        <f>IF($Z35=AD$8,COUNTIF($Z$9:$Z35,AD$8)+T$22,"")</f>
        <v/>
      </c>
      <c r="AE35" t="str">
        <f>IF($Z35=AE$8,COUNTIF($Z$9:$Z35,AE$8)+U$22,"")</f>
        <v/>
      </c>
      <c r="AF35" t="str">
        <f t="shared" si="7"/>
        <v/>
      </c>
      <c r="AG35" t="str">
        <f t="shared" si="8"/>
        <v>単元6</v>
      </c>
      <c r="AH35" t="str">
        <f t="shared" si="9"/>
        <v/>
      </c>
      <c r="AI35" t="str">
        <f t="shared" si="10"/>
        <v/>
      </c>
      <c r="AJ35" t="str">
        <f t="shared" si="11"/>
        <v/>
      </c>
      <c r="AK35" t="str">
        <f t="shared" si="12"/>
        <v/>
      </c>
      <c r="AL35" t="str">
        <f t="shared" si="13"/>
        <v>単元6</v>
      </c>
      <c r="AM35" t="str">
        <f t="shared" si="14"/>
        <v>単元6</v>
      </c>
      <c r="AN35" t="str">
        <f t="shared" si="15"/>
        <v/>
      </c>
      <c r="AO35" t="str">
        <f t="shared" si="16"/>
        <v/>
      </c>
      <c r="AT35" s="24">
        <v>27</v>
      </c>
      <c r="AU35" s="42" t="s">
        <v>238</v>
      </c>
      <c r="AV35" s="26" t="s">
        <v>340</v>
      </c>
      <c r="AW35" s="26" t="s">
        <v>340</v>
      </c>
      <c r="AX35" s="26" t="s">
        <v>340</v>
      </c>
      <c r="AY35" s="26" t="s">
        <v>340</v>
      </c>
      <c r="AZ35" s="44" t="s">
        <v>340</v>
      </c>
    </row>
    <row r="36" spans="1:52" ht="18.95" customHeight="1" thickBot="1" x14ac:dyDescent="0.2">
      <c r="A36" s="207"/>
      <c r="B36" s="99">
        <f t="shared" si="5"/>
        <v>45961</v>
      </c>
      <c r="C36" s="98">
        <f t="shared" si="5"/>
        <v>45961</v>
      </c>
      <c r="D36" s="3" t="s">
        <v>53</v>
      </c>
      <c r="E36" s="3"/>
      <c r="F36" s="17" t="str">
        <f t="shared" si="0"/>
        <v>単元7</v>
      </c>
      <c r="G36" s="17" t="str">
        <f t="shared" si="1"/>
        <v/>
      </c>
      <c r="H36" s="17" t="str">
        <f t="shared" si="2"/>
        <v/>
      </c>
      <c r="I36" s="17" t="str">
        <f t="shared" si="3"/>
        <v/>
      </c>
      <c r="J36" s="17" t="str">
        <f t="shared" si="4"/>
        <v/>
      </c>
      <c r="K36" s="3"/>
      <c r="M36" s="207"/>
      <c r="N36" s="34">
        <v>1</v>
      </c>
      <c r="O36">
        <f>SUM($N$6:N36)</f>
        <v>31</v>
      </c>
      <c r="W36" s="3">
        <v>28</v>
      </c>
      <c r="X36" s="7" t="str">
        <f>R11</f>
        <v>数学</v>
      </c>
      <c r="Y36" s="9"/>
      <c r="Z36" s="23" t="str">
        <f t="shared" si="6"/>
        <v>数学</v>
      </c>
      <c r="AA36" t="str">
        <f>IF($Z36=AA$8,COUNTIF($Z$9:$Z36,AA$8)+Q$22,"")</f>
        <v/>
      </c>
      <c r="AB36" t="str">
        <f>IF($Z36=AB$8,COUNTIF($Z$9:$Z36,AB$8)+R$22,"")</f>
        <v/>
      </c>
      <c r="AC36">
        <f>IF($Z36=AC$8,COUNTIF($Z$9:$Z36,AC$8)+S$22,"")</f>
        <v>6</v>
      </c>
      <c r="AD36" t="str">
        <f>IF($Z36=AD$8,COUNTIF($Z$9:$Z36,AD$8)+T$22,"")</f>
        <v/>
      </c>
      <c r="AE36" t="str">
        <f>IF($Z36=AE$8,COUNTIF($Z$9:$Z36,AE$8)+U$22,"")</f>
        <v/>
      </c>
      <c r="AF36" t="str">
        <f t="shared" si="7"/>
        <v/>
      </c>
      <c r="AG36" t="str">
        <f t="shared" si="8"/>
        <v/>
      </c>
      <c r="AH36" t="str">
        <f t="shared" si="9"/>
        <v>単元6</v>
      </c>
      <c r="AI36" t="str">
        <f t="shared" si="10"/>
        <v/>
      </c>
      <c r="AJ36" t="str">
        <f t="shared" si="11"/>
        <v/>
      </c>
      <c r="AK36" t="str">
        <f t="shared" si="12"/>
        <v/>
      </c>
      <c r="AL36" t="str">
        <f t="shared" si="13"/>
        <v/>
      </c>
      <c r="AM36" t="str">
        <f t="shared" si="14"/>
        <v>単元6</v>
      </c>
      <c r="AN36" t="str">
        <f t="shared" si="15"/>
        <v>単元6</v>
      </c>
      <c r="AO36" t="str">
        <f t="shared" si="16"/>
        <v/>
      </c>
      <c r="AT36" s="24">
        <v>28</v>
      </c>
      <c r="AU36" s="42" t="s">
        <v>239</v>
      </c>
      <c r="AV36" s="25" t="s">
        <v>341</v>
      </c>
      <c r="AW36" s="25" t="s">
        <v>341</v>
      </c>
      <c r="AX36" s="25" t="s">
        <v>341</v>
      </c>
      <c r="AY36" s="25" t="s">
        <v>341</v>
      </c>
      <c r="AZ36" s="43" t="s">
        <v>341</v>
      </c>
    </row>
    <row r="37" spans="1:52" ht="24.95" customHeight="1" x14ac:dyDescent="0.15">
      <c r="A37" s="207"/>
      <c r="M37" s="207"/>
      <c r="W37" s="3">
        <v>29</v>
      </c>
      <c r="X37" s="7" t="str">
        <f>R12</f>
        <v>理科</v>
      </c>
      <c r="Y37" s="9"/>
      <c r="Z37" s="23" t="str">
        <f t="shared" si="6"/>
        <v>理科</v>
      </c>
      <c r="AA37" t="str">
        <f>IF($Z37=AA$8,COUNTIF($Z$9:$Z37,AA$8)+Q$22,"")</f>
        <v/>
      </c>
      <c r="AB37" t="str">
        <f>IF($Z37=AB$8,COUNTIF($Z$9:$Z37,AB$8)+R$22,"")</f>
        <v/>
      </c>
      <c r="AC37" t="str">
        <f>IF($Z37=AC$8,COUNTIF($Z$9:$Z37,AC$8)+S$22,"")</f>
        <v/>
      </c>
      <c r="AD37">
        <f>IF($Z37=AD$8,COUNTIF($Z$9:$Z37,AD$8)+T$22,"")</f>
        <v>6</v>
      </c>
      <c r="AE37" t="str">
        <f>IF($Z37=AE$8,COUNTIF($Z$9:$Z37,AE$8)+U$22,"")</f>
        <v/>
      </c>
      <c r="AF37" t="str">
        <f t="shared" si="7"/>
        <v/>
      </c>
      <c r="AG37" t="str">
        <f t="shared" si="8"/>
        <v/>
      </c>
      <c r="AH37" t="str">
        <f t="shared" si="9"/>
        <v/>
      </c>
      <c r="AI37" t="str">
        <f t="shared" si="10"/>
        <v>単元6</v>
      </c>
      <c r="AJ37" t="str">
        <f t="shared" si="11"/>
        <v/>
      </c>
      <c r="AK37" t="str">
        <f t="shared" si="12"/>
        <v/>
      </c>
      <c r="AL37" t="str">
        <f t="shared" si="13"/>
        <v/>
      </c>
      <c r="AM37" t="str">
        <f t="shared" si="14"/>
        <v/>
      </c>
      <c r="AN37" t="str">
        <f t="shared" si="15"/>
        <v>単元6</v>
      </c>
      <c r="AO37" t="str">
        <f t="shared" si="16"/>
        <v>単元6</v>
      </c>
      <c r="AT37" s="24">
        <v>29</v>
      </c>
      <c r="AU37" s="42" t="s">
        <v>240</v>
      </c>
      <c r="AV37" s="27" t="s">
        <v>342</v>
      </c>
      <c r="AW37" s="27" t="s">
        <v>342</v>
      </c>
      <c r="AX37" s="25" t="s">
        <v>342</v>
      </c>
      <c r="AY37" s="27" t="s">
        <v>342</v>
      </c>
      <c r="AZ37" s="43" t="s">
        <v>342</v>
      </c>
    </row>
    <row r="38" spans="1:52" ht="24.95" customHeight="1" x14ac:dyDescent="0.15">
      <c r="A38" s="207"/>
      <c r="M38" s="207"/>
      <c r="N38" s="6" t="s">
        <v>84</v>
      </c>
      <c r="W38" s="3">
        <v>30</v>
      </c>
      <c r="X38" s="7" t="str">
        <f>R13</f>
        <v>英語</v>
      </c>
      <c r="Y38" s="9"/>
      <c r="Z38" s="23" t="str">
        <f t="shared" si="6"/>
        <v>英語</v>
      </c>
      <c r="AA38" t="str">
        <f>IF($Z38=AA$8,COUNTIF($Z$9:$Z38,AA$8)+Q$22,"")</f>
        <v/>
      </c>
      <c r="AB38" t="str">
        <f>IF($Z38=AB$8,COUNTIF($Z$9:$Z38,AB$8)+R$22,"")</f>
        <v/>
      </c>
      <c r="AC38" t="str">
        <f>IF($Z38=AC$8,COUNTIF($Z$9:$Z38,AC$8)+S$22,"")</f>
        <v/>
      </c>
      <c r="AD38" t="str">
        <f>IF($Z38=AD$8,COUNTIF($Z$9:$Z38,AD$8)+T$22,"")</f>
        <v/>
      </c>
      <c r="AE38">
        <f>IF($Z38=AE$8,COUNTIF($Z$9:$Z38,AE$8)+U$22,"")</f>
        <v>6</v>
      </c>
      <c r="AF38" t="str">
        <f t="shared" si="7"/>
        <v/>
      </c>
      <c r="AG38" t="str">
        <f t="shared" si="8"/>
        <v/>
      </c>
      <c r="AH38" t="str">
        <f t="shared" si="9"/>
        <v/>
      </c>
      <c r="AI38" t="str">
        <f t="shared" si="10"/>
        <v/>
      </c>
      <c r="AJ38" t="str">
        <f t="shared" si="11"/>
        <v>単元6</v>
      </c>
      <c r="AK38" t="str">
        <f t="shared" si="12"/>
        <v>単元7</v>
      </c>
      <c r="AL38" t="str">
        <f t="shared" si="13"/>
        <v/>
      </c>
      <c r="AM38" t="str">
        <f t="shared" si="14"/>
        <v/>
      </c>
      <c r="AN38" t="str">
        <f t="shared" si="15"/>
        <v/>
      </c>
      <c r="AO38" t="str">
        <f t="shared" si="16"/>
        <v>単元6</v>
      </c>
      <c r="AT38" s="24">
        <v>30</v>
      </c>
      <c r="AU38" s="42" t="s">
        <v>241</v>
      </c>
      <c r="AV38" s="27" t="s">
        <v>343</v>
      </c>
      <c r="AW38" s="27" t="s">
        <v>343</v>
      </c>
      <c r="AX38" s="25" t="s">
        <v>343</v>
      </c>
      <c r="AY38" s="27" t="s">
        <v>343</v>
      </c>
      <c r="AZ38" s="43" t="s">
        <v>343</v>
      </c>
    </row>
    <row r="39" spans="1:52" ht="24.95" customHeight="1" x14ac:dyDescent="0.15">
      <c r="A39" s="207"/>
      <c r="M39" s="207"/>
      <c r="W39" s="3">
        <v>31</v>
      </c>
      <c r="X39" s="7" t="str">
        <f>R9</f>
        <v>国語</v>
      </c>
      <c r="Y39" s="9"/>
      <c r="Z39" s="23" t="str">
        <f t="shared" si="6"/>
        <v>国語</v>
      </c>
      <c r="AA39">
        <f>IF($Z39=AA$8,COUNTIF($Z$9:$Z39,AA$8)+Q$22,"")</f>
        <v>7</v>
      </c>
      <c r="AB39" t="str">
        <f>IF($Z39=AB$8,COUNTIF($Z$9:$Z39,AB$8)+R$22,"")</f>
        <v/>
      </c>
      <c r="AC39" t="str">
        <f>IF($Z39=AC$8,COUNTIF($Z$9:$Z39,AC$8)+S$22,"")</f>
        <v/>
      </c>
      <c r="AD39" t="str">
        <f>IF($Z39=AD$8,COUNTIF($Z$9:$Z39,AD$8)+T$22,"")</f>
        <v/>
      </c>
      <c r="AE39" t="str">
        <f>IF($Z39=AE$8,COUNTIF($Z$9:$Z39,AE$8)+U$22,"")</f>
        <v/>
      </c>
      <c r="AF39" t="str">
        <f t="shared" si="7"/>
        <v>単元7</v>
      </c>
      <c r="AG39" t="str">
        <f t="shared" si="8"/>
        <v/>
      </c>
      <c r="AH39" t="str">
        <f t="shared" si="9"/>
        <v/>
      </c>
      <c r="AI39" t="str">
        <f t="shared" si="10"/>
        <v/>
      </c>
      <c r="AJ39" t="str">
        <f t="shared" si="11"/>
        <v/>
      </c>
      <c r="AK39" t="str">
        <f t="shared" si="12"/>
        <v>単元7</v>
      </c>
      <c r="AL39" t="str">
        <f t="shared" si="13"/>
        <v>単元7</v>
      </c>
      <c r="AM39" t="str">
        <f t="shared" si="14"/>
        <v/>
      </c>
      <c r="AN39" t="str">
        <f t="shared" si="15"/>
        <v/>
      </c>
      <c r="AO39" t="str">
        <f t="shared" si="16"/>
        <v/>
      </c>
      <c r="AT39" s="24">
        <v>31</v>
      </c>
      <c r="AU39" s="105" t="s">
        <v>344</v>
      </c>
      <c r="AV39" s="27" t="s">
        <v>242</v>
      </c>
      <c r="AW39" s="27" t="s">
        <v>242</v>
      </c>
      <c r="AX39" s="27" t="s">
        <v>242</v>
      </c>
      <c r="AY39" s="26" t="s">
        <v>242</v>
      </c>
      <c r="AZ39" s="43" t="s">
        <v>242</v>
      </c>
    </row>
    <row r="40" spans="1:52" ht="17.25" customHeight="1" x14ac:dyDescent="0.15">
      <c r="A40" s="207"/>
      <c r="B40" s="207"/>
      <c r="C40" s="207"/>
      <c r="D40" s="207"/>
      <c r="E40" s="207"/>
      <c r="F40" s="208"/>
      <c r="G40" s="208"/>
      <c r="H40" s="208"/>
      <c r="I40" s="208"/>
      <c r="J40" s="208"/>
      <c r="K40" s="207"/>
      <c r="L40" s="207"/>
      <c r="M40" s="207"/>
      <c r="W40" s="3">
        <v>32</v>
      </c>
      <c r="X40" s="7" t="str">
        <f>R10</f>
        <v>社会</v>
      </c>
      <c r="Y40" s="9"/>
      <c r="Z40" s="23" t="str">
        <f t="shared" si="6"/>
        <v>社会</v>
      </c>
      <c r="AA40" t="str">
        <f>IF($Z40=AA$8,COUNTIF($Z$9:$Z40,AA$8)+Q$22,"")</f>
        <v/>
      </c>
      <c r="AB40">
        <f>IF($Z40=AB$8,COUNTIF($Z$9:$Z40,AB$8)+R$22,"")</f>
        <v>7</v>
      </c>
      <c r="AC40" t="str">
        <f>IF($Z40=AC$8,COUNTIF($Z$9:$Z40,AC$8)+S$22,"")</f>
        <v/>
      </c>
      <c r="AD40" t="str">
        <f>IF($Z40=AD$8,COUNTIF($Z$9:$Z40,AD$8)+T$22,"")</f>
        <v/>
      </c>
      <c r="AE40" t="str">
        <f>IF($Z40=AE$8,COUNTIF($Z$9:$Z40,AE$8)+U$22,"")</f>
        <v/>
      </c>
      <c r="AF40" t="str">
        <f t="shared" si="7"/>
        <v/>
      </c>
      <c r="AG40" t="str">
        <f t="shared" si="8"/>
        <v>単元7</v>
      </c>
      <c r="AH40" t="str">
        <f t="shared" si="9"/>
        <v/>
      </c>
      <c r="AI40" t="str">
        <f t="shared" si="10"/>
        <v/>
      </c>
      <c r="AJ40" t="str">
        <f t="shared" si="11"/>
        <v/>
      </c>
      <c r="AK40" t="str">
        <f t="shared" si="12"/>
        <v/>
      </c>
      <c r="AL40" t="str">
        <f t="shared" si="13"/>
        <v>単元7</v>
      </c>
      <c r="AM40" t="str">
        <f t="shared" si="14"/>
        <v>単元7</v>
      </c>
      <c r="AN40" t="str">
        <f t="shared" si="15"/>
        <v/>
      </c>
      <c r="AO40" t="str">
        <f t="shared" si="16"/>
        <v/>
      </c>
      <c r="AT40" s="24">
        <v>32</v>
      </c>
      <c r="AU40" s="105" t="s">
        <v>345</v>
      </c>
      <c r="AV40" s="27" t="s">
        <v>243</v>
      </c>
      <c r="AW40" s="27" t="s">
        <v>243</v>
      </c>
      <c r="AX40" s="27" t="s">
        <v>243</v>
      </c>
      <c r="AY40" s="26" t="s">
        <v>243</v>
      </c>
      <c r="AZ40" s="45" t="s">
        <v>243</v>
      </c>
    </row>
    <row r="41" spans="1:52" ht="18.95" customHeight="1" x14ac:dyDescent="0.15">
      <c r="W41" s="3">
        <v>33</v>
      </c>
      <c r="X41" s="7" t="str">
        <f>R11</f>
        <v>数学</v>
      </c>
      <c r="Y41" s="9"/>
      <c r="Z41" s="23" t="str">
        <f t="shared" ref="Z41:Z58" si="17">IF(Y41="",IF(X41=0,"",X41),Y41)</f>
        <v>数学</v>
      </c>
      <c r="AA41" t="str">
        <f>IF($Z41=AA$8,COUNTIF($Z$9:$Z41,AA$8)+Q$22,"")</f>
        <v/>
      </c>
      <c r="AB41" t="str">
        <f>IF($Z41=AB$8,COUNTIF($Z$9:$Z41,AB$8)+R$22,"")</f>
        <v/>
      </c>
      <c r="AC41">
        <f>IF($Z41=AC$8,COUNTIF($Z$9:$Z41,AC$8)+S$22,"")</f>
        <v>7</v>
      </c>
      <c r="AD41" t="str">
        <f>IF($Z41=AD$8,COUNTIF($Z$9:$Z41,AD$8)+T$22,"")</f>
        <v/>
      </c>
      <c r="AE41" t="str">
        <f>IF($Z41=AE$8,COUNTIF($Z$9:$Z41,AE$8)+U$22,"")</f>
        <v/>
      </c>
      <c r="AF41" t="str">
        <f t="shared" ref="AF41:AF58" si="18">IF(AA41="","",VLOOKUP(AA41,$AT$9:$AZ$58,3))</f>
        <v/>
      </c>
      <c r="AG41" t="str">
        <f t="shared" ref="AG41:AG58" si="19">IF(AB41="","",VLOOKUP(AB41,$AT$9:$AZ$58,4))</f>
        <v/>
      </c>
      <c r="AH41" t="str">
        <f t="shared" ref="AH41:AH58" si="20">IF(AC41="","",VLOOKUP(AC41,$AT$9:$AZ$58,5))</f>
        <v>単元7</v>
      </c>
      <c r="AI41" t="str">
        <f t="shared" ref="AI41:AI58" si="21">IF(AD41="","",VLOOKUP(AD41,$AT$9:$AZ$58,6))</f>
        <v/>
      </c>
      <c r="AJ41" t="str">
        <f t="shared" ref="AJ41:AJ58" si="22">IF(AE41="","",VLOOKUP(AE41,$AT$9:$AZ$58,7))</f>
        <v/>
      </c>
      <c r="AK41" t="str">
        <f t="shared" ref="AK41:AK69" si="23">IF(AF41=AF42,"",IF($Z41=$Z42,AF41&amp;","&amp;AF42,AF41&amp;AF42))</f>
        <v/>
      </c>
      <c r="AL41" t="str">
        <f t="shared" ref="AL41:AL69" si="24">IF(AG41=AG42,"",IF($Z41=$Z42,AG41&amp;","&amp;AG42,AG41&amp;AG42))</f>
        <v/>
      </c>
      <c r="AM41" t="str">
        <f t="shared" ref="AM41:AM69" si="25">IF(AH41=AH42,"",IF($Z41=$Z42,AH41&amp;","&amp;AH42,AH41&amp;AH42))</f>
        <v>単元7</v>
      </c>
      <c r="AN41" t="str">
        <f t="shared" ref="AN41:AN69" si="26">IF(AI41=AI42,"",IF($Z41=$Z42,AI41&amp;","&amp;AI42,AI41&amp;AI42))</f>
        <v>単元7</v>
      </c>
      <c r="AO41" t="str">
        <f t="shared" ref="AO41:AO69" si="27">IF(AJ41=AJ42,"",IF($Z41=$Z42,AJ41&amp;","&amp;AJ42,AJ41&amp;AJ42))</f>
        <v/>
      </c>
      <c r="AT41" s="24">
        <v>33</v>
      </c>
      <c r="AU41" s="105" t="s">
        <v>346</v>
      </c>
      <c r="AV41" s="27" t="s">
        <v>244</v>
      </c>
      <c r="AW41" s="27" t="s">
        <v>244</v>
      </c>
      <c r="AX41" s="27" t="s">
        <v>244</v>
      </c>
      <c r="AY41" s="26" t="s">
        <v>244</v>
      </c>
      <c r="AZ41" s="45" t="s">
        <v>244</v>
      </c>
    </row>
    <row r="42" spans="1:52" ht="18.95" customHeight="1" x14ac:dyDescent="0.15">
      <c r="W42" s="3">
        <v>34</v>
      </c>
      <c r="X42" s="7" t="str">
        <f>R12</f>
        <v>理科</v>
      </c>
      <c r="Y42" s="9"/>
      <c r="Z42" s="23" t="str">
        <f t="shared" si="17"/>
        <v>理科</v>
      </c>
      <c r="AA42" t="str">
        <f>IF($Z42=AA$8,COUNTIF($Z$9:$Z42,AA$8)+Q$22,"")</f>
        <v/>
      </c>
      <c r="AB42" t="str">
        <f>IF($Z42=AB$8,COUNTIF($Z$9:$Z42,AB$8)+R$22,"")</f>
        <v/>
      </c>
      <c r="AC42" t="str">
        <f>IF($Z42=AC$8,COUNTIF($Z$9:$Z42,AC$8)+S$22,"")</f>
        <v/>
      </c>
      <c r="AD42">
        <f>IF($Z42=AD$8,COUNTIF($Z$9:$Z42,AD$8)+T$22,"")</f>
        <v>7</v>
      </c>
      <c r="AE42" t="str">
        <f>IF($Z42=AE$8,COUNTIF($Z$9:$Z42,AE$8)+U$22,"")</f>
        <v/>
      </c>
      <c r="AF42" t="str">
        <f t="shared" si="18"/>
        <v/>
      </c>
      <c r="AG42" t="str">
        <f t="shared" si="19"/>
        <v/>
      </c>
      <c r="AH42" t="str">
        <f t="shared" si="20"/>
        <v/>
      </c>
      <c r="AI42" t="str">
        <f t="shared" si="21"/>
        <v>単元7</v>
      </c>
      <c r="AJ42" t="str">
        <f t="shared" si="22"/>
        <v/>
      </c>
      <c r="AK42" t="str">
        <f t="shared" si="23"/>
        <v/>
      </c>
      <c r="AL42" t="str">
        <f t="shared" si="24"/>
        <v/>
      </c>
      <c r="AM42" t="str">
        <f t="shared" si="25"/>
        <v/>
      </c>
      <c r="AN42" t="str">
        <f t="shared" si="26"/>
        <v>単元7</v>
      </c>
      <c r="AO42" t="str">
        <f t="shared" si="27"/>
        <v>単元7</v>
      </c>
      <c r="AT42" s="24">
        <v>34</v>
      </c>
      <c r="AU42" s="105" t="s">
        <v>347</v>
      </c>
      <c r="AV42" s="26" t="s">
        <v>245</v>
      </c>
      <c r="AW42" s="26" t="s">
        <v>245</v>
      </c>
      <c r="AX42" s="26" t="s">
        <v>245</v>
      </c>
      <c r="AY42" s="26" t="s">
        <v>245</v>
      </c>
      <c r="AZ42" s="44" t="s">
        <v>245</v>
      </c>
    </row>
    <row r="43" spans="1:52" ht="18.95" customHeight="1" x14ac:dyDescent="0.15">
      <c r="W43" s="3">
        <v>35</v>
      </c>
      <c r="X43" s="7" t="str">
        <f>R13</f>
        <v>英語</v>
      </c>
      <c r="Y43" s="9"/>
      <c r="Z43" s="23" t="str">
        <f t="shared" si="17"/>
        <v>英語</v>
      </c>
      <c r="AA43" t="str">
        <f>IF($Z43=AA$8,COUNTIF($Z$9:$Z43,AA$8)+Q$22,"")</f>
        <v/>
      </c>
      <c r="AB43" t="str">
        <f>IF($Z43=AB$8,COUNTIF($Z$9:$Z43,AB$8)+R$22,"")</f>
        <v/>
      </c>
      <c r="AC43" t="str">
        <f>IF($Z43=AC$8,COUNTIF($Z$9:$Z43,AC$8)+S$22,"")</f>
        <v/>
      </c>
      <c r="AD43" t="str">
        <f>IF($Z43=AD$8,COUNTIF($Z$9:$Z43,AD$8)+T$22,"")</f>
        <v/>
      </c>
      <c r="AE43">
        <f>IF($Z43=AE$8,COUNTIF($Z$9:$Z43,AE$8)+U$22,"")</f>
        <v>7</v>
      </c>
      <c r="AF43" t="str">
        <f t="shared" si="18"/>
        <v/>
      </c>
      <c r="AG43" t="str">
        <f t="shared" si="19"/>
        <v/>
      </c>
      <c r="AH43" t="str">
        <f t="shared" si="20"/>
        <v/>
      </c>
      <c r="AI43" t="str">
        <f t="shared" si="21"/>
        <v/>
      </c>
      <c r="AJ43" t="str">
        <f t="shared" si="22"/>
        <v>単元7</v>
      </c>
      <c r="AK43" t="str">
        <f t="shared" si="23"/>
        <v>単元8</v>
      </c>
      <c r="AL43" t="str">
        <f t="shared" si="24"/>
        <v/>
      </c>
      <c r="AM43" t="str">
        <f t="shared" si="25"/>
        <v/>
      </c>
      <c r="AN43" t="str">
        <f t="shared" si="26"/>
        <v/>
      </c>
      <c r="AO43" t="str">
        <f t="shared" si="27"/>
        <v>単元7</v>
      </c>
      <c r="AT43" s="24">
        <v>35</v>
      </c>
      <c r="AU43" s="105" t="s">
        <v>348</v>
      </c>
      <c r="AV43" s="26" t="s">
        <v>246</v>
      </c>
      <c r="AW43" s="26" t="s">
        <v>246</v>
      </c>
      <c r="AX43" s="26" t="s">
        <v>246</v>
      </c>
      <c r="AY43" s="26" t="s">
        <v>246</v>
      </c>
      <c r="AZ43" s="44" t="s">
        <v>246</v>
      </c>
    </row>
    <row r="44" spans="1:52" ht="18.95" customHeight="1" x14ac:dyDescent="0.15">
      <c r="W44" s="3">
        <v>36</v>
      </c>
      <c r="X44" s="7" t="str">
        <f>R9</f>
        <v>国語</v>
      </c>
      <c r="Y44" s="9"/>
      <c r="Z44" s="23" t="str">
        <f t="shared" si="17"/>
        <v>国語</v>
      </c>
      <c r="AA44">
        <f>IF($Z44=AA$8,COUNTIF($Z$9:$Z44,AA$8)+Q$22,"")</f>
        <v>8</v>
      </c>
      <c r="AB44" t="str">
        <f>IF($Z44=AB$8,COUNTIF($Z$9:$Z44,AB$8)+R$22,"")</f>
        <v/>
      </c>
      <c r="AC44" t="str">
        <f>IF($Z44=AC$8,COUNTIF($Z$9:$Z44,AC$8)+S$22,"")</f>
        <v/>
      </c>
      <c r="AD44" t="str">
        <f>IF($Z44=AD$8,COUNTIF($Z$9:$Z44,AD$8)+T$22,"")</f>
        <v/>
      </c>
      <c r="AE44" t="str">
        <f>IF($Z44=AE$8,COUNTIF($Z$9:$Z44,AE$8)+U$22,"")</f>
        <v/>
      </c>
      <c r="AF44" t="str">
        <f t="shared" si="18"/>
        <v>単元8</v>
      </c>
      <c r="AG44" t="str">
        <f t="shared" si="19"/>
        <v/>
      </c>
      <c r="AH44" t="str">
        <f t="shared" si="20"/>
        <v/>
      </c>
      <c r="AI44" t="str">
        <f t="shared" si="21"/>
        <v/>
      </c>
      <c r="AJ44" t="str">
        <f t="shared" si="22"/>
        <v/>
      </c>
      <c r="AK44" t="str">
        <f t="shared" si="23"/>
        <v>単元8</v>
      </c>
      <c r="AL44" t="str">
        <f t="shared" si="24"/>
        <v>単元8</v>
      </c>
      <c r="AM44" t="str">
        <f t="shared" si="25"/>
        <v/>
      </c>
      <c r="AN44" t="str">
        <f t="shared" si="26"/>
        <v/>
      </c>
      <c r="AO44" t="str">
        <f t="shared" si="27"/>
        <v/>
      </c>
      <c r="AT44" s="24">
        <v>36</v>
      </c>
      <c r="AU44" s="105" t="s">
        <v>349</v>
      </c>
      <c r="AV44" s="26" t="s">
        <v>247</v>
      </c>
      <c r="AW44" s="26" t="s">
        <v>247</v>
      </c>
      <c r="AX44" s="26" t="s">
        <v>247</v>
      </c>
      <c r="AY44" s="26" t="s">
        <v>247</v>
      </c>
      <c r="AZ44" s="44" t="s">
        <v>247</v>
      </c>
    </row>
    <row r="45" spans="1:52" ht="18.95" customHeight="1" x14ac:dyDescent="0.15">
      <c r="W45" s="3">
        <v>37</v>
      </c>
      <c r="X45" s="7" t="str">
        <f>R10</f>
        <v>社会</v>
      </c>
      <c r="Y45" s="9"/>
      <c r="Z45" s="23" t="str">
        <f t="shared" si="17"/>
        <v>社会</v>
      </c>
      <c r="AA45" t="str">
        <f>IF($Z45=AA$8,COUNTIF($Z$9:$Z45,AA$8)+Q$22,"")</f>
        <v/>
      </c>
      <c r="AB45">
        <f>IF($Z45=AB$8,COUNTIF($Z$9:$Z45,AB$8)+R$22,"")</f>
        <v>8</v>
      </c>
      <c r="AC45" t="str">
        <f>IF($Z45=AC$8,COUNTIF($Z$9:$Z45,AC$8)+S$22,"")</f>
        <v/>
      </c>
      <c r="AD45" t="str">
        <f>IF($Z45=AD$8,COUNTIF($Z$9:$Z45,AD$8)+T$22,"")</f>
        <v/>
      </c>
      <c r="AE45" t="str">
        <f>IF($Z45=AE$8,COUNTIF($Z$9:$Z45,AE$8)+U$22,"")</f>
        <v/>
      </c>
      <c r="AF45" t="str">
        <f t="shared" si="18"/>
        <v/>
      </c>
      <c r="AG45" t="str">
        <f t="shared" si="19"/>
        <v>単元8</v>
      </c>
      <c r="AH45" t="str">
        <f t="shared" si="20"/>
        <v/>
      </c>
      <c r="AI45" t="str">
        <f t="shared" si="21"/>
        <v/>
      </c>
      <c r="AJ45" t="str">
        <f t="shared" si="22"/>
        <v/>
      </c>
      <c r="AK45" t="str">
        <f t="shared" si="23"/>
        <v/>
      </c>
      <c r="AL45" t="str">
        <f t="shared" si="24"/>
        <v>単元8</v>
      </c>
      <c r="AM45" t="str">
        <f t="shared" si="25"/>
        <v>単元8</v>
      </c>
      <c r="AN45" t="str">
        <f t="shared" si="26"/>
        <v/>
      </c>
      <c r="AO45" t="str">
        <f t="shared" si="27"/>
        <v/>
      </c>
      <c r="AT45" s="24">
        <v>37</v>
      </c>
      <c r="AU45" s="105" t="s">
        <v>350</v>
      </c>
      <c r="AV45" s="26" t="s">
        <v>248</v>
      </c>
      <c r="AW45" s="26" t="s">
        <v>248</v>
      </c>
      <c r="AX45" s="26" t="s">
        <v>248</v>
      </c>
      <c r="AY45" s="26" t="s">
        <v>248</v>
      </c>
      <c r="AZ45" s="44" t="s">
        <v>248</v>
      </c>
    </row>
    <row r="46" spans="1:52" ht="18.95" customHeight="1" x14ac:dyDescent="0.15">
      <c r="W46" s="3">
        <v>38</v>
      </c>
      <c r="X46" s="7" t="str">
        <f>R11</f>
        <v>数学</v>
      </c>
      <c r="Y46" s="9"/>
      <c r="Z46" s="23" t="str">
        <f t="shared" si="17"/>
        <v>数学</v>
      </c>
      <c r="AA46" t="str">
        <f>IF($Z46=AA$8,COUNTIF($Z$9:$Z46,AA$8)+Q$22,"")</f>
        <v/>
      </c>
      <c r="AB46" t="str">
        <f>IF($Z46=AB$8,COUNTIF($Z$9:$Z46,AB$8)+R$22,"")</f>
        <v/>
      </c>
      <c r="AC46">
        <f>IF($Z46=AC$8,COUNTIF($Z$9:$Z46,AC$8)+S$22,"")</f>
        <v>8</v>
      </c>
      <c r="AD46" t="str">
        <f>IF($Z46=AD$8,COUNTIF($Z$9:$Z46,AD$8)+T$22,"")</f>
        <v/>
      </c>
      <c r="AE46" t="str">
        <f>IF($Z46=AE$8,COUNTIF($Z$9:$Z46,AE$8)+U$22,"")</f>
        <v/>
      </c>
      <c r="AF46" t="str">
        <f t="shared" si="18"/>
        <v/>
      </c>
      <c r="AG46" t="str">
        <f t="shared" si="19"/>
        <v/>
      </c>
      <c r="AH46" t="str">
        <f t="shared" si="20"/>
        <v>単元8</v>
      </c>
      <c r="AI46" t="str">
        <f t="shared" si="21"/>
        <v/>
      </c>
      <c r="AJ46" t="str">
        <f t="shared" si="22"/>
        <v/>
      </c>
      <c r="AK46" t="str">
        <f t="shared" si="23"/>
        <v/>
      </c>
      <c r="AL46" t="str">
        <f t="shared" si="24"/>
        <v/>
      </c>
      <c r="AM46" t="str">
        <f t="shared" si="25"/>
        <v>単元8</v>
      </c>
      <c r="AN46" t="str">
        <f t="shared" si="26"/>
        <v>単元8</v>
      </c>
      <c r="AO46" t="str">
        <f t="shared" si="27"/>
        <v/>
      </c>
      <c r="AT46" s="24">
        <v>38</v>
      </c>
      <c r="AU46" s="105" t="s">
        <v>351</v>
      </c>
      <c r="AV46" s="26" t="s">
        <v>249</v>
      </c>
      <c r="AW46" s="26" t="s">
        <v>249</v>
      </c>
      <c r="AX46" s="26" t="s">
        <v>249</v>
      </c>
      <c r="AY46" s="26" t="s">
        <v>249</v>
      </c>
      <c r="AZ46" s="44" t="s">
        <v>249</v>
      </c>
    </row>
    <row r="47" spans="1:52" ht="18.95" customHeight="1" x14ac:dyDescent="0.15">
      <c r="W47" s="3">
        <v>39</v>
      </c>
      <c r="X47" s="7" t="str">
        <f>R12</f>
        <v>理科</v>
      </c>
      <c r="Y47" s="9"/>
      <c r="Z47" s="23" t="str">
        <f t="shared" si="17"/>
        <v>理科</v>
      </c>
      <c r="AA47" t="str">
        <f>IF($Z47=AA$8,COUNTIF($Z$9:$Z47,AA$8)+Q$22,"")</f>
        <v/>
      </c>
      <c r="AB47" t="str">
        <f>IF($Z47=AB$8,COUNTIF($Z$9:$Z47,AB$8)+R$22,"")</f>
        <v/>
      </c>
      <c r="AC47" t="str">
        <f>IF($Z47=AC$8,COUNTIF($Z$9:$Z47,AC$8)+S$22,"")</f>
        <v/>
      </c>
      <c r="AD47">
        <f>IF($Z47=AD$8,COUNTIF($Z$9:$Z47,AD$8)+T$22,"")</f>
        <v>8</v>
      </c>
      <c r="AE47" t="str">
        <f>IF($Z47=AE$8,COUNTIF($Z$9:$Z47,AE$8)+U$22,"")</f>
        <v/>
      </c>
      <c r="AF47" t="str">
        <f t="shared" si="18"/>
        <v/>
      </c>
      <c r="AG47" t="str">
        <f t="shared" si="19"/>
        <v/>
      </c>
      <c r="AH47" t="str">
        <f t="shared" si="20"/>
        <v/>
      </c>
      <c r="AI47" t="str">
        <f t="shared" si="21"/>
        <v>単元8</v>
      </c>
      <c r="AJ47" t="str">
        <f t="shared" si="22"/>
        <v/>
      </c>
      <c r="AK47" t="str">
        <f t="shared" si="23"/>
        <v/>
      </c>
      <c r="AL47" t="str">
        <f t="shared" si="24"/>
        <v/>
      </c>
      <c r="AM47" t="str">
        <f t="shared" si="25"/>
        <v/>
      </c>
      <c r="AN47" t="str">
        <f t="shared" si="26"/>
        <v>単元8</v>
      </c>
      <c r="AO47" t="str">
        <f t="shared" si="27"/>
        <v>単元8</v>
      </c>
      <c r="AT47" s="24">
        <v>39</v>
      </c>
      <c r="AU47" s="105" t="s">
        <v>352</v>
      </c>
      <c r="AV47" s="26" t="s">
        <v>250</v>
      </c>
      <c r="AW47" s="26" t="s">
        <v>250</v>
      </c>
      <c r="AX47" s="26" t="s">
        <v>250</v>
      </c>
      <c r="AY47" s="26" t="s">
        <v>250</v>
      </c>
      <c r="AZ47" s="44" t="s">
        <v>250</v>
      </c>
    </row>
    <row r="48" spans="1:52" ht="18.95" customHeight="1" x14ac:dyDescent="0.15">
      <c r="W48" s="3">
        <v>40</v>
      </c>
      <c r="X48" s="7" t="str">
        <f>R13</f>
        <v>英語</v>
      </c>
      <c r="Y48" s="9"/>
      <c r="Z48" s="23" t="str">
        <f t="shared" si="17"/>
        <v>英語</v>
      </c>
      <c r="AA48" t="str">
        <f>IF($Z48=AA$8,COUNTIF($Z$9:$Z48,AA$8)+Q$22,"")</f>
        <v/>
      </c>
      <c r="AB48" t="str">
        <f>IF($Z48=AB$8,COUNTIF($Z$9:$Z48,AB$8)+R$22,"")</f>
        <v/>
      </c>
      <c r="AC48" t="str">
        <f>IF($Z48=AC$8,COUNTIF($Z$9:$Z48,AC$8)+S$22,"")</f>
        <v/>
      </c>
      <c r="AD48" t="str">
        <f>IF($Z48=AD$8,COUNTIF($Z$9:$Z48,AD$8)+T$22,"")</f>
        <v/>
      </c>
      <c r="AE48">
        <f>IF($Z48=AE$8,COUNTIF($Z$9:$Z48,AE$8)+U$22,"")</f>
        <v>8</v>
      </c>
      <c r="AF48" t="str">
        <f t="shared" si="18"/>
        <v/>
      </c>
      <c r="AG48" t="str">
        <f t="shared" si="19"/>
        <v/>
      </c>
      <c r="AH48" t="str">
        <f t="shared" si="20"/>
        <v/>
      </c>
      <c r="AI48" t="str">
        <f t="shared" si="21"/>
        <v/>
      </c>
      <c r="AJ48" t="str">
        <f t="shared" si="22"/>
        <v>単元8</v>
      </c>
      <c r="AK48" t="str">
        <f t="shared" si="23"/>
        <v>単元9</v>
      </c>
      <c r="AL48" t="str">
        <f t="shared" si="24"/>
        <v/>
      </c>
      <c r="AM48" t="str">
        <f t="shared" si="25"/>
        <v/>
      </c>
      <c r="AN48" t="str">
        <f t="shared" si="26"/>
        <v/>
      </c>
      <c r="AO48" t="str">
        <f t="shared" si="27"/>
        <v>単元8</v>
      </c>
      <c r="AT48" s="24">
        <v>40</v>
      </c>
      <c r="AU48" s="105" t="s">
        <v>354</v>
      </c>
      <c r="AV48" s="3" t="s">
        <v>252</v>
      </c>
      <c r="AW48" s="3" t="s">
        <v>252</v>
      </c>
      <c r="AX48" s="3" t="s">
        <v>252</v>
      </c>
      <c r="AY48" s="3" t="s">
        <v>252</v>
      </c>
      <c r="AZ48" s="46" t="s">
        <v>252</v>
      </c>
    </row>
    <row r="49" spans="23:52" ht="18.95" customHeight="1" x14ac:dyDescent="0.15">
      <c r="W49" s="3">
        <v>41</v>
      </c>
      <c r="X49" s="7" t="str">
        <f>R9</f>
        <v>国語</v>
      </c>
      <c r="Y49" s="9"/>
      <c r="Z49" s="23" t="str">
        <f t="shared" si="17"/>
        <v>国語</v>
      </c>
      <c r="AA49">
        <f>IF($Z49=AA$8,COUNTIF($Z$9:$Z49,AA$8)+Q$22,"")</f>
        <v>9</v>
      </c>
      <c r="AB49" t="str">
        <f>IF($Z49=AB$8,COUNTIF($Z$9:$Z49,AB$8)+R$22,"")</f>
        <v/>
      </c>
      <c r="AC49" t="str">
        <f>IF($Z49=AC$8,COUNTIF($Z$9:$Z49,AC$8)+S$22,"")</f>
        <v/>
      </c>
      <c r="AD49" t="str">
        <f>IF($Z49=AD$8,COUNTIF($Z$9:$Z49,AD$8)+T$22,"")</f>
        <v/>
      </c>
      <c r="AE49" t="str">
        <f>IF($Z49=AE$8,COUNTIF($Z$9:$Z49,AE$8)+U$22,"")</f>
        <v/>
      </c>
      <c r="AF49" t="str">
        <f t="shared" si="18"/>
        <v>単元9</v>
      </c>
      <c r="AG49" t="str">
        <f t="shared" si="19"/>
        <v/>
      </c>
      <c r="AH49" t="str">
        <f t="shared" si="20"/>
        <v/>
      </c>
      <c r="AI49" t="str">
        <f t="shared" si="21"/>
        <v/>
      </c>
      <c r="AJ49" t="str">
        <f t="shared" si="22"/>
        <v/>
      </c>
      <c r="AK49" t="str">
        <f t="shared" si="23"/>
        <v>単元9</v>
      </c>
      <c r="AL49" t="str">
        <f t="shared" si="24"/>
        <v>単元9</v>
      </c>
      <c r="AM49" t="str">
        <f t="shared" si="25"/>
        <v/>
      </c>
      <c r="AN49" t="str">
        <f t="shared" si="26"/>
        <v/>
      </c>
      <c r="AO49" t="str">
        <f t="shared" si="27"/>
        <v/>
      </c>
      <c r="AT49" s="24">
        <v>41</v>
      </c>
      <c r="AU49" s="105"/>
      <c r="AV49" s="3"/>
      <c r="AW49" s="3"/>
      <c r="AX49" s="3"/>
      <c r="AY49" s="3"/>
      <c r="AZ49" s="46"/>
    </row>
    <row r="50" spans="23:52" ht="18.95" customHeight="1" x14ac:dyDescent="0.15">
      <c r="W50" s="3">
        <v>42</v>
      </c>
      <c r="X50" s="7" t="str">
        <f>R10</f>
        <v>社会</v>
      </c>
      <c r="Y50" s="9"/>
      <c r="Z50" s="23" t="str">
        <f t="shared" si="17"/>
        <v>社会</v>
      </c>
      <c r="AA50" t="str">
        <f>IF($Z50=AA$8,COUNTIF($Z$9:$Z50,AA$8)+Q$22,"")</f>
        <v/>
      </c>
      <c r="AB50">
        <f>IF($Z50=AB$8,COUNTIF($Z$9:$Z50,AB$8)+R$22,"")</f>
        <v>9</v>
      </c>
      <c r="AC50" t="str">
        <f>IF($Z50=AC$8,COUNTIF($Z$9:$Z50,AC$8)+S$22,"")</f>
        <v/>
      </c>
      <c r="AD50" t="str">
        <f>IF($Z50=AD$8,COUNTIF($Z$9:$Z50,AD$8)+T$22,"")</f>
        <v/>
      </c>
      <c r="AE50" t="str">
        <f>IF($Z50=AE$8,COUNTIF($Z$9:$Z50,AE$8)+U$22,"")</f>
        <v/>
      </c>
      <c r="AF50" t="str">
        <f t="shared" si="18"/>
        <v/>
      </c>
      <c r="AG50" t="str">
        <f t="shared" si="19"/>
        <v>単元9</v>
      </c>
      <c r="AH50" t="str">
        <f t="shared" si="20"/>
        <v/>
      </c>
      <c r="AI50" t="str">
        <f t="shared" si="21"/>
        <v/>
      </c>
      <c r="AJ50" t="str">
        <f t="shared" si="22"/>
        <v/>
      </c>
      <c r="AK50" t="str">
        <f t="shared" si="23"/>
        <v/>
      </c>
      <c r="AL50" t="str">
        <f t="shared" si="24"/>
        <v>単元9</v>
      </c>
      <c r="AM50" t="str">
        <f t="shared" si="25"/>
        <v>単元9</v>
      </c>
      <c r="AN50" t="str">
        <f t="shared" si="26"/>
        <v/>
      </c>
      <c r="AO50" t="str">
        <f t="shared" si="27"/>
        <v/>
      </c>
      <c r="AT50" s="24">
        <v>42</v>
      </c>
      <c r="AU50" s="42"/>
      <c r="AV50" s="3"/>
      <c r="AW50" s="3"/>
      <c r="AX50" s="3"/>
      <c r="AY50" s="3"/>
      <c r="AZ50" s="46"/>
    </row>
    <row r="51" spans="23:52" ht="18.95" customHeight="1" x14ac:dyDescent="0.15">
      <c r="W51" s="3">
        <v>43</v>
      </c>
      <c r="X51" s="7" t="str">
        <f>R11</f>
        <v>数学</v>
      </c>
      <c r="Y51" s="9"/>
      <c r="Z51" s="23" t="str">
        <f t="shared" si="17"/>
        <v>数学</v>
      </c>
      <c r="AA51" t="str">
        <f>IF($Z51=AA$8,COUNTIF($Z$9:$Z51,AA$8)+Q$22,"")</f>
        <v/>
      </c>
      <c r="AB51" t="str">
        <f>IF($Z51=AB$8,COUNTIF($Z$9:$Z51,AB$8)+R$22,"")</f>
        <v/>
      </c>
      <c r="AC51">
        <f>IF($Z51=AC$8,COUNTIF($Z$9:$Z51,AC$8)+S$22,"")</f>
        <v>9</v>
      </c>
      <c r="AD51" t="str">
        <f>IF($Z51=AD$8,COUNTIF($Z$9:$Z51,AD$8)+T$22,"")</f>
        <v/>
      </c>
      <c r="AE51" t="str">
        <f>IF($Z51=AE$8,COUNTIF($Z$9:$Z51,AE$8)+U$22,"")</f>
        <v/>
      </c>
      <c r="AF51" t="str">
        <f t="shared" si="18"/>
        <v/>
      </c>
      <c r="AG51" t="str">
        <f t="shared" si="19"/>
        <v/>
      </c>
      <c r="AH51" t="str">
        <f t="shared" si="20"/>
        <v>単元9</v>
      </c>
      <c r="AI51" t="str">
        <f t="shared" si="21"/>
        <v/>
      </c>
      <c r="AJ51" t="str">
        <f t="shared" si="22"/>
        <v/>
      </c>
      <c r="AK51" t="str">
        <f t="shared" si="23"/>
        <v/>
      </c>
      <c r="AL51" t="str">
        <f t="shared" si="24"/>
        <v/>
      </c>
      <c r="AM51" t="str">
        <f t="shared" si="25"/>
        <v>単元9</v>
      </c>
      <c r="AN51" t="str">
        <f t="shared" si="26"/>
        <v>単元9</v>
      </c>
      <c r="AO51" t="str">
        <f t="shared" si="27"/>
        <v/>
      </c>
      <c r="AT51" s="24">
        <v>43</v>
      </c>
      <c r="AU51" s="42"/>
      <c r="AV51" s="3"/>
      <c r="AW51" s="3"/>
      <c r="AX51" s="3"/>
      <c r="AY51" s="3"/>
      <c r="AZ51" s="46"/>
    </row>
    <row r="52" spans="23:52" ht="18.95" customHeight="1" x14ac:dyDescent="0.15">
      <c r="W52" s="3">
        <v>44</v>
      </c>
      <c r="X52" s="7" t="str">
        <f>R12</f>
        <v>理科</v>
      </c>
      <c r="Y52" s="9"/>
      <c r="Z52" s="23" t="str">
        <f t="shared" si="17"/>
        <v>理科</v>
      </c>
      <c r="AA52" t="str">
        <f>IF($Z52=AA$8,COUNTIF($Z$9:$Z52,AA$8)+Q$22,"")</f>
        <v/>
      </c>
      <c r="AB52" t="str">
        <f>IF($Z52=AB$8,COUNTIF($Z$9:$Z52,AB$8)+R$22,"")</f>
        <v/>
      </c>
      <c r="AC52" t="str">
        <f>IF($Z52=AC$8,COUNTIF($Z$9:$Z52,AC$8)+S$22,"")</f>
        <v/>
      </c>
      <c r="AD52">
        <f>IF($Z52=AD$8,COUNTIF($Z$9:$Z52,AD$8)+T$22,"")</f>
        <v>9</v>
      </c>
      <c r="AE52" t="str">
        <f>IF($Z52=AE$8,COUNTIF($Z$9:$Z52,AE$8)+U$22,"")</f>
        <v/>
      </c>
      <c r="AF52" t="str">
        <f t="shared" si="18"/>
        <v/>
      </c>
      <c r="AG52" t="str">
        <f t="shared" si="19"/>
        <v/>
      </c>
      <c r="AH52" t="str">
        <f t="shared" si="20"/>
        <v/>
      </c>
      <c r="AI52" t="str">
        <f t="shared" si="21"/>
        <v>単元9</v>
      </c>
      <c r="AJ52" t="str">
        <f t="shared" si="22"/>
        <v/>
      </c>
      <c r="AK52" t="str">
        <f t="shared" si="23"/>
        <v/>
      </c>
      <c r="AL52" t="str">
        <f t="shared" si="24"/>
        <v/>
      </c>
      <c r="AM52" t="str">
        <f t="shared" si="25"/>
        <v/>
      </c>
      <c r="AN52" t="str">
        <f t="shared" si="26"/>
        <v>単元9</v>
      </c>
      <c r="AO52" t="str">
        <f t="shared" si="27"/>
        <v>単元9</v>
      </c>
      <c r="AT52" s="24">
        <v>44</v>
      </c>
      <c r="AU52" s="42"/>
      <c r="AV52" s="3"/>
      <c r="AW52" s="3"/>
      <c r="AX52" s="3"/>
      <c r="AY52" s="3"/>
      <c r="AZ52" s="46"/>
    </row>
    <row r="53" spans="23:52" ht="18.95" customHeight="1" x14ac:dyDescent="0.15">
      <c r="W53" s="3">
        <v>45</v>
      </c>
      <c r="X53" s="7" t="str">
        <f>R13</f>
        <v>英語</v>
      </c>
      <c r="Y53" s="9"/>
      <c r="Z53" s="23" t="str">
        <f t="shared" si="17"/>
        <v>英語</v>
      </c>
      <c r="AA53" t="str">
        <f>IF($Z53=AA$8,COUNTIF($Z$9:$Z53,AA$8)+Q$22,"")</f>
        <v/>
      </c>
      <c r="AB53" t="str">
        <f>IF($Z53=AB$8,COUNTIF($Z$9:$Z53,AB$8)+R$22,"")</f>
        <v/>
      </c>
      <c r="AC53" t="str">
        <f>IF($Z53=AC$8,COUNTIF($Z$9:$Z53,AC$8)+S$22,"")</f>
        <v/>
      </c>
      <c r="AD53" t="str">
        <f>IF($Z53=AD$8,COUNTIF($Z$9:$Z53,AD$8)+T$22,"")</f>
        <v/>
      </c>
      <c r="AE53">
        <f>IF($Z53=AE$8,COUNTIF($Z$9:$Z53,AE$8)+U$22,"")</f>
        <v>9</v>
      </c>
      <c r="AF53" t="str">
        <f t="shared" si="18"/>
        <v/>
      </c>
      <c r="AG53" t="str">
        <f t="shared" si="19"/>
        <v/>
      </c>
      <c r="AH53" t="str">
        <f t="shared" si="20"/>
        <v/>
      </c>
      <c r="AI53" t="str">
        <f t="shared" si="21"/>
        <v/>
      </c>
      <c r="AJ53" t="str">
        <f t="shared" si="22"/>
        <v>単元9</v>
      </c>
      <c r="AK53" t="str">
        <f t="shared" si="23"/>
        <v>単元10</v>
      </c>
      <c r="AL53" t="str">
        <f t="shared" si="24"/>
        <v/>
      </c>
      <c r="AM53" t="str">
        <f t="shared" si="25"/>
        <v/>
      </c>
      <c r="AN53" t="str">
        <f t="shared" si="26"/>
        <v/>
      </c>
      <c r="AO53" t="str">
        <f t="shared" si="27"/>
        <v>単元9</v>
      </c>
      <c r="AT53" s="24">
        <v>45</v>
      </c>
      <c r="AU53" s="42"/>
      <c r="AV53" s="3"/>
      <c r="AW53" s="3"/>
      <c r="AX53" s="3"/>
      <c r="AY53" s="3"/>
      <c r="AZ53" s="46"/>
    </row>
    <row r="54" spans="23:52" ht="18.95" customHeight="1" x14ac:dyDescent="0.15">
      <c r="W54" s="3">
        <v>46</v>
      </c>
      <c r="X54" s="7" t="str">
        <f>R9</f>
        <v>国語</v>
      </c>
      <c r="Y54" s="9"/>
      <c r="Z54" s="23" t="str">
        <f t="shared" si="17"/>
        <v>国語</v>
      </c>
      <c r="AA54">
        <f>IF($Z54=AA$8,COUNTIF($Z$9:$Z54,AA$8)+Q$22,"")</f>
        <v>10</v>
      </c>
      <c r="AB54" t="str">
        <f>IF($Z54=AB$8,COUNTIF($Z$9:$Z54,AB$8)+R$22,"")</f>
        <v/>
      </c>
      <c r="AC54" t="str">
        <f>IF($Z54=AC$8,COUNTIF($Z$9:$Z54,AC$8)+S$22,"")</f>
        <v/>
      </c>
      <c r="AD54" t="str">
        <f>IF($Z54=AD$8,COUNTIF($Z$9:$Z54,AD$8)+T$22,"")</f>
        <v/>
      </c>
      <c r="AE54" t="str">
        <f>IF($Z54=AE$8,COUNTIF($Z$9:$Z54,AE$8)+U$22,"")</f>
        <v/>
      </c>
      <c r="AF54" t="str">
        <f t="shared" si="18"/>
        <v>単元10</v>
      </c>
      <c r="AG54" t="str">
        <f t="shared" si="19"/>
        <v/>
      </c>
      <c r="AH54" t="str">
        <f t="shared" si="20"/>
        <v/>
      </c>
      <c r="AI54" t="str">
        <f t="shared" si="21"/>
        <v/>
      </c>
      <c r="AJ54" t="str">
        <f t="shared" si="22"/>
        <v/>
      </c>
      <c r="AK54" t="str">
        <f t="shared" si="23"/>
        <v>単元10</v>
      </c>
      <c r="AL54" t="str">
        <f t="shared" si="24"/>
        <v>単元10</v>
      </c>
      <c r="AM54" t="str">
        <f t="shared" si="25"/>
        <v/>
      </c>
      <c r="AN54" t="str">
        <f t="shared" si="26"/>
        <v/>
      </c>
      <c r="AO54" t="str">
        <f t="shared" si="27"/>
        <v/>
      </c>
      <c r="AT54" s="24">
        <v>46</v>
      </c>
      <c r="AU54" s="42"/>
      <c r="AV54" s="3"/>
      <c r="AW54" s="3"/>
      <c r="AX54" s="3"/>
      <c r="AY54" s="3"/>
      <c r="AZ54" s="46"/>
    </row>
    <row r="55" spans="23:52" ht="18.95" customHeight="1" x14ac:dyDescent="0.15">
      <c r="W55" s="3">
        <v>47</v>
      </c>
      <c r="X55" s="7" t="str">
        <f>R10</f>
        <v>社会</v>
      </c>
      <c r="Y55" s="9"/>
      <c r="Z55" s="23" t="str">
        <f t="shared" si="17"/>
        <v>社会</v>
      </c>
      <c r="AA55" t="str">
        <f>IF($Z55=AA$8,COUNTIF($Z$9:$Z55,AA$8)+Q$22,"")</f>
        <v/>
      </c>
      <c r="AB55">
        <f>IF($Z55=AB$8,COUNTIF($Z$9:$Z55,AB$8)+R$22,"")</f>
        <v>10</v>
      </c>
      <c r="AC55" t="str">
        <f>IF($Z55=AC$8,COUNTIF($Z$9:$Z55,AC$8)+S$22,"")</f>
        <v/>
      </c>
      <c r="AD55" t="str">
        <f>IF($Z55=AD$8,COUNTIF($Z$9:$Z55,AD$8)+T$22,"")</f>
        <v/>
      </c>
      <c r="AE55" t="str">
        <f>IF($Z55=AE$8,COUNTIF($Z$9:$Z55,AE$8)+U$22,"")</f>
        <v/>
      </c>
      <c r="AF55" t="str">
        <f t="shared" si="18"/>
        <v/>
      </c>
      <c r="AG55" t="str">
        <f t="shared" si="19"/>
        <v>単元10</v>
      </c>
      <c r="AH55" t="str">
        <f t="shared" si="20"/>
        <v/>
      </c>
      <c r="AI55" t="str">
        <f t="shared" si="21"/>
        <v/>
      </c>
      <c r="AJ55" t="str">
        <f t="shared" si="22"/>
        <v/>
      </c>
      <c r="AK55" t="str">
        <f t="shared" si="23"/>
        <v/>
      </c>
      <c r="AL55" t="str">
        <f t="shared" si="24"/>
        <v>単元10</v>
      </c>
      <c r="AM55" t="str">
        <f t="shared" si="25"/>
        <v>単元10</v>
      </c>
      <c r="AN55" t="str">
        <f t="shared" si="26"/>
        <v/>
      </c>
      <c r="AO55" t="str">
        <f t="shared" si="27"/>
        <v/>
      </c>
      <c r="AT55" s="24">
        <v>47</v>
      </c>
      <c r="AU55" s="42"/>
      <c r="AV55" s="3"/>
      <c r="AW55" s="3"/>
      <c r="AX55" s="3"/>
      <c r="AY55" s="3"/>
      <c r="AZ55" s="46"/>
    </row>
    <row r="56" spans="23:52" ht="18.95" customHeight="1" x14ac:dyDescent="0.15">
      <c r="W56" s="3">
        <v>48</v>
      </c>
      <c r="X56" s="7" t="str">
        <f>R11</f>
        <v>数学</v>
      </c>
      <c r="Y56" s="9"/>
      <c r="Z56" s="23" t="str">
        <f t="shared" si="17"/>
        <v>数学</v>
      </c>
      <c r="AA56" t="str">
        <f>IF($Z56=AA$8,COUNTIF($Z$9:$Z56,AA$8)+Q$22,"")</f>
        <v/>
      </c>
      <c r="AB56" t="str">
        <f>IF($Z56=AB$8,COUNTIF($Z$9:$Z56,AB$8)+R$22,"")</f>
        <v/>
      </c>
      <c r="AC56">
        <f>IF($Z56=AC$8,COUNTIF($Z$9:$Z56,AC$8)+S$22,"")</f>
        <v>10</v>
      </c>
      <c r="AD56" t="str">
        <f>IF($Z56=AD$8,COUNTIF($Z$9:$Z56,AD$8)+T$22,"")</f>
        <v/>
      </c>
      <c r="AE56" t="str">
        <f>IF($Z56=AE$8,COUNTIF($Z$9:$Z56,AE$8)+U$22,"")</f>
        <v/>
      </c>
      <c r="AF56" t="str">
        <f t="shared" si="18"/>
        <v/>
      </c>
      <c r="AG56" t="str">
        <f t="shared" si="19"/>
        <v/>
      </c>
      <c r="AH56" t="str">
        <f t="shared" si="20"/>
        <v>単元10</v>
      </c>
      <c r="AI56" t="str">
        <f t="shared" si="21"/>
        <v/>
      </c>
      <c r="AJ56" t="str">
        <f t="shared" si="22"/>
        <v/>
      </c>
      <c r="AK56" t="str">
        <f t="shared" si="23"/>
        <v/>
      </c>
      <c r="AL56" t="str">
        <f t="shared" si="24"/>
        <v/>
      </c>
      <c r="AM56" t="str">
        <f t="shared" si="25"/>
        <v>単元10</v>
      </c>
      <c r="AN56" t="str">
        <f t="shared" si="26"/>
        <v>単元10</v>
      </c>
      <c r="AO56" t="str">
        <f t="shared" si="27"/>
        <v/>
      </c>
      <c r="AT56" s="24">
        <v>48</v>
      </c>
      <c r="AU56" s="42"/>
      <c r="AV56" s="3"/>
      <c r="AW56" s="3"/>
      <c r="AX56" s="3"/>
      <c r="AY56" s="3"/>
      <c r="AZ56" s="46"/>
    </row>
    <row r="57" spans="23:52" ht="18.95" customHeight="1" x14ac:dyDescent="0.15">
      <c r="W57" s="3">
        <v>49</v>
      </c>
      <c r="X57" s="7" t="str">
        <f>R12</f>
        <v>理科</v>
      </c>
      <c r="Y57" s="9"/>
      <c r="Z57" s="23" t="str">
        <f t="shared" si="17"/>
        <v>理科</v>
      </c>
      <c r="AA57" t="str">
        <f>IF($Z57=AA$8,COUNTIF($Z$9:$Z57,AA$8)+Q$22,"")</f>
        <v/>
      </c>
      <c r="AB57" t="str">
        <f>IF($Z57=AB$8,COUNTIF($Z$9:$Z57,AB$8)+R$22,"")</f>
        <v/>
      </c>
      <c r="AC57" t="str">
        <f>IF($Z57=AC$8,COUNTIF($Z$9:$Z57,AC$8)+S$22,"")</f>
        <v/>
      </c>
      <c r="AD57">
        <f>IF($Z57=AD$8,COUNTIF($Z$9:$Z57,AD$8)+T$22,"")</f>
        <v>10</v>
      </c>
      <c r="AE57" t="str">
        <f>IF($Z57=AE$8,COUNTIF($Z$9:$Z57,AE$8)+U$22,"")</f>
        <v/>
      </c>
      <c r="AF57" t="str">
        <f t="shared" si="18"/>
        <v/>
      </c>
      <c r="AG57" t="str">
        <f t="shared" si="19"/>
        <v/>
      </c>
      <c r="AH57" t="str">
        <f t="shared" si="20"/>
        <v/>
      </c>
      <c r="AI57" t="str">
        <f t="shared" si="21"/>
        <v>単元10</v>
      </c>
      <c r="AJ57" t="str">
        <f t="shared" si="22"/>
        <v/>
      </c>
      <c r="AK57" t="str">
        <f t="shared" si="23"/>
        <v/>
      </c>
      <c r="AL57" t="str">
        <f t="shared" si="24"/>
        <v/>
      </c>
      <c r="AM57" t="str">
        <f t="shared" si="25"/>
        <v/>
      </c>
      <c r="AN57" t="str">
        <f t="shared" si="26"/>
        <v>単元10</v>
      </c>
      <c r="AO57" t="str">
        <f t="shared" si="27"/>
        <v>単元10</v>
      </c>
      <c r="AT57" s="24">
        <v>49</v>
      </c>
      <c r="AU57" s="42"/>
      <c r="AV57" s="3"/>
      <c r="AW57" s="3"/>
      <c r="AX57" s="3"/>
      <c r="AY57" s="3"/>
      <c r="AZ57" s="46"/>
    </row>
    <row r="58" spans="23:52" ht="18.95" customHeight="1" x14ac:dyDescent="0.15">
      <c r="W58" s="3">
        <v>50</v>
      </c>
      <c r="X58" s="7" t="str">
        <f>R13</f>
        <v>英語</v>
      </c>
      <c r="Y58" s="9"/>
      <c r="Z58" s="23" t="str">
        <f t="shared" si="17"/>
        <v>英語</v>
      </c>
      <c r="AA58" t="str">
        <f>IF($Z58=AA$8,COUNTIF($Z$9:$Z58,AA$8)+Q$22,"")</f>
        <v/>
      </c>
      <c r="AB58" t="str">
        <f>IF($Z58=AB$8,COUNTIF($Z$9:$Z58,AB$8)+R$22,"")</f>
        <v/>
      </c>
      <c r="AC58" t="str">
        <f>IF($Z58=AC$8,COUNTIF($Z$9:$Z58,AC$8)+S$22,"")</f>
        <v/>
      </c>
      <c r="AD58" t="str">
        <f>IF($Z58=AD$8,COUNTIF($Z$9:$Z58,AD$8)+T$22,"")</f>
        <v/>
      </c>
      <c r="AE58">
        <f>IF($Z58=AE$8,COUNTIF($Z$9:$Z58,AE$8)+U$22,"")</f>
        <v>10</v>
      </c>
      <c r="AF58" t="str">
        <f t="shared" si="18"/>
        <v/>
      </c>
      <c r="AG58" t="str">
        <f t="shared" si="19"/>
        <v/>
      </c>
      <c r="AH58" t="str">
        <f t="shared" si="20"/>
        <v/>
      </c>
      <c r="AI58" t="str">
        <f t="shared" si="21"/>
        <v/>
      </c>
      <c r="AJ58" t="str">
        <f t="shared" si="22"/>
        <v>単元10</v>
      </c>
      <c r="AK58" t="str">
        <f t="shared" si="23"/>
        <v>単元11</v>
      </c>
      <c r="AL58" t="str">
        <f t="shared" si="24"/>
        <v/>
      </c>
      <c r="AM58" t="str">
        <f t="shared" si="25"/>
        <v/>
      </c>
      <c r="AN58" t="str">
        <f t="shared" si="26"/>
        <v/>
      </c>
      <c r="AO58" t="str">
        <f t="shared" si="27"/>
        <v>単元10</v>
      </c>
      <c r="AT58" s="24">
        <v>50</v>
      </c>
      <c r="AU58" s="42"/>
      <c r="AV58" s="3"/>
      <c r="AW58" s="3"/>
      <c r="AX58" s="3"/>
      <c r="AY58" s="3"/>
      <c r="AZ58" s="46"/>
    </row>
    <row r="59" spans="23:52" ht="18.95" customHeight="1" x14ac:dyDescent="0.15">
      <c r="W59" s="3">
        <v>51</v>
      </c>
      <c r="X59" s="7" t="str">
        <f>R9</f>
        <v>国語</v>
      </c>
      <c r="Y59" s="9"/>
      <c r="Z59" s="23" t="str">
        <f t="shared" ref="Z59:Z68" si="28">IF(Y59="",IF(X59=0,"",X59),Y59)</f>
        <v>国語</v>
      </c>
      <c r="AA59">
        <f>IF($Z59=AA$8,COUNTIF($Z$9:$Z59,AA$8)+Q$22,"")</f>
        <v>11</v>
      </c>
      <c r="AB59" t="str">
        <f>IF($Z59=AB$8,COUNTIF($Z$9:$Z59,AB$8)+R$22,"")</f>
        <v/>
      </c>
      <c r="AC59" t="str">
        <f>IF($Z59=AC$8,COUNTIF($Z$9:$Z59,AC$8)+S$22,"")</f>
        <v/>
      </c>
      <c r="AD59" t="str">
        <f>IF($Z59=AD$8,COUNTIF($Z$9:$Z59,AD$8)+T$22,"")</f>
        <v/>
      </c>
      <c r="AE59" t="str">
        <f>IF($Z59=AE$8,COUNTIF($Z$9:$Z59,AE$8)+U$22,"")</f>
        <v/>
      </c>
      <c r="AF59" t="str">
        <f t="shared" ref="AF59:AF68" si="29">IF(AA59="","",VLOOKUP(AA59,$AT$9:$AZ$58,3))</f>
        <v>単元11</v>
      </c>
      <c r="AG59" t="str">
        <f t="shared" ref="AG59:AG68" si="30">IF(AB59="","",VLOOKUP(AB59,$AT$9:$AZ$58,4))</f>
        <v/>
      </c>
      <c r="AH59" t="str">
        <f t="shared" ref="AH59:AH68" si="31">IF(AC59="","",VLOOKUP(AC59,$AT$9:$AZ$58,5))</f>
        <v/>
      </c>
      <c r="AI59" t="str">
        <f t="shared" ref="AI59:AI68" si="32">IF(AD59="","",VLOOKUP(AD59,$AT$9:$AZ$58,6))</f>
        <v/>
      </c>
      <c r="AJ59" t="str">
        <f t="shared" ref="AJ59:AJ68" si="33">IF(AE59="","",VLOOKUP(AE59,$AT$9:$AZ$58,7))</f>
        <v/>
      </c>
      <c r="AK59" t="str">
        <f t="shared" ref="AK59:AK68" si="34">IF(AF59=AF60,"",IF($Z59=$Z60,AF59&amp;","&amp;AF60,AF59&amp;AF60))</f>
        <v>単元11</v>
      </c>
      <c r="AL59" t="str">
        <f t="shared" ref="AL59:AL68" si="35">IF(AG59=AG60,"",IF($Z59=$Z60,AG59&amp;","&amp;AG60,AG59&amp;AG60))</f>
        <v>単元11</v>
      </c>
      <c r="AM59" t="str">
        <f t="shared" ref="AM59:AM68" si="36">IF(AH59=AH60,"",IF($Z59=$Z60,AH59&amp;","&amp;AH60,AH59&amp;AH60))</f>
        <v/>
      </c>
      <c r="AN59" t="str">
        <f t="shared" ref="AN59:AN68" si="37">IF(AI59=AI60,"",IF($Z59=$Z60,AI59&amp;","&amp;AI60,AI59&amp;AI60))</f>
        <v/>
      </c>
      <c r="AO59" t="str">
        <f t="shared" ref="AO59:AO68" si="38">IF(AJ59=AJ60,"",IF($Z59=$Z60,AJ59&amp;","&amp;AJ60,AJ59&amp;AJ60))</f>
        <v/>
      </c>
      <c r="AT59" s="24">
        <v>51</v>
      </c>
      <c r="AU59" s="42"/>
      <c r="AV59" s="3"/>
      <c r="AW59" s="3"/>
      <c r="AX59" s="3"/>
      <c r="AY59" s="3"/>
      <c r="AZ59" s="46"/>
    </row>
    <row r="60" spans="23:52" ht="18.95" customHeight="1" x14ac:dyDescent="0.15">
      <c r="W60" s="3">
        <v>52</v>
      </c>
      <c r="X60" s="7" t="str">
        <f>R10</f>
        <v>社会</v>
      </c>
      <c r="Y60" s="9"/>
      <c r="Z60" s="23" t="str">
        <f t="shared" si="28"/>
        <v>社会</v>
      </c>
      <c r="AA60" t="str">
        <f>IF($Z60=AA$8,COUNTIF($Z$9:$Z60,AA$8)+Q$22,"")</f>
        <v/>
      </c>
      <c r="AB60">
        <f>IF($Z60=AB$8,COUNTIF($Z$9:$Z60,AB$8)+R$22,"")</f>
        <v>11</v>
      </c>
      <c r="AC60" t="str">
        <f>IF($Z60=AC$8,COUNTIF($Z$9:$Z60,AC$8)+S$22,"")</f>
        <v/>
      </c>
      <c r="AD60" t="str">
        <f>IF($Z60=AD$8,COUNTIF($Z$9:$Z60,AD$8)+T$22,"")</f>
        <v/>
      </c>
      <c r="AE60" t="str">
        <f>IF($Z60=AE$8,COUNTIF($Z$9:$Z60,AE$8)+U$22,"")</f>
        <v/>
      </c>
      <c r="AF60" t="str">
        <f t="shared" si="29"/>
        <v/>
      </c>
      <c r="AG60" t="str">
        <f t="shared" si="30"/>
        <v>単元11</v>
      </c>
      <c r="AH60" t="str">
        <f t="shared" si="31"/>
        <v/>
      </c>
      <c r="AI60" t="str">
        <f t="shared" si="32"/>
        <v/>
      </c>
      <c r="AJ60" t="str">
        <f t="shared" si="33"/>
        <v/>
      </c>
      <c r="AK60" t="str">
        <f t="shared" si="34"/>
        <v/>
      </c>
      <c r="AL60" t="str">
        <f t="shared" si="35"/>
        <v>単元11</v>
      </c>
      <c r="AM60" t="str">
        <f t="shared" si="36"/>
        <v>単元11</v>
      </c>
      <c r="AN60" t="str">
        <f t="shared" si="37"/>
        <v/>
      </c>
      <c r="AO60" t="str">
        <f t="shared" si="38"/>
        <v/>
      </c>
      <c r="AT60" s="24">
        <v>52</v>
      </c>
      <c r="AU60" s="42"/>
      <c r="AV60" s="3"/>
      <c r="AW60" s="3"/>
      <c r="AX60" s="3"/>
      <c r="AY60" s="3"/>
      <c r="AZ60" s="46"/>
    </row>
    <row r="61" spans="23:52" ht="18.95" customHeight="1" x14ac:dyDescent="0.15">
      <c r="W61" s="3">
        <v>53</v>
      </c>
      <c r="X61" s="7" t="str">
        <f>R11</f>
        <v>数学</v>
      </c>
      <c r="Y61" s="9"/>
      <c r="Z61" s="23" t="str">
        <f t="shared" si="28"/>
        <v>数学</v>
      </c>
      <c r="AA61" t="str">
        <f>IF($Z61=AA$8,COUNTIF($Z$9:$Z61,AA$8)+Q$22,"")</f>
        <v/>
      </c>
      <c r="AB61" t="str">
        <f>IF($Z61=AB$8,COUNTIF($Z$9:$Z61,AB$8)+R$22,"")</f>
        <v/>
      </c>
      <c r="AC61">
        <f>IF($Z61=AC$8,COUNTIF($Z$9:$Z61,AC$8)+S$22,"")</f>
        <v>11</v>
      </c>
      <c r="AD61" t="str">
        <f>IF($Z61=AD$8,COUNTIF($Z$9:$Z61,AD$8)+T$22,"")</f>
        <v/>
      </c>
      <c r="AE61" t="str">
        <f>IF($Z61=AE$8,COUNTIF($Z$9:$Z61,AE$8)+U$22,"")</f>
        <v/>
      </c>
      <c r="AF61" t="str">
        <f t="shared" si="29"/>
        <v/>
      </c>
      <c r="AG61" t="str">
        <f t="shared" si="30"/>
        <v/>
      </c>
      <c r="AH61" t="str">
        <f t="shared" si="31"/>
        <v>単元11</v>
      </c>
      <c r="AI61" t="str">
        <f t="shared" si="32"/>
        <v/>
      </c>
      <c r="AJ61" t="str">
        <f t="shared" si="33"/>
        <v/>
      </c>
      <c r="AK61" t="str">
        <f t="shared" si="34"/>
        <v/>
      </c>
      <c r="AL61" t="str">
        <f t="shared" si="35"/>
        <v/>
      </c>
      <c r="AM61" t="str">
        <f t="shared" si="36"/>
        <v>単元11</v>
      </c>
      <c r="AN61" t="str">
        <f t="shared" si="37"/>
        <v>単元11</v>
      </c>
      <c r="AO61" t="str">
        <f t="shared" si="38"/>
        <v/>
      </c>
      <c r="AT61" s="24">
        <v>53</v>
      </c>
      <c r="AU61" s="42"/>
      <c r="AV61" s="3"/>
      <c r="AW61" s="3"/>
      <c r="AX61" s="3"/>
      <c r="AY61" s="3"/>
      <c r="AZ61" s="46"/>
    </row>
    <row r="62" spans="23:52" ht="18.95" customHeight="1" x14ac:dyDescent="0.15">
      <c r="W62" s="3">
        <v>54</v>
      </c>
      <c r="X62" s="7" t="str">
        <f>R12</f>
        <v>理科</v>
      </c>
      <c r="Y62" s="9"/>
      <c r="Z62" s="23" t="str">
        <f t="shared" si="28"/>
        <v>理科</v>
      </c>
      <c r="AA62" t="str">
        <f>IF($Z62=AA$8,COUNTIF($Z$9:$Z62,AA$8)+Q$22,"")</f>
        <v/>
      </c>
      <c r="AB62" t="str">
        <f>IF($Z62=AB$8,COUNTIF($Z$9:$Z62,AB$8)+R$22,"")</f>
        <v/>
      </c>
      <c r="AC62" t="str">
        <f>IF($Z62=AC$8,COUNTIF($Z$9:$Z62,AC$8)+S$22,"")</f>
        <v/>
      </c>
      <c r="AD62">
        <f>IF($Z62=AD$8,COUNTIF($Z$9:$Z62,AD$8)+T$22,"")</f>
        <v>11</v>
      </c>
      <c r="AE62" t="str">
        <f>IF($Z62=AE$8,COUNTIF($Z$9:$Z62,AE$8)+U$22,"")</f>
        <v/>
      </c>
      <c r="AF62" t="str">
        <f t="shared" si="29"/>
        <v/>
      </c>
      <c r="AG62" t="str">
        <f t="shared" si="30"/>
        <v/>
      </c>
      <c r="AH62" t="str">
        <f t="shared" si="31"/>
        <v/>
      </c>
      <c r="AI62" t="str">
        <f t="shared" si="32"/>
        <v>単元11</v>
      </c>
      <c r="AJ62" t="str">
        <f t="shared" si="33"/>
        <v/>
      </c>
      <c r="AK62" t="str">
        <f t="shared" si="34"/>
        <v/>
      </c>
      <c r="AL62" t="str">
        <f t="shared" si="35"/>
        <v/>
      </c>
      <c r="AM62" t="str">
        <f t="shared" si="36"/>
        <v/>
      </c>
      <c r="AN62" t="str">
        <f t="shared" si="37"/>
        <v>単元11</v>
      </c>
      <c r="AO62" t="str">
        <f t="shared" si="38"/>
        <v>単元11</v>
      </c>
      <c r="AT62" s="24">
        <v>54</v>
      </c>
      <c r="AU62" s="42"/>
      <c r="AV62" s="3"/>
      <c r="AW62" s="3"/>
      <c r="AX62" s="3"/>
      <c r="AY62" s="3"/>
      <c r="AZ62" s="46"/>
    </row>
    <row r="63" spans="23:52" ht="18.95" customHeight="1" x14ac:dyDescent="0.15">
      <c r="W63" s="3">
        <v>55</v>
      </c>
      <c r="X63" s="7" t="str">
        <f>R13</f>
        <v>英語</v>
      </c>
      <c r="Y63" s="9"/>
      <c r="Z63" s="23" t="str">
        <f t="shared" si="28"/>
        <v>英語</v>
      </c>
      <c r="AA63" t="str">
        <f>IF($Z63=AA$8,COUNTIF($Z$9:$Z63,AA$8)+Q$22,"")</f>
        <v/>
      </c>
      <c r="AB63" t="str">
        <f>IF($Z63=AB$8,COUNTIF($Z$9:$Z63,AB$8)+R$22,"")</f>
        <v/>
      </c>
      <c r="AC63" t="str">
        <f>IF($Z63=AC$8,COUNTIF($Z$9:$Z63,AC$8)+S$22,"")</f>
        <v/>
      </c>
      <c r="AD63" t="str">
        <f>IF($Z63=AD$8,COUNTIF($Z$9:$Z63,AD$8)+T$22,"")</f>
        <v/>
      </c>
      <c r="AE63">
        <f>IF($Z63=AE$8,COUNTIF($Z$9:$Z63,AE$8)+U$22,"")</f>
        <v>11</v>
      </c>
      <c r="AF63" t="str">
        <f t="shared" si="29"/>
        <v/>
      </c>
      <c r="AG63" t="str">
        <f t="shared" si="30"/>
        <v/>
      </c>
      <c r="AH63" t="str">
        <f t="shared" si="31"/>
        <v/>
      </c>
      <c r="AI63" t="str">
        <f t="shared" si="32"/>
        <v/>
      </c>
      <c r="AJ63" t="str">
        <f t="shared" si="33"/>
        <v>単元11</v>
      </c>
      <c r="AK63" t="str">
        <f t="shared" si="34"/>
        <v>単元12</v>
      </c>
      <c r="AL63" t="str">
        <f t="shared" si="35"/>
        <v/>
      </c>
      <c r="AM63" t="str">
        <f t="shared" si="36"/>
        <v/>
      </c>
      <c r="AN63" t="str">
        <f t="shared" si="37"/>
        <v/>
      </c>
      <c r="AO63" t="str">
        <f t="shared" si="38"/>
        <v>単元11</v>
      </c>
      <c r="AT63" s="24">
        <v>55</v>
      </c>
      <c r="AU63" s="42"/>
      <c r="AV63" s="3"/>
      <c r="AW63" s="3"/>
      <c r="AX63" s="3"/>
      <c r="AY63" s="3"/>
      <c r="AZ63" s="46"/>
    </row>
    <row r="64" spans="23:52" ht="18.95" customHeight="1" x14ac:dyDescent="0.15">
      <c r="W64" s="3">
        <v>56</v>
      </c>
      <c r="X64" s="7" t="str">
        <f>R9</f>
        <v>国語</v>
      </c>
      <c r="Y64" s="9"/>
      <c r="Z64" s="23" t="str">
        <f t="shared" si="28"/>
        <v>国語</v>
      </c>
      <c r="AA64">
        <f>IF($Z64=AA$8,COUNTIF($Z$9:$Z64,AA$8)+Q$22,"")</f>
        <v>12</v>
      </c>
      <c r="AB64" t="str">
        <f>IF($Z64=AB$8,COUNTIF($Z$9:$Z64,AB$8)+R$22,"")</f>
        <v/>
      </c>
      <c r="AC64" t="str">
        <f>IF($Z64=AC$8,COUNTIF($Z$9:$Z64,AC$8)+S$22,"")</f>
        <v/>
      </c>
      <c r="AD64" t="str">
        <f>IF($Z64=AD$8,COUNTIF($Z$9:$Z64,AD$8)+T$22,"")</f>
        <v/>
      </c>
      <c r="AE64" t="str">
        <f>IF($Z64=AE$8,COUNTIF($Z$9:$Z64,AE$8)+U$22,"")</f>
        <v/>
      </c>
      <c r="AF64" t="str">
        <f t="shared" si="29"/>
        <v>単元12</v>
      </c>
      <c r="AG64" t="str">
        <f t="shared" si="30"/>
        <v/>
      </c>
      <c r="AH64" t="str">
        <f t="shared" si="31"/>
        <v/>
      </c>
      <c r="AI64" t="str">
        <f t="shared" si="32"/>
        <v/>
      </c>
      <c r="AJ64" t="str">
        <f t="shared" si="33"/>
        <v/>
      </c>
      <c r="AK64" t="str">
        <f t="shared" si="34"/>
        <v>単元12</v>
      </c>
      <c r="AL64" t="str">
        <f t="shared" si="35"/>
        <v>単元12</v>
      </c>
      <c r="AM64" t="str">
        <f t="shared" si="36"/>
        <v/>
      </c>
      <c r="AN64" t="str">
        <f t="shared" si="37"/>
        <v/>
      </c>
      <c r="AO64" t="str">
        <f t="shared" si="38"/>
        <v/>
      </c>
      <c r="AT64" s="24">
        <v>56</v>
      </c>
      <c r="AU64" s="42"/>
      <c r="AV64" s="3"/>
      <c r="AW64" s="3"/>
      <c r="AX64" s="3"/>
      <c r="AY64" s="3"/>
      <c r="AZ64" s="46"/>
    </row>
    <row r="65" spans="23:52" ht="18.95" customHeight="1" x14ac:dyDescent="0.15">
      <c r="W65" s="3">
        <v>57</v>
      </c>
      <c r="X65" s="7" t="str">
        <f>R10</f>
        <v>社会</v>
      </c>
      <c r="Y65" s="9"/>
      <c r="Z65" s="23" t="str">
        <f t="shared" si="28"/>
        <v>社会</v>
      </c>
      <c r="AA65" t="str">
        <f>IF($Z65=AA$8,COUNTIF($Z$9:$Z65,AA$8)+Q$22,"")</f>
        <v/>
      </c>
      <c r="AB65">
        <f>IF($Z65=AB$8,COUNTIF($Z$9:$Z65,AB$8)+R$22,"")</f>
        <v>12</v>
      </c>
      <c r="AC65" t="str">
        <f>IF($Z65=AC$8,COUNTIF($Z$9:$Z65,AC$8)+S$22,"")</f>
        <v/>
      </c>
      <c r="AD65" t="str">
        <f>IF($Z65=AD$8,COUNTIF($Z$9:$Z65,AD$8)+T$22,"")</f>
        <v/>
      </c>
      <c r="AE65" t="str">
        <f>IF($Z65=AE$8,COUNTIF($Z$9:$Z65,AE$8)+U$22,"")</f>
        <v/>
      </c>
      <c r="AF65" t="str">
        <f t="shared" si="29"/>
        <v/>
      </c>
      <c r="AG65" t="str">
        <f t="shared" si="30"/>
        <v>単元12</v>
      </c>
      <c r="AH65" t="str">
        <f t="shared" si="31"/>
        <v/>
      </c>
      <c r="AI65" t="str">
        <f t="shared" si="32"/>
        <v/>
      </c>
      <c r="AJ65" t="str">
        <f t="shared" si="33"/>
        <v/>
      </c>
      <c r="AK65" t="str">
        <f t="shared" si="34"/>
        <v/>
      </c>
      <c r="AL65" t="str">
        <f t="shared" si="35"/>
        <v>単元12</v>
      </c>
      <c r="AM65" t="str">
        <f t="shared" si="36"/>
        <v>単元12</v>
      </c>
      <c r="AN65" t="str">
        <f t="shared" si="37"/>
        <v/>
      </c>
      <c r="AO65" t="str">
        <f t="shared" si="38"/>
        <v/>
      </c>
      <c r="AT65" s="24">
        <v>57</v>
      </c>
      <c r="AU65" s="42"/>
      <c r="AV65" s="3"/>
      <c r="AW65" s="3"/>
      <c r="AX65" s="3"/>
      <c r="AY65" s="3"/>
      <c r="AZ65" s="46"/>
    </row>
    <row r="66" spans="23:52" ht="18.95" customHeight="1" x14ac:dyDescent="0.15">
      <c r="W66" s="3">
        <v>58</v>
      </c>
      <c r="X66" s="7" t="str">
        <f>R11</f>
        <v>数学</v>
      </c>
      <c r="Y66" s="9"/>
      <c r="Z66" s="23" t="str">
        <f t="shared" si="28"/>
        <v>数学</v>
      </c>
      <c r="AA66" t="str">
        <f>IF($Z66=AA$8,COUNTIF($Z$9:$Z66,AA$8)+Q$22,"")</f>
        <v/>
      </c>
      <c r="AB66" t="str">
        <f>IF($Z66=AB$8,COUNTIF($Z$9:$Z66,AB$8)+R$22,"")</f>
        <v/>
      </c>
      <c r="AC66">
        <f>IF($Z66=AC$8,COUNTIF($Z$9:$Z66,AC$8)+S$22,"")</f>
        <v>12</v>
      </c>
      <c r="AD66" t="str">
        <f>IF($Z66=AD$8,COUNTIF($Z$9:$Z66,AD$8)+T$22,"")</f>
        <v/>
      </c>
      <c r="AE66" t="str">
        <f>IF($Z66=AE$8,COUNTIF($Z$9:$Z66,AE$8)+U$22,"")</f>
        <v/>
      </c>
      <c r="AF66" t="str">
        <f t="shared" si="29"/>
        <v/>
      </c>
      <c r="AG66" t="str">
        <f t="shared" si="30"/>
        <v/>
      </c>
      <c r="AH66" t="str">
        <f t="shared" si="31"/>
        <v>単元12</v>
      </c>
      <c r="AI66" t="str">
        <f t="shared" si="32"/>
        <v/>
      </c>
      <c r="AJ66" t="str">
        <f t="shared" si="33"/>
        <v/>
      </c>
      <c r="AK66" t="str">
        <f t="shared" si="34"/>
        <v/>
      </c>
      <c r="AL66" t="str">
        <f t="shared" si="35"/>
        <v/>
      </c>
      <c r="AM66" t="str">
        <f t="shared" si="36"/>
        <v>単元12</v>
      </c>
      <c r="AN66" t="str">
        <f t="shared" si="37"/>
        <v>単元12</v>
      </c>
      <c r="AO66" t="str">
        <f t="shared" si="38"/>
        <v/>
      </c>
      <c r="AT66" s="24">
        <v>58</v>
      </c>
      <c r="AU66" s="42"/>
      <c r="AV66" s="3"/>
      <c r="AW66" s="3"/>
      <c r="AX66" s="3"/>
      <c r="AY66" s="3"/>
      <c r="AZ66" s="46"/>
    </row>
    <row r="67" spans="23:52" ht="18.95" customHeight="1" x14ac:dyDescent="0.15">
      <c r="W67" s="3">
        <v>59</v>
      </c>
      <c r="X67" s="7" t="str">
        <f>R12</f>
        <v>理科</v>
      </c>
      <c r="Y67" s="9"/>
      <c r="Z67" s="23" t="str">
        <f t="shared" si="28"/>
        <v>理科</v>
      </c>
      <c r="AA67" t="str">
        <f>IF($Z67=AA$8,COUNTIF($Z$9:$Z67,AA$8)+Q$22,"")</f>
        <v/>
      </c>
      <c r="AB67" t="str">
        <f>IF($Z67=AB$8,COUNTIF($Z$9:$Z67,AB$8)+R$22,"")</f>
        <v/>
      </c>
      <c r="AC67" t="str">
        <f>IF($Z67=AC$8,COUNTIF($Z$9:$Z67,AC$8)+S$22,"")</f>
        <v/>
      </c>
      <c r="AD67">
        <f>IF($Z67=AD$8,COUNTIF($Z$9:$Z67,AD$8)+T$22,"")</f>
        <v>12</v>
      </c>
      <c r="AE67" t="str">
        <f>IF($Z67=AE$8,COUNTIF($Z$9:$Z67,AE$8)+U$22,"")</f>
        <v/>
      </c>
      <c r="AF67" t="str">
        <f t="shared" si="29"/>
        <v/>
      </c>
      <c r="AG67" t="str">
        <f t="shared" si="30"/>
        <v/>
      </c>
      <c r="AH67" t="str">
        <f t="shared" si="31"/>
        <v/>
      </c>
      <c r="AI67" t="str">
        <f t="shared" si="32"/>
        <v>単元12</v>
      </c>
      <c r="AJ67" t="str">
        <f t="shared" si="33"/>
        <v/>
      </c>
      <c r="AK67" t="str">
        <f t="shared" si="34"/>
        <v/>
      </c>
      <c r="AL67" t="str">
        <f t="shared" si="35"/>
        <v/>
      </c>
      <c r="AM67" t="str">
        <f t="shared" si="36"/>
        <v/>
      </c>
      <c r="AN67" t="str">
        <f t="shared" si="37"/>
        <v>単元12</v>
      </c>
      <c r="AO67" t="str">
        <f t="shared" si="38"/>
        <v>単元12</v>
      </c>
      <c r="AT67" s="24">
        <v>59</v>
      </c>
      <c r="AU67" s="42"/>
      <c r="AV67" s="3"/>
      <c r="AW67" s="3"/>
      <c r="AX67" s="3"/>
      <c r="AY67" s="3"/>
      <c r="AZ67" s="46"/>
    </row>
    <row r="68" spans="23:52" ht="18.95" customHeight="1" thickBot="1" x14ac:dyDescent="0.2">
      <c r="W68" s="3">
        <v>60</v>
      </c>
      <c r="X68" s="7" t="str">
        <f>R13</f>
        <v>英語</v>
      </c>
      <c r="Y68" s="10"/>
      <c r="Z68" s="23" t="str">
        <f t="shared" si="28"/>
        <v>英語</v>
      </c>
      <c r="AA68" t="str">
        <f>IF($Z68=AA$8,COUNTIF($Z$9:$Z68,AA$8)+Q$22,"")</f>
        <v/>
      </c>
      <c r="AB68" t="str">
        <f>IF($Z68=AB$8,COUNTIF($Z$9:$Z68,AB$8)+R$22,"")</f>
        <v/>
      </c>
      <c r="AC68" t="str">
        <f>IF($Z68=AC$8,COUNTIF($Z$9:$Z68,AC$8)+S$22,"")</f>
        <v/>
      </c>
      <c r="AD68" t="str">
        <f>IF($Z68=AD$8,COUNTIF($Z$9:$Z68,AD$8)+T$22,"")</f>
        <v/>
      </c>
      <c r="AE68">
        <f>IF($Z68=AE$8,COUNTIF($Z$9:$Z68,AE$8)+U$22,"")</f>
        <v>12</v>
      </c>
      <c r="AF68" t="str">
        <f t="shared" si="29"/>
        <v/>
      </c>
      <c r="AG68" t="str">
        <f t="shared" si="30"/>
        <v/>
      </c>
      <c r="AH68" t="str">
        <f t="shared" si="31"/>
        <v/>
      </c>
      <c r="AI68" t="str">
        <f t="shared" si="32"/>
        <v/>
      </c>
      <c r="AJ68" t="str">
        <f t="shared" si="33"/>
        <v>単元12</v>
      </c>
      <c r="AK68" t="str">
        <f t="shared" si="34"/>
        <v/>
      </c>
      <c r="AL68" t="str">
        <f t="shared" si="35"/>
        <v/>
      </c>
      <c r="AM68" t="str">
        <f t="shared" si="36"/>
        <v/>
      </c>
      <c r="AN68" t="str">
        <f t="shared" si="37"/>
        <v/>
      </c>
      <c r="AO68" t="str">
        <f t="shared" si="38"/>
        <v>単元12</v>
      </c>
      <c r="AT68" s="24">
        <v>60</v>
      </c>
      <c r="AU68" s="42"/>
      <c r="AV68" s="3"/>
      <c r="AW68" s="3"/>
      <c r="AX68" s="3"/>
      <c r="AY68" s="3"/>
      <c r="AZ68" s="46"/>
    </row>
    <row r="69" spans="23:52" ht="18.95" customHeight="1" x14ac:dyDescent="0.15">
      <c r="AK69" t="str">
        <f t="shared" si="23"/>
        <v/>
      </c>
      <c r="AL69" t="str">
        <f t="shared" si="24"/>
        <v/>
      </c>
      <c r="AM69" t="str">
        <f t="shared" si="25"/>
        <v/>
      </c>
      <c r="AN69" t="str">
        <f t="shared" si="26"/>
        <v/>
      </c>
      <c r="AO69" t="str">
        <f t="shared" si="27"/>
        <v/>
      </c>
      <c r="AT69" s="24">
        <v>61</v>
      </c>
      <c r="AU69" s="42"/>
      <c r="AV69" s="3"/>
      <c r="AW69" s="3"/>
      <c r="AX69" s="3"/>
      <c r="AY69" s="3"/>
      <c r="AZ69" s="46"/>
    </row>
    <row r="70" spans="23:52" ht="18.95" customHeight="1" x14ac:dyDescent="0.15">
      <c r="AT70" s="24">
        <v>62</v>
      </c>
      <c r="AU70" s="42"/>
      <c r="AV70" s="3"/>
      <c r="AW70" s="3"/>
      <c r="AX70" s="3"/>
      <c r="AY70" s="3"/>
      <c r="AZ70" s="46"/>
    </row>
    <row r="71" spans="23:52" ht="18.95" customHeight="1" x14ac:dyDescent="0.15">
      <c r="AT71" s="24">
        <v>63</v>
      </c>
      <c r="AU71" s="42"/>
      <c r="AV71" s="3"/>
      <c r="AW71" s="3"/>
      <c r="AX71" s="3"/>
      <c r="AY71" s="3"/>
      <c r="AZ71" s="46"/>
    </row>
    <row r="72" spans="23:52" ht="18.95" customHeight="1" x14ac:dyDescent="0.15">
      <c r="AT72" s="24">
        <v>64</v>
      </c>
      <c r="AU72" s="42"/>
      <c r="AV72" s="3"/>
      <c r="AW72" s="3"/>
      <c r="AX72" s="3"/>
      <c r="AY72" s="3"/>
      <c r="AZ72" s="46"/>
    </row>
    <row r="73" spans="23:52" ht="18.95" customHeight="1" x14ac:dyDescent="0.15">
      <c r="AT73" s="24">
        <v>65</v>
      </c>
      <c r="AU73" s="42"/>
      <c r="AV73" s="3"/>
      <c r="AW73" s="3"/>
      <c r="AX73" s="3"/>
      <c r="AY73" s="3"/>
      <c r="AZ73" s="46"/>
    </row>
    <row r="74" spans="23:52" ht="18.95" customHeight="1" x14ac:dyDescent="0.15">
      <c r="AT74" s="24">
        <v>66</v>
      </c>
      <c r="AU74" s="42"/>
      <c r="AV74" s="3"/>
      <c r="AW74" s="3"/>
      <c r="AX74" s="3"/>
      <c r="AY74" s="3"/>
      <c r="AZ74" s="46"/>
    </row>
    <row r="75" spans="23:52" ht="18.95" customHeight="1" x14ac:dyDescent="0.15">
      <c r="AT75" s="24">
        <v>67</v>
      </c>
      <c r="AU75" s="42"/>
      <c r="AV75" s="3"/>
      <c r="AW75" s="3"/>
      <c r="AX75" s="3"/>
      <c r="AY75" s="3"/>
      <c r="AZ75" s="46"/>
    </row>
    <row r="76" spans="23:52" ht="18.95" customHeight="1" x14ac:dyDescent="0.15">
      <c r="AT76" s="24">
        <v>68</v>
      </c>
      <c r="AU76" s="42"/>
      <c r="AV76" s="3"/>
      <c r="AW76" s="3"/>
      <c r="AX76" s="3"/>
      <c r="AY76" s="3"/>
      <c r="AZ76" s="46"/>
    </row>
    <row r="77" spans="23:52" ht="18.95" customHeight="1" x14ac:dyDescent="0.15">
      <c r="AT77" s="24">
        <v>69</v>
      </c>
      <c r="AU77" s="42"/>
      <c r="AV77" s="3"/>
      <c r="AW77" s="3"/>
      <c r="AX77" s="3"/>
      <c r="AY77" s="3"/>
      <c r="AZ77" s="46"/>
    </row>
    <row r="78" spans="23:52" ht="18.95" customHeight="1" x14ac:dyDescent="0.15">
      <c r="AT78" s="24">
        <v>70</v>
      </c>
      <c r="AU78" s="42"/>
      <c r="AV78" s="3"/>
      <c r="AW78" s="3"/>
      <c r="AX78" s="3"/>
      <c r="AY78" s="3"/>
      <c r="AZ78" s="46"/>
    </row>
    <row r="79" spans="23:52" ht="18.95" customHeight="1" x14ac:dyDescent="0.15">
      <c r="AT79" s="24">
        <v>71</v>
      </c>
      <c r="AU79" s="42"/>
      <c r="AV79" s="3"/>
      <c r="AW79" s="3"/>
      <c r="AX79" s="3"/>
      <c r="AY79" s="3"/>
      <c r="AZ79" s="46"/>
    </row>
    <row r="80" spans="23:52" ht="18.95" customHeight="1" x14ac:dyDescent="0.15">
      <c r="AT80" s="24">
        <v>72</v>
      </c>
      <c r="AU80" s="42"/>
      <c r="AV80" s="3"/>
      <c r="AW80" s="3"/>
      <c r="AX80" s="3"/>
      <c r="AY80" s="3"/>
      <c r="AZ80" s="46"/>
    </row>
    <row r="81" spans="46:52" ht="18.95" customHeight="1" x14ac:dyDescent="0.15">
      <c r="AT81" s="24">
        <v>73</v>
      </c>
      <c r="AU81" s="42"/>
      <c r="AV81" s="3"/>
      <c r="AW81" s="3"/>
      <c r="AX81" s="3"/>
      <c r="AY81" s="3"/>
      <c r="AZ81" s="46"/>
    </row>
    <row r="82" spans="46:52" ht="18.95" customHeight="1" x14ac:dyDescent="0.15">
      <c r="AT82" s="24">
        <v>74</v>
      </c>
      <c r="AU82" s="42"/>
      <c r="AV82" s="3"/>
      <c r="AW82" s="3"/>
      <c r="AX82" s="3"/>
      <c r="AY82" s="3"/>
      <c r="AZ82" s="46"/>
    </row>
    <row r="83" spans="46:52" ht="18.95" customHeight="1" x14ac:dyDescent="0.15">
      <c r="AT83" s="24">
        <v>75</v>
      </c>
      <c r="AU83" s="42"/>
      <c r="AV83" s="3"/>
      <c r="AW83" s="3"/>
      <c r="AX83" s="3"/>
      <c r="AY83" s="3"/>
      <c r="AZ83" s="46"/>
    </row>
    <row r="84" spans="46:52" ht="18.95" customHeight="1" x14ac:dyDescent="0.15">
      <c r="AT84" s="24">
        <v>76</v>
      </c>
      <c r="AU84" s="42"/>
      <c r="AV84" s="3"/>
      <c r="AW84" s="3"/>
      <c r="AX84" s="3"/>
      <c r="AY84" s="3"/>
      <c r="AZ84" s="46"/>
    </row>
    <row r="85" spans="46:52" ht="18.95" customHeight="1" x14ac:dyDescent="0.15">
      <c r="AT85" s="24">
        <v>77</v>
      </c>
      <c r="AU85" s="42"/>
      <c r="AV85" s="3"/>
      <c r="AW85" s="3"/>
      <c r="AX85" s="3"/>
      <c r="AY85" s="3"/>
      <c r="AZ85" s="46"/>
    </row>
    <row r="86" spans="46:52" ht="18.95" customHeight="1" x14ac:dyDescent="0.15">
      <c r="AT86" s="24">
        <v>78</v>
      </c>
      <c r="AU86" s="42"/>
      <c r="AV86" s="3"/>
      <c r="AW86" s="3"/>
      <c r="AX86" s="3"/>
      <c r="AY86" s="3"/>
      <c r="AZ86" s="46"/>
    </row>
    <row r="87" spans="46:52" ht="18.95" customHeight="1" x14ac:dyDescent="0.15">
      <c r="AT87" s="24">
        <v>79</v>
      </c>
      <c r="AU87" s="42"/>
      <c r="AV87" s="3"/>
      <c r="AW87" s="3"/>
      <c r="AX87" s="3"/>
      <c r="AY87" s="3"/>
      <c r="AZ87" s="46"/>
    </row>
    <row r="88" spans="46:52" ht="18.95" customHeight="1" x14ac:dyDescent="0.15">
      <c r="AT88" s="24">
        <v>80</v>
      </c>
      <c r="AU88" s="42"/>
      <c r="AV88" s="3"/>
      <c r="AW88" s="3"/>
      <c r="AX88" s="3"/>
      <c r="AY88" s="3"/>
      <c r="AZ88" s="46"/>
    </row>
    <row r="89" spans="46:52" ht="18.95" customHeight="1" x14ac:dyDescent="0.15">
      <c r="AT89" s="24">
        <v>81</v>
      </c>
      <c r="AU89" s="42"/>
      <c r="AV89" s="3"/>
      <c r="AW89" s="3"/>
      <c r="AX89" s="3"/>
      <c r="AY89" s="3"/>
      <c r="AZ89" s="46"/>
    </row>
    <row r="90" spans="46:52" ht="18.95" customHeight="1" x14ac:dyDescent="0.15">
      <c r="AT90" s="24">
        <v>82</v>
      </c>
      <c r="AU90" s="42"/>
      <c r="AV90" s="3"/>
      <c r="AW90" s="3"/>
      <c r="AX90" s="3"/>
      <c r="AY90" s="3"/>
      <c r="AZ90" s="46"/>
    </row>
    <row r="91" spans="46:52" ht="18.95" customHeight="1" x14ac:dyDescent="0.15">
      <c r="AT91" s="24">
        <v>83</v>
      </c>
      <c r="AU91" s="42"/>
      <c r="AV91" s="3"/>
      <c r="AW91" s="3"/>
      <c r="AX91" s="3"/>
      <c r="AY91" s="3"/>
      <c r="AZ91" s="46"/>
    </row>
    <row r="92" spans="46:52" ht="18.95" customHeight="1" x14ac:dyDescent="0.15">
      <c r="AT92" s="24">
        <v>84</v>
      </c>
      <c r="AU92" s="42"/>
      <c r="AV92" s="3"/>
      <c r="AW92" s="3"/>
      <c r="AX92" s="3"/>
      <c r="AY92" s="3"/>
      <c r="AZ92" s="46"/>
    </row>
    <row r="93" spans="46:52" ht="18.95" customHeight="1" x14ac:dyDescent="0.15">
      <c r="AT93" s="24">
        <v>85</v>
      </c>
      <c r="AU93" s="42"/>
      <c r="AV93" s="3"/>
      <c r="AW93" s="3"/>
      <c r="AX93" s="3"/>
      <c r="AY93" s="3"/>
      <c r="AZ93" s="46"/>
    </row>
    <row r="94" spans="46:52" ht="18.95" customHeight="1" x14ac:dyDescent="0.15">
      <c r="AT94" s="24">
        <v>86</v>
      </c>
      <c r="AU94" s="42"/>
      <c r="AV94" s="3"/>
      <c r="AW94" s="3"/>
      <c r="AX94" s="3"/>
      <c r="AY94" s="3"/>
      <c r="AZ94" s="46"/>
    </row>
    <row r="95" spans="46:52" ht="18.95" customHeight="1" x14ac:dyDescent="0.15">
      <c r="AT95" s="24">
        <v>87</v>
      </c>
      <c r="AU95" s="42"/>
      <c r="AV95" s="3"/>
      <c r="AW95" s="3"/>
      <c r="AX95" s="3"/>
      <c r="AY95" s="3"/>
      <c r="AZ95" s="46"/>
    </row>
    <row r="96" spans="46:52" ht="18.95" customHeight="1" x14ac:dyDescent="0.15">
      <c r="AT96" s="24">
        <v>88</v>
      </c>
      <c r="AU96" s="42"/>
      <c r="AV96" s="3"/>
      <c r="AW96" s="3"/>
      <c r="AX96" s="3"/>
      <c r="AY96" s="3"/>
      <c r="AZ96" s="46"/>
    </row>
    <row r="97" spans="46:52" ht="18.95" customHeight="1" x14ac:dyDescent="0.15">
      <c r="AT97" s="24">
        <v>89</v>
      </c>
      <c r="AU97" s="42"/>
      <c r="AV97" s="3"/>
      <c r="AW97" s="3"/>
      <c r="AX97" s="3"/>
      <c r="AY97" s="3"/>
      <c r="AZ97" s="46"/>
    </row>
    <row r="98" spans="46:52" ht="18.95" customHeight="1" x14ac:dyDescent="0.15">
      <c r="AT98" s="24">
        <v>90</v>
      </c>
      <c r="AU98" s="42"/>
      <c r="AV98" s="3"/>
      <c r="AW98" s="3"/>
      <c r="AX98" s="3"/>
      <c r="AY98" s="3"/>
      <c r="AZ98" s="46"/>
    </row>
    <row r="99" spans="46:52" ht="18.95" customHeight="1" x14ac:dyDescent="0.15">
      <c r="AT99" s="24">
        <v>91</v>
      </c>
      <c r="AU99" s="42"/>
      <c r="AV99" s="3"/>
      <c r="AW99" s="3"/>
      <c r="AX99" s="3"/>
      <c r="AY99" s="3"/>
      <c r="AZ99" s="46"/>
    </row>
    <row r="100" spans="46:52" ht="18.95" customHeight="1" x14ac:dyDescent="0.15">
      <c r="AT100" s="24">
        <v>92</v>
      </c>
      <c r="AU100" s="42"/>
      <c r="AV100" s="3"/>
      <c r="AW100" s="3"/>
      <c r="AX100" s="3"/>
      <c r="AY100" s="3"/>
      <c r="AZ100" s="46"/>
    </row>
    <row r="101" spans="46:52" ht="18.95" customHeight="1" x14ac:dyDescent="0.15">
      <c r="AT101" s="24">
        <v>93</v>
      </c>
      <c r="AU101" s="42"/>
      <c r="AV101" s="3"/>
      <c r="AW101" s="3"/>
      <c r="AX101" s="3"/>
      <c r="AY101" s="3"/>
      <c r="AZ101" s="46"/>
    </row>
    <row r="102" spans="46:52" ht="18.95" customHeight="1" x14ac:dyDescent="0.15">
      <c r="AT102" s="24">
        <v>94</v>
      </c>
      <c r="AU102" s="42"/>
      <c r="AV102" s="3"/>
      <c r="AW102" s="3"/>
      <c r="AX102" s="3"/>
      <c r="AY102" s="3"/>
      <c r="AZ102" s="46"/>
    </row>
    <row r="103" spans="46:52" ht="18.95" customHeight="1" x14ac:dyDescent="0.15">
      <c r="AT103" s="24">
        <v>95</v>
      </c>
      <c r="AU103" s="42"/>
      <c r="AV103" s="3"/>
      <c r="AW103" s="3"/>
      <c r="AX103" s="3"/>
      <c r="AY103" s="3"/>
      <c r="AZ103" s="46"/>
    </row>
    <row r="104" spans="46:52" ht="18.95" customHeight="1" x14ac:dyDescent="0.15">
      <c r="AT104" s="24">
        <v>96</v>
      </c>
      <c r="AU104" s="42"/>
      <c r="AV104" s="3"/>
      <c r="AW104" s="3"/>
      <c r="AX104" s="3"/>
      <c r="AY104" s="3"/>
      <c r="AZ104" s="46"/>
    </row>
    <row r="105" spans="46:52" ht="18.95" customHeight="1" x14ac:dyDescent="0.15">
      <c r="AT105" s="24">
        <v>97</v>
      </c>
      <c r="AU105" s="42"/>
      <c r="AV105" s="3"/>
      <c r="AW105" s="3"/>
      <c r="AX105" s="3"/>
      <c r="AY105" s="3"/>
      <c r="AZ105" s="46"/>
    </row>
    <row r="106" spans="46:52" ht="18.95" customHeight="1" x14ac:dyDescent="0.15">
      <c r="AT106" s="24">
        <v>98</v>
      </c>
      <c r="AU106" s="42"/>
      <c r="AV106" s="3"/>
      <c r="AW106" s="3"/>
      <c r="AX106" s="3"/>
      <c r="AY106" s="3"/>
      <c r="AZ106" s="46"/>
    </row>
    <row r="107" spans="46:52" ht="18.95" customHeight="1" x14ac:dyDescent="0.15">
      <c r="AT107" s="24">
        <v>99</v>
      </c>
      <c r="AU107" s="42"/>
      <c r="AV107" s="3"/>
      <c r="AW107" s="3"/>
      <c r="AX107" s="3"/>
      <c r="AY107" s="3"/>
      <c r="AZ107" s="46"/>
    </row>
    <row r="108" spans="46:52" ht="18.95" customHeight="1" thickBot="1" x14ac:dyDescent="0.2">
      <c r="AT108" s="24">
        <v>100</v>
      </c>
      <c r="AU108" s="47"/>
      <c r="AV108" s="48"/>
      <c r="AW108" s="48"/>
      <c r="AX108" s="48"/>
      <c r="AY108" s="48"/>
      <c r="AZ108" s="49"/>
    </row>
  </sheetData>
  <mergeCells count="4">
    <mergeCell ref="B2:C2"/>
    <mergeCell ref="B5:C5"/>
    <mergeCell ref="E4:K4"/>
    <mergeCell ref="B4:C4"/>
  </mergeCells>
  <phoneticPr fontId="3"/>
  <conditionalFormatting sqref="B6:C36">
    <cfRule type="expression" dxfId="70" priority="2" stopIfTrue="1">
      <formula>OR(WEEKDAY(B6)=1,WEEKDAY(B6)=7)</formula>
    </cfRule>
  </conditionalFormatting>
  <conditionalFormatting sqref="C4:C5">
    <cfRule type="cellIs" dxfId="69" priority="5" stopIfTrue="1" operator="equal">
      <formula>"土"</formula>
    </cfRule>
    <cfRule type="cellIs" dxfId="68" priority="6" stopIfTrue="1" operator="equal">
      <formula>"日"</formula>
    </cfRule>
  </conditionalFormatting>
  <dataValidations count="1">
    <dataValidation type="list" allowBlank="1" showInputMessage="1" showErrorMessage="1" sqref="R9:R13 Y9:Y68" xr:uid="{00000000-0002-0000-0600-000000000000}">
      <formula1>"国語,社会,数学,理科,英語"</formula1>
    </dataValidation>
  </dataValidations>
  <pageMargins left="0.55118110236220474" right="0.55118110236220474" top="0.27559055118110237" bottom="0.31496062992125984" header="0.51181102362204722" footer="0.51181102362204722"/>
  <pageSetup paperSize="13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stopIfTrue="1" id="{6E0D8D78-5A19-4945-9E8D-6BF1A1BACCB0}">
            <xm:f>VLOOKUP(B6,祝日一覧!$A:$A,1,FALSE)</xm:f>
            <x14:dxf>
              <fill>
                <patternFill>
                  <bgColor theme="0" tint="-0.24994659260841701"/>
                </patternFill>
              </fill>
            </x14:dxf>
          </x14:cfRule>
          <xm:sqref>B6:C36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Z108"/>
  <sheetViews>
    <sheetView showGridLines="0" showRowColHeaders="0" zoomScale="70" zoomScaleNormal="70" workbookViewId="0"/>
  </sheetViews>
  <sheetFormatPr defaultRowHeight="13.5" x14ac:dyDescent="0.15"/>
  <cols>
    <col min="1" max="1" width="2.125" customWidth="1"/>
    <col min="2" max="3" width="3" customWidth="1"/>
    <col min="4" max="4" width="3.375" hidden="1" customWidth="1"/>
    <col min="5" max="5" width="24.375" customWidth="1"/>
    <col min="6" max="10" width="7.625" style="18" customWidth="1"/>
    <col min="12" max="12" width="2" hidden="1" customWidth="1"/>
    <col min="13" max="13" width="2.125" customWidth="1"/>
    <col min="14" max="14" width="6.875" style="20" customWidth="1"/>
    <col min="15" max="15" width="3.25" hidden="1" customWidth="1"/>
    <col min="16" max="16" width="5.375" customWidth="1"/>
    <col min="17" max="17" width="6" customWidth="1"/>
    <col min="18" max="18" width="6.625" customWidth="1"/>
    <col min="19" max="19" width="5.375" customWidth="1"/>
    <col min="20" max="21" width="6.375" customWidth="1"/>
    <col min="22" max="23" width="5.375" customWidth="1"/>
    <col min="24" max="24" width="5.375" hidden="1" customWidth="1"/>
    <col min="25" max="25" width="5.375" customWidth="1"/>
    <col min="26" max="41" width="5.375" hidden="1" customWidth="1"/>
    <col min="42" max="42" width="9.375" hidden="1" customWidth="1"/>
    <col min="43" max="44" width="5.375" hidden="1" customWidth="1"/>
    <col min="45" max="45" width="9.25" customWidth="1"/>
    <col min="46" max="46" width="7.5" style="21" customWidth="1"/>
    <col min="47" max="47" width="12.75" style="21" customWidth="1"/>
    <col min="48" max="52" width="9.375" style="6" bestFit="1" customWidth="1"/>
  </cols>
  <sheetData>
    <row r="1" spans="1:52" s="35" customFormat="1" ht="35.25" customHeight="1" x14ac:dyDescent="0.15">
      <c r="B1" s="38" t="s">
        <v>373</v>
      </c>
      <c r="C1" s="38"/>
      <c r="D1" s="38"/>
      <c r="E1" s="38"/>
      <c r="F1" s="38"/>
      <c r="G1" s="38"/>
      <c r="H1" s="38"/>
      <c r="I1" s="38"/>
      <c r="J1" s="38"/>
      <c r="K1" s="38"/>
      <c r="Q1" s="231"/>
      <c r="R1" s="228"/>
      <c r="S1" s="228"/>
      <c r="T1" s="228"/>
      <c r="U1" s="228"/>
      <c r="V1" s="228"/>
    </row>
    <row r="2" spans="1:52" s="1" customFormat="1" ht="37.5" customHeight="1" x14ac:dyDescent="0.15">
      <c r="B2" s="225"/>
      <c r="C2" s="225"/>
      <c r="D2" s="2"/>
      <c r="F2" s="96"/>
      <c r="G2" s="54"/>
      <c r="H2" s="96" t="s">
        <v>796</v>
      </c>
      <c r="I2" s="54"/>
      <c r="J2" s="54"/>
      <c r="K2" s="29"/>
      <c r="L2" s="29"/>
      <c r="M2" s="29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 s="37"/>
      <c r="AU2" s="21"/>
      <c r="AV2" s="19"/>
      <c r="AW2" s="19"/>
      <c r="AX2" s="19"/>
      <c r="AY2" s="19"/>
      <c r="AZ2" s="19"/>
    </row>
    <row r="3" spans="1:52" s="1" customFormat="1" ht="17.100000000000001" customHeight="1" x14ac:dyDescent="0.15">
      <c r="A3" s="202"/>
      <c r="B3" s="203"/>
      <c r="C3" s="203"/>
      <c r="D3" s="203"/>
      <c r="E3" s="202"/>
      <c r="F3" s="204"/>
      <c r="G3" s="205"/>
      <c r="H3" s="204"/>
      <c r="I3" s="205"/>
      <c r="J3" s="205"/>
      <c r="K3" s="206"/>
      <c r="L3" s="206"/>
      <c r="M3" s="206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 s="37"/>
      <c r="AU3" s="21"/>
      <c r="AV3" s="19"/>
      <c r="AW3" s="19"/>
      <c r="AX3" s="19"/>
      <c r="AY3" s="19"/>
      <c r="AZ3" s="19"/>
    </row>
    <row r="4" spans="1:52" s="1" customFormat="1" ht="33" customHeight="1" thickBot="1" x14ac:dyDescent="0.2">
      <c r="A4" s="202"/>
      <c r="B4" s="230">
        <f>見本①!$A$3</f>
        <v>2025</v>
      </c>
      <c r="C4" s="230"/>
      <c r="D4" s="109"/>
      <c r="E4" s="229" t="s">
        <v>85</v>
      </c>
      <c r="F4" s="229"/>
      <c r="G4" s="229"/>
      <c r="H4" s="229"/>
      <c r="I4" s="229"/>
      <c r="J4" s="229"/>
      <c r="K4" s="229"/>
      <c r="L4" s="31"/>
      <c r="M4" s="209"/>
      <c r="N4" s="38" t="s">
        <v>75</v>
      </c>
      <c r="P4" s="50"/>
      <c r="Q4" s="51"/>
      <c r="R4" s="51"/>
      <c r="S4" s="51"/>
      <c r="T4" s="51"/>
      <c r="U4" s="51"/>
      <c r="V4" s="51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 s="22"/>
      <c r="AU4" s="21"/>
      <c r="AV4" s="19"/>
      <c r="AW4" s="19"/>
      <c r="AX4" s="19"/>
      <c r="AY4" s="19"/>
      <c r="AZ4" s="19"/>
    </row>
    <row r="5" spans="1:52" ht="30.75" customHeight="1" x14ac:dyDescent="0.15">
      <c r="A5" s="207"/>
      <c r="B5" s="226">
        <v>11</v>
      </c>
      <c r="C5" s="226"/>
      <c r="D5" s="2"/>
      <c r="E5" s="28" t="s">
        <v>40</v>
      </c>
      <c r="F5" s="30" t="s">
        <v>65</v>
      </c>
      <c r="G5" s="30" t="s">
        <v>50</v>
      </c>
      <c r="H5" s="30" t="s">
        <v>47</v>
      </c>
      <c r="I5" s="30" t="s">
        <v>48</v>
      </c>
      <c r="J5" s="30" t="s">
        <v>49</v>
      </c>
      <c r="K5" s="28" t="s">
        <v>112</v>
      </c>
      <c r="M5" s="207"/>
      <c r="N5" s="32" t="s">
        <v>66</v>
      </c>
      <c r="AT5" s="22"/>
    </row>
    <row r="6" spans="1:52" ht="18.95" customHeight="1" x14ac:dyDescent="0.15">
      <c r="A6" s="207"/>
      <c r="B6" s="99">
        <f>DATE($B$4,$B$5,1)</f>
        <v>45962</v>
      </c>
      <c r="C6" s="98">
        <f>DATE($B$4,$B$5,1)</f>
        <v>45962</v>
      </c>
      <c r="D6" s="3" t="s">
        <v>51</v>
      </c>
      <c r="E6" s="3"/>
      <c r="F6" s="17" t="str">
        <f t="shared" ref="F6:F35" si="0">IF($N6=1,VLOOKUP($O6,$W$9:$AO$68,10),IF($N6=2,VLOOKUP($O5+1,$W$9:$AO$68,15),IF($N6="予備","予備","")))</f>
        <v>単元1</v>
      </c>
      <c r="G6" s="17" t="str">
        <f t="shared" ref="G6:G35" si="1">IF($N6=1,VLOOKUP($O6,$W$9:$AO$68,11),IF($N6=2,VLOOKUP($O5+1,$W$9:$AO$68,16),IF($N6="予備","予備","")))</f>
        <v/>
      </c>
      <c r="H6" s="17" t="str">
        <f t="shared" ref="H6:H35" si="2">IF($N6=1,VLOOKUP($O6,$W$9:$AO$68,12),IF($N6=2,VLOOKUP($O5+1,$W$9:$AO$68,17),IF($N6="予備","予備","")))</f>
        <v/>
      </c>
      <c r="I6" s="17" t="str">
        <f t="shared" ref="I6:I35" si="3">IF($N6=1,VLOOKUP($O6,$W$9:$AO$68,13),IF($N6=2,VLOOKUP($O5+1,$W$9:$AO$68,18),IF($N6="予備","予備","")))</f>
        <v/>
      </c>
      <c r="J6" s="17" t="str">
        <f t="shared" ref="J6:J35" si="4">IF($N6=1,VLOOKUP($O6,$W$9:$AO$68,14),IF($N6=2,VLOOKUP($O5+1,$W$9:$AO$68,19),IF($N6="予備","予備","")))</f>
        <v/>
      </c>
      <c r="K6" s="3"/>
      <c r="M6" s="207"/>
      <c r="N6" s="33">
        <v>1</v>
      </c>
      <c r="O6">
        <f>SUM($N$6:N6)</f>
        <v>1</v>
      </c>
      <c r="AT6" s="6"/>
    </row>
    <row r="7" spans="1:52" ht="18.95" customHeight="1" thickBot="1" x14ac:dyDescent="0.2">
      <c r="A7" s="207"/>
      <c r="B7" s="99">
        <f>B6+1</f>
        <v>45963</v>
      </c>
      <c r="C7" s="98">
        <f>C6+1</f>
        <v>45963</v>
      </c>
      <c r="D7" s="3" t="s">
        <v>52</v>
      </c>
      <c r="E7" s="3"/>
      <c r="F7" s="17" t="str">
        <f t="shared" si="0"/>
        <v/>
      </c>
      <c r="G7" s="17" t="str">
        <f t="shared" si="1"/>
        <v>単元1</v>
      </c>
      <c r="H7" s="17" t="str">
        <f t="shared" si="2"/>
        <v/>
      </c>
      <c r="I7" s="17" t="str">
        <f t="shared" si="3"/>
        <v/>
      </c>
      <c r="J7" s="17" t="str">
        <f t="shared" si="4"/>
        <v/>
      </c>
      <c r="K7" s="3"/>
      <c r="M7" s="207"/>
      <c r="N7" s="33">
        <v>1</v>
      </c>
      <c r="O7">
        <f>SUM($N$6:N7)</f>
        <v>2</v>
      </c>
      <c r="Q7" s="38" t="s">
        <v>73</v>
      </c>
      <c r="R7" s="51"/>
      <c r="S7" s="51"/>
      <c r="W7" s="52" t="s">
        <v>72</v>
      </c>
      <c r="X7" s="51" t="s">
        <v>69</v>
      </c>
      <c r="Y7" s="51"/>
      <c r="Z7" s="51"/>
      <c r="AA7" s="51" t="s">
        <v>77</v>
      </c>
      <c r="AB7" s="51"/>
      <c r="AC7" s="51"/>
      <c r="AD7" s="51"/>
      <c r="AE7" s="51"/>
      <c r="AF7" s="51" t="s">
        <v>70</v>
      </c>
      <c r="AG7" s="51"/>
      <c r="AH7" s="51"/>
      <c r="AI7" s="51"/>
      <c r="AJ7" s="51"/>
      <c r="AK7" s="51" t="s">
        <v>71</v>
      </c>
      <c r="AL7" s="51"/>
      <c r="AM7" s="51"/>
      <c r="AN7" s="51"/>
      <c r="AO7" s="51"/>
      <c r="AP7" s="51"/>
      <c r="AQ7" s="51"/>
      <c r="AR7" s="51"/>
      <c r="AS7" s="51"/>
      <c r="AT7" s="36" t="s">
        <v>113</v>
      </c>
    </row>
    <row r="8" spans="1:52" ht="18.95" customHeight="1" thickBot="1" x14ac:dyDescent="0.2">
      <c r="A8" s="207"/>
      <c r="B8" s="99">
        <f t="shared" ref="B8:C35" si="5">B7+1</f>
        <v>45964</v>
      </c>
      <c r="C8" s="98">
        <f t="shared" si="5"/>
        <v>45964</v>
      </c>
      <c r="D8" s="3" t="s">
        <v>53</v>
      </c>
      <c r="E8" s="3"/>
      <c r="F8" s="17" t="str">
        <f t="shared" si="0"/>
        <v/>
      </c>
      <c r="G8" s="17" t="str">
        <f t="shared" si="1"/>
        <v/>
      </c>
      <c r="H8" s="17" t="str">
        <f t="shared" si="2"/>
        <v>単元1</v>
      </c>
      <c r="I8" s="17" t="str">
        <f t="shared" si="3"/>
        <v/>
      </c>
      <c r="J8" s="17" t="str">
        <f t="shared" si="4"/>
        <v/>
      </c>
      <c r="K8" s="3"/>
      <c r="M8" s="207"/>
      <c r="N8" s="33">
        <v>1</v>
      </c>
      <c r="O8">
        <f>SUM($N$6:N8)</f>
        <v>3</v>
      </c>
      <c r="Q8" s="4" t="s">
        <v>67</v>
      </c>
      <c r="R8" s="5" t="s">
        <v>46</v>
      </c>
      <c r="W8" s="5" t="s">
        <v>67</v>
      </c>
      <c r="X8" s="5" t="s">
        <v>46</v>
      </c>
      <c r="Y8" s="5" t="s">
        <v>46</v>
      </c>
      <c r="Z8" s="5" t="s">
        <v>46</v>
      </c>
      <c r="AA8" s="15" t="s">
        <v>41</v>
      </c>
      <c r="AB8" s="15" t="s">
        <v>42</v>
      </c>
      <c r="AC8" s="15" t="s">
        <v>43</v>
      </c>
      <c r="AD8" s="15" t="s">
        <v>44</v>
      </c>
      <c r="AE8" s="15" t="s">
        <v>45</v>
      </c>
      <c r="AF8" s="14" t="s">
        <v>41</v>
      </c>
      <c r="AG8" s="15" t="s">
        <v>42</v>
      </c>
      <c r="AH8" s="15" t="s">
        <v>43</v>
      </c>
      <c r="AI8" s="15" t="s">
        <v>44</v>
      </c>
      <c r="AJ8" s="16" t="s">
        <v>45</v>
      </c>
      <c r="AK8" s="14" t="s">
        <v>41</v>
      </c>
      <c r="AL8" s="15" t="s">
        <v>42</v>
      </c>
      <c r="AM8" s="15" t="s">
        <v>43</v>
      </c>
      <c r="AN8" s="15" t="s">
        <v>44</v>
      </c>
      <c r="AO8" s="16" t="s">
        <v>45</v>
      </c>
      <c r="AT8" s="5" t="s">
        <v>77</v>
      </c>
      <c r="AU8" s="5" t="s">
        <v>81</v>
      </c>
      <c r="AV8" s="5" t="s">
        <v>41</v>
      </c>
      <c r="AW8" s="5" t="s">
        <v>50</v>
      </c>
      <c r="AX8" s="5" t="s">
        <v>47</v>
      </c>
      <c r="AY8" s="5" t="s">
        <v>48</v>
      </c>
      <c r="AZ8" s="5" t="s">
        <v>49</v>
      </c>
    </row>
    <row r="9" spans="1:52" ht="18.95" customHeight="1" x14ac:dyDescent="0.15">
      <c r="A9" s="207"/>
      <c r="B9" s="99">
        <f t="shared" si="5"/>
        <v>45965</v>
      </c>
      <c r="C9" s="98">
        <f t="shared" si="5"/>
        <v>45965</v>
      </c>
      <c r="D9" s="3" t="s">
        <v>54</v>
      </c>
      <c r="E9" s="3"/>
      <c r="F9" s="17" t="str">
        <f t="shared" si="0"/>
        <v/>
      </c>
      <c r="G9" s="17" t="str">
        <f t="shared" si="1"/>
        <v/>
      </c>
      <c r="H9" s="17" t="str">
        <f t="shared" si="2"/>
        <v/>
      </c>
      <c r="I9" s="17" t="str">
        <f t="shared" si="3"/>
        <v>単元1</v>
      </c>
      <c r="J9" s="17" t="str">
        <f t="shared" si="4"/>
        <v/>
      </c>
      <c r="K9" s="3"/>
      <c r="M9" s="207"/>
      <c r="N9" s="33">
        <v>1</v>
      </c>
      <c r="O9">
        <f>SUM($N$6:N9)</f>
        <v>4</v>
      </c>
      <c r="Q9" s="7">
        <v>1</v>
      </c>
      <c r="R9" s="8" t="s">
        <v>41</v>
      </c>
      <c r="W9" s="3">
        <v>1</v>
      </c>
      <c r="X9" s="7" t="str">
        <f>R9</f>
        <v>国語</v>
      </c>
      <c r="Y9" s="8"/>
      <c r="Z9" s="23" t="str">
        <f t="shared" ref="Z9:Z40" si="6">IF(Y9="",IF(X9=0,"",X9),Y9)</f>
        <v>国語</v>
      </c>
      <c r="AA9">
        <f>IF($Z9=AA$8,COUNTIF($Z$9:$Z9,AA$8)+Q$22,"")</f>
        <v>1</v>
      </c>
      <c r="AB9" t="str">
        <f>IF($Z9=AB$8,COUNTIF($Z$9:$Z9,AB$8)+R$22,"")</f>
        <v/>
      </c>
      <c r="AC9" t="str">
        <f>IF($Z9=AC$8,COUNTIF($Z$9:$Z9,AC$8)+S$22,"")</f>
        <v/>
      </c>
      <c r="AD9" t="str">
        <f>IF($Z9=AD$8,COUNTIF($Z$9:$Z9,AD$8)+T$22,"")</f>
        <v/>
      </c>
      <c r="AE9" t="str">
        <f>IF($Z9=AE$8,COUNTIF($Z$9:$Z9,AE$8)+U$22,"")</f>
        <v/>
      </c>
      <c r="AF9" t="str">
        <f t="shared" ref="AF9:AF40" si="7">IF(AA9="","",VLOOKUP(AA9,$AT$9:$AZ$58,3))</f>
        <v>単元1</v>
      </c>
      <c r="AG9" t="str">
        <f t="shared" ref="AG9:AG40" si="8">IF(AB9="","",VLOOKUP(AB9,$AT$9:$AZ$58,4))</f>
        <v/>
      </c>
      <c r="AH9" t="str">
        <f t="shared" ref="AH9:AH40" si="9">IF(AC9="","",VLOOKUP(AC9,$AT$9:$AZ$58,5))</f>
        <v/>
      </c>
      <c r="AI9" t="str">
        <f t="shared" ref="AI9:AI40" si="10">IF(AD9="","",VLOOKUP(AD9,$AT$9:$AZ$58,6))</f>
        <v/>
      </c>
      <c r="AJ9" t="str">
        <f t="shared" ref="AJ9:AJ40" si="11">IF(AE9="","",VLOOKUP(AE9,$AT$9:$AZ$58,7))</f>
        <v/>
      </c>
      <c r="AK9" t="str">
        <f t="shared" ref="AK9:AK40" si="12">IF(AF9=AF10,"",IF($Z9=$Z10,AF9&amp;","&amp;AF10,AF9&amp;AF10))</f>
        <v>単元1</v>
      </c>
      <c r="AL9" t="str">
        <f t="shared" ref="AL9:AL40" si="13">IF(AG9=AG10,"",IF($Z9=$Z10,AG9&amp;","&amp;AG10,AG9&amp;AG10))</f>
        <v>単元1</v>
      </c>
      <c r="AM9" t="str">
        <f t="shared" ref="AM9:AM40" si="14">IF(AH9=AH10,"",IF($Z9=$Z10,AH9&amp;","&amp;AH10,AH9&amp;AH10))</f>
        <v/>
      </c>
      <c r="AN9" t="str">
        <f t="shared" ref="AN9:AN40" si="15">IF(AI9=AI10,"",IF($Z9=$Z10,AI9&amp;","&amp;AI10,AI9&amp;AI10))</f>
        <v/>
      </c>
      <c r="AO9" t="str">
        <f t="shared" ref="AO9:AO40" si="16">IF(AJ9=AJ10,"",IF($Z9=$Z10,AJ9&amp;","&amp;AJ10,AJ9&amp;AJ10))</f>
        <v/>
      </c>
      <c r="AT9" s="24">
        <v>1</v>
      </c>
      <c r="AU9" s="39" t="s">
        <v>212</v>
      </c>
      <c r="AV9" s="104" t="s">
        <v>314</v>
      </c>
      <c r="AW9" s="40" t="s">
        <v>314</v>
      </c>
      <c r="AX9" s="40" t="s">
        <v>314</v>
      </c>
      <c r="AY9" s="40" t="s">
        <v>314</v>
      </c>
      <c r="AZ9" s="41" t="s">
        <v>314</v>
      </c>
    </row>
    <row r="10" spans="1:52" ht="18.95" customHeight="1" x14ac:dyDescent="0.15">
      <c r="A10" s="207"/>
      <c r="B10" s="99">
        <f t="shared" si="5"/>
        <v>45966</v>
      </c>
      <c r="C10" s="98">
        <f t="shared" si="5"/>
        <v>45966</v>
      </c>
      <c r="D10" s="3" t="s">
        <v>55</v>
      </c>
      <c r="E10" s="3"/>
      <c r="F10" s="17" t="str">
        <f t="shared" si="0"/>
        <v/>
      </c>
      <c r="G10" s="17" t="str">
        <f t="shared" si="1"/>
        <v/>
      </c>
      <c r="H10" s="17" t="str">
        <f t="shared" si="2"/>
        <v/>
      </c>
      <c r="I10" s="17" t="str">
        <f t="shared" si="3"/>
        <v/>
      </c>
      <c r="J10" s="17" t="str">
        <f t="shared" si="4"/>
        <v>単元1</v>
      </c>
      <c r="K10" s="3"/>
      <c r="M10" s="207"/>
      <c r="N10" s="33">
        <v>1</v>
      </c>
      <c r="O10">
        <f>SUM($N$6:N10)</f>
        <v>5</v>
      </c>
      <c r="Q10" s="7">
        <v>2</v>
      </c>
      <c r="R10" s="9" t="s">
        <v>50</v>
      </c>
      <c r="W10" s="3">
        <v>2</v>
      </c>
      <c r="X10" s="7" t="str">
        <f>R10</f>
        <v>社会</v>
      </c>
      <c r="Y10" s="9"/>
      <c r="Z10" s="23" t="str">
        <f t="shared" si="6"/>
        <v>社会</v>
      </c>
      <c r="AA10" t="str">
        <f>IF($Z10=AA$8,COUNTIF($Z$9:$Z10,AA$8)+Q$22,"")</f>
        <v/>
      </c>
      <c r="AB10">
        <f>IF($Z10=AB$8,COUNTIF($Z$9:$Z10,AB$8)+R$22,"")</f>
        <v>1</v>
      </c>
      <c r="AC10" t="str">
        <f>IF($Z10=AC$8,COUNTIF($Z$9:$Z10,AC$8)+S$22,"")</f>
        <v/>
      </c>
      <c r="AD10" t="str">
        <f>IF($Z10=AD$8,COUNTIF($Z$9:$Z10,AD$8)+T$22,"")</f>
        <v/>
      </c>
      <c r="AE10" t="str">
        <f>IF($Z10=AE$8,COUNTIF($Z$9:$Z10,AE$8)+U$22,"")</f>
        <v/>
      </c>
      <c r="AF10" t="str">
        <f t="shared" si="7"/>
        <v/>
      </c>
      <c r="AG10" t="str">
        <f t="shared" si="8"/>
        <v>単元1</v>
      </c>
      <c r="AH10" t="str">
        <f t="shared" si="9"/>
        <v/>
      </c>
      <c r="AI10" t="str">
        <f t="shared" si="10"/>
        <v/>
      </c>
      <c r="AJ10" t="str">
        <f t="shared" si="11"/>
        <v/>
      </c>
      <c r="AK10" t="str">
        <f t="shared" si="12"/>
        <v/>
      </c>
      <c r="AL10" t="str">
        <f t="shared" si="13"/>
        <v>単元1</v>
      </c>
      <c r="AM10" t="str">
        <f t="shared" si="14"/>
        <v>単元1</v>
      </c>
      <c r="AN10" t="str">
        <f t="shared" si="15"/>
        <v/>
      </c>
      <c r="AO10" t="str">
        <f t="shared" si="16"/>
        <v/>
      </c>
      <c r="AT10" s="24">
        <v>2</v>
      </c>
      <c r="AU10" s="42" t="s">
        <v>213</v>
      </c>
      <c r="AV10" s="25" t="s">
        <v>315</v>
      </c>
      <c r="AW10" s="25" t="s">
        <v>315</v>
      </c>
      <c r="AX10" s="25" t="s">
        <v>315</v>
      </c>
      <c r="AY10" s="25" t="s">
        <v>315</v>
      </c>
      <c r="AZ10" s="43" t="s">
        <v>315</v>
      </c>
    </row>
    <row r="11" spans="1:52" ht="18.95" customHeight="1" x14ac:dyDescent="0.15">
      <c r="A11" s="207"/>
      <c r="B11" s="99">
        <f t="shared" si="5"/>
        <v>45967</v>
      </c>
      <c r="C11" s="98">
        <f t="shared" si="5"/>
        <v>45967</v>
      </c>
      <c r="D11" s="3" t="s">
        <v>56</v>
      </c>
      <c r="E11" s="3"/>
      <c r="F11" s="17" t="str">
        <f t="shared" si="0"/>
        <v>単元2</v>
      </c>
      <c r="G11" s="17" t="str">
        <f t="shared" si="1"/>
        <v/>
      </c>
      <c r="H11" s="17" t="str">
        <f t="shared" si="2"/>
        <v/>
      </c>
      <c r="I11" s="17" t="str">
        <f t="shared" si="3"/>
        <v/>
      </c>
      <c r="J11" s="17" t="str">
        <f t="shared" si="4"/>
        <v/>
      </c>
      <c r="K11" s="3"/>
      <c r="M11" s="207"/>
      <c r="N11" s="33">
        <v>1</v>
      </c>
      <c r="O11">
        <f>SUM($N$6:N11)</f>
        <v>6</v>
      </c>
      <c r="Q11" s="7">
        <v>3</v>
      </c>
      <c r="R11" s="9" t="s">
        <v>47</v>
      </c>
      <c r="W11" s="3">
        <v>3</v>
      </c>
      <c r="X11" s="7" t="str">
        <f>R11</f>
        <v>数学</v>
      </c>
      <c r="Y11" s="9"/>
      <c r="Z11" s="23" t="str">
        <f t="shared" si="6"/>
        <v>数学</v>
      </c>
      <c r="AA11" t="str">
        <f>IF($Z11=AA$8,COUNTIF($Z$9:$Z11,AA$8)+Q$22,"")</f>
        <v/>
      </c>
      <c r="AB11" t="str">
        <f>IF($Z11=AB$8,COUNTIF($Z$9:$Z11,AB$8)+R$22,"")</f>
        <v/>
      </c>
      <c r="AC11">
        <f>IF($Z11=AC$8,COUNTIF($Z$9:$Z11,AC$8)+S$22,"")</f>
        <v>1</v>
      </c>
      <c r="AD11" t="str">
        <f>IF($Z11=AD$8,COUNTIF($Z$9:$Z11,AD$8)+T$22,"")</f>
        <v/>
      </c>
      <c r="AE11" t="str">
        <f>IF($Z11=AE$8,COUNTIF($Z$9:$Z11,AE$8)+U$22,"")</f>
        <v/>
      </c>
      <c r="AF11" t="str">
        <f t="shared" si="7"/>
        <v/>
      </c>
      <c r="AG11" t="str">
        <f t="shared" si="8"/>
        <v/>
      </c>
      <c r="AH11" t="str">
        <f t="shared" si="9"/>
        <v>単元1</v>
      </c>
      <c r="AI11" t="str">
        <f t="shared" si="10"/>
        <v/>
      </c>
      <c r="AJ11" t="str">
        <f t="shared" si="11"/>
        <v/>
      </c>
      <c r="AK11" t="str">
        <f t="shared" si="12"/>
        <v/>
      </c>
      <c r="AL11" t="str">
        <f t="shared" si="13"/>
        <v/>
      </c>
      <c r="AM11" t="str">
        <f t="shared" si="14"/>
        <v>単元1</v>
      </c>
      <c r="AN11" t="str">
        <f t="shared" si="15"/>
        <v>単元1</v>
      </c>
      <c r="AO11" t="str">
        <f t="shared" si="16"/>
        <v/>
      </c>
      <c r="AT11" s="24">
        <v>3</v>
      </c>
      <c r="AU11" s="42" t="s">
        <v>214</v>
      </c>
      <c r="AV11" s="25" t="s">
        <v>316</v>
      </c>
      <c r="AW11" s="25" t="s">
        <v>316</v>
      </c>
      <c r="AX11" s="25" t="s">
        <v>316</v>
      </c>
      <c r="AY11" s="25" t="s">
        <v>316</v>
      </c>
      <c r="AZ11" s="43" t="s">
        <v>316</v>
      </c>
    </row>
    <row r="12" spans="1:52" ht="18.95" customHeight="1" x14ac:dyDescent="0.15">
      <c r="A12" s="207"/>
      <c r="B12" s="99">
        <f t="shared" si="5"/>
        <v>45968</v>
      </c>
      <c r="C12" s="98">
        <f t="shared" si="5"/>
        <v>45968</v>
      </c>
      <c r="D12" s="3" t="s">
        <v>57</v>
      </c>
      <c r="E12" s="3"/>
      <c r="F12" s="17" t="str">
        <f t="shared" si="0"/>
        <v/>
      </c>
      <c r="G12" s="17" t="str">
        <f t="shared" si="1"/>
        <v>単元2</v>
      </c>
      <c r="H12" s="17" t="str">
        <f t="shared" si="2"/>
        <v/>
      </c>
      <c r="I12" s="17" t="str">
        <f t="shared" si="3"/>
        <v/>
      </c>
      <c r="J12" s="17" t="str">
        <f t="shared" si="4"/>
        <v/>
      </c>
      <c r="K12" s="3"/>
      <c r="M12" s="207"/>
      <c r="N12" s="33">
        <v>1</v>
      </c>
      <c r="O12">
        <f>SUM($N$6:N12)</f>
        <v>7</v>
      </c>
      <c r="Q12" s="7">
        <v>4</v>
      </c>
      <c r="R12" s="9" t="s">
        <v>48</v>
      </c>
      <c r="W12" s="3">
        <v>4</v>
      </c>
      <c r="X12" s="7" t="str">
        <f>R12</f>
        <v>理科</v>
      </c>
      <c r="Y12" s="9"/>
      <c r="Z12" s="23" t="str">
        <f t="shared" si="6"/>
        <v>理科</v>
      </c>
      <c r="AA12" t="str">
        <f>IF($Z12=AA$8,COUNTIF($Z$9:$Z12,AA$8)+Q$22,"")</f>
        <v/>
      </c>
      <c r="AB12" t="str">
        <f>IF($Z12=AB$8,COUNTIF($Z$9:$Z12,AB$8)+R$22,"")</f>
        <v/>
      </c>
      <c r="AC12" t="str">
        <f>IF($Z12=AC$8,COUNTIF($Z$9:$Z12,AC$8)+S$22,"")</f>
        <v/>
      </c>
      <c r="AD12">
        <f>IF($Z12=AD$8,COUNTIF($Z$9:$Z12,AD$8)+T$22,"")</f>
        <v>1</v>
      </c>
      <c r="AE12" t="str">
        <f>IF($Z12=AE$8,COUNTIF($Z$9:$Z12,AE$8)+U$22,"")</f>
        <v/>
      </c>
      <c r="AF12" t="str">
        <f t="shared" si="7"/>
        <v/>
      </c>
      <c r="AG12" t="str">
        <f t="shared" si="8"/>
        <v/>
      </c>
      <c r="AH12" t="str">
        <f t="shared" si="9"/>
        <v/>
      </c>
      <c r="AI12" t="str">
        <f t="shared" si="10"/>
        <v>単元1</v>
      </c>
      <c r="AJ12" t="str">
        <f t="shared" si="11"/>
        <v/>
      </c>
      <c r="AK12" t="str">
        <f t="shared" si="12"/>
        <v/>
      </c>
      <c r="AL12" t="str">
        <f t="shared" si="13"/>
        <v/>
      </c>
      <c r="AM12" t="str">
        <f t="shared" si="14"/>
        <v/>
      </c>
      <c r="AN12" t="str">
        <f t="shared" si="15"/>
        <v>単元1</v>
      </c>
      <c r="AO12" t="str">
        <f t="shared" si="16"/>
        <v>単元1</v>
      </c>
      <c r="AT12" s="24">
        <v>4</v>
      </c>
      <c r="AU12" s="42" t="s">
        <v>215</v>
      </c>
      <c r="AV12" s="25" t="s">
        <v>317</v>
      </c>
      <c r="AW12" s="25" t="s">
        <v>317</v>
      </c>
      <c r="AX12" s="25" t="s">
        <v>317</v>
      </c>
      <c r="AY12" s="25" t="s">
        <v>317</v>
      </c>
      <c r="AZ12" s="43" t="s">
        <v>317</v>
      </c>
    </row>
    <row r="13" spans="1:52" ht="18.95" customHeight="1" thickBot="1" x14ac:dyDescent="0.2">
      <c r="A13" s="207"/>
      <c r="B13" s="99">
        <f t="shared" si="5"/>
        <v>45969</v>
      </c>
      <c r="C13" s="98">
        <f t="shared" si="5"/>
        <v>45969</v>
      </c>
      <c r="D13" s="3" t="s">
        <v>58</v>
      </c>
      <c r="E13" s="3"/>
      <c r="F13" s="17" t="str">
        <f t="shared" si="0"/>
        <v/>
      </c>
      <c r="G13" s="17" t="str">
        <f t="shared" si="1"/>
        <v/>
      </c>
      <c r="H13" s="17" t="str">
        <f t="shared" si="2"/>
        <v>単元2</v>
      </c>
      <c r="I13" s="17" t="str">
        <f t="shared" si="3"/>
        <v/>
      </c>
      <c r="J13" s="17" t="str">
        <f t="shared" si="4"/>
        <v/>
      </c>
      <c r="K13" s="3"/>
      <c r="M13" s="207"/>
      <c r="N13" s="33">
        <v>1</v>
      </c>
      <c r="O13">
        <f>SUM($N$6:N13)</f>
        <v>8</v>
      </c>
      <c r="Q13" s="7">
        <v>5</v>
      </c>
      <c r="R13" s="10" t="s">
        <v>49</v>
      </c>
      <c r="W13" s="3">
        <v>5</v>
      </c>
      <c r="X13" s="7" t="str">
        <f>R13</f>
        <v>英語</v>
      </c>
      <c r="Y13" s="9"/>
      <c r="Z13" s="23" t="str">
        <f t="shared" si="6"/>
        <v>英語</v>
      </c>
      <c r="AA13" t="str">
        <f>IF($Z13=AA$8,COUNTIF($Z$9:$Z13,AA$8)+Q$22,"")</f>
        <v/>
      </c>
      <c r="AB13" t="str">
        <f>IF($Z13=AB$8,COUNTIF($Z$9:$Z13,AB$8)+R$22,"")</f>
        <v/>
      </c>
      <c r="AC13" t="str">
        <f>IF($Z13=AC$8,COUNTIF($Z$9:$Z13,AC$8)+S$22,"")</f>
        <v/>
      </c>
      <c r="AD13" t="str">
        <f>IF($Z13=AD$8,COUNTIF($Z$9:$Z13,AD$8)+T$22,"")</f>
        <v/>
      </c>
      <c r="AE13">
        <f>IF($Z13=AE$8,COUNTIF($Z$9:$Z13,AE$8)+U$22,"")</f>
        <v>1</v>
      </c>
      <c r="AF13" t="str">
        <f t="shared" si="7"/>
        <v/>
      </c>
      <c r="AG13" t="str">
        <f t="shared" si="8"/>
        <v/>
      </c>
      <c r="AH13" t="str">
        <f t="shared" si="9"/>
        <v/>
      </c>
      <c r="AI13" t="str">
        <f t="shared" si="10"/>
        <v/>
      </c>
      <c r="AJ13" t="str">
        <f t="shared" si="11"/>
        <v>単元1</v>
      </c>
      <c r="AK13" t="str">
        <f t="shared" si="12"/>
        <v>単元2</v>
      </c>
      <c r="AL13" t="str">
        <f t="shared" si="13"/>
        <v/>
      </c>
      <c r="AM13" t="str">
        <f t="shared" si="14"/>
        <v/>
      </c>
      <c r="AN13" t="str">
        <f t="shared" si="15"/>
        <v/>
      </c>
      <c r="AO13" t="str">
        <f t="shared" si="16"/>
        <v>単元1</v>
      </c>
      <c r="AT13" s="24">
        <v>5</v>
      </c>
      <c r="AU13" s="42" t="s">
        <v>216</v>
      </c>
      <c r="AV13" s="25" t="s">
        <v>318</v>
      </c>
      <c r="AW13" s="25" t="s">
        <v>318</v>
      </c>
      <c r="AX13" s="25" t="s">
        <v>318</v>
      </c>
      <c r="AY13" s="25" t="s">
        <v>318</v>
      </c>
      <c r="AZ13" s="43" t="s">
        <v>318</v>
      </c>
    </row>
    <row r="14" spans="1:52" ht="18.95" customHeight="1" x14ac:dyDescent="0.15">
      <c r="A14" s="207"/>
      <c r="B14" s="99">
        <f t="shared" si="5"/>
        <v>45970</v>
      </c>
      <c r="C14" s="98">
        <f t="shared" si="5"/>
        <v>45970</v>
      </c>
      <c r="D14" s="3" t="s">
        <v>59</v>
      </c>
      <c r="E14" s="3"/>
      <c r="F14" s="17" t="str">
        <f t="shared" si="0"/>
        <v/>
      </c>
      <c r="G14" s="17" t="str">
        <f t="shared" si="1"/>
        <v/>
      </c>
      <c r="H14" s="17" t="str">
        <f t="shared" si="2"/>
        <v/>
      </c>
      <c r="I14" s="17" t="str">
        <f t="shared" si="3"/>
        <v>単元2</v>
      </c>
      <c r="J14" s="17" t="str">
        <f t="shared" si="4"/>
        <v/>
      </c>
      <c r="K14" s="3"/>
      <c r="M14" s="207"/>
      <c r="N14" s="33">
        <v>1</v>
      </c>
      <c r="O14">
        <f>SUM($N$6:N14)</f>
        <v>9</v>
      </c>
      <c r="W14" s="3">
        <v>6</v>
      </c>
      <c r="X14" s="7" t="str">
        <f>R9</f>
        <v>国語</v>
      </c>
      <c r="Y14" s="9"/>
      <c r="Z14" s="23" t="str">
        <f t="shared" si="6"/>
        <v>国語</v>
      </c>
      <c r="AA14">
        <f>IF($Z14=AA$8,COUNTIF($Z$9:$Z14,AA$8)+Q$22,"")</f>
        <v>2</v>
      </c>
      <c r="AB14" t="str">
        <f>IF($Z14=AB$8,COUNTIF($Z$9:$Z14,AB$8)+R$22,"")</f>
        <v/>
      </c>
      <c r="AC14" t="str">
        <f>IF($Z14=AC$8,COUNTIF($Z$9:$Z14,AC$8)+S$22,"")</f>
        <v/>
      </c>
      <c r="AD14" t="str">
        <f>IF($Z14=AD$8,COUNTIF($Z$9:$Z14,AD$8)+T$22,"")</f>
        <v/>
      </c>
      <c r="AE14" t="str">
        <f>IF($Z14=AE$8,COUNTIF($Z$9:$Z14,AE$8)+U$22,"")</f>
        <v/>
      </c>
      <c r="AF14" t="str">
        <f t="shared" si="7"/>
        <v>単元2</v>
      </c>
      <c r="AG14" t="str">
        <f t="shared" si="8"/>
        <v/>
      </c>
      <c r="AH14" t="str">
        <f t="shared" si="9"/>
        <v/>
      </c>
      <c r="AI14" t="str">
        <f t="shared" si="10"/>
        <v/>
      </c>
      <c r="AJ14" t="str">
        <f t="shared" si="11"/>
        <v/>
      </c>
      <c r="AK14" t="str">
        <f t="shared" si="12"/>
        <v>単元2</v>
      </c>
      <c r="AL14" t="str">
        <f t="shared" si="13"/>
        <v>単元2</v>
      </c>
      <c r="AM14" t="str">
        <f t="shared" si="14"/>
        <v/>
      </c>
      <c r="AN14" t="str">
        <f t="shared" si="15"/>
        <v/>
      </c>
      <c r="AO14" t="str">
        <f t="shared" si="16"/>
        <v/>
      </c>
      <c r="AT14" s="24">
        <v>6</v>
      </c>
      <c r="AU14" s="42" t="s">
        <v>217</v>
      </c>
      <c r="AV14" s="25" t="s">
        <v>319</v>
      </c>
      <c r="AW14" s="25" t="s">
        <v>319</v>
      </c>
      <c r="AX14" s="25" t="s">
        <v>319</v>
      </c>
      <c r="AY14" s="25" t="s">
        <v>319</v>
      </c>
      <c r="AZ14" s="43" t="s">
        <v>319</v>
      </c>
    </row>
    <row r="15" spans="1:52" ht="18.95" customHeight="1" x14ac:dyDescent="0.15">
      <c r="A15" s="207"/>
      <c r="B15" s="99">
        <f t="shared" si="5"/>
        <v>45971</v>
      </c>
      <c r="C15" s="98">
        <f t="shared" si="5"/>
        <v>45971</v>
      </c>
      <c r="D15" s="3" t="s">
        <v>60</v>
      </c>
      <c r="E15" s="3"/>
      <c r="F15" s="17" t="str">
        <f t="shared" si="0"/>
        <v/>
      </c>
      <c r="G15" s="17" t="str">
        <f t="shared" si="1"/>
        <v/>
      </c>
      <c r="H15" s="17" t="str">
        <f t="shared" si="2"/>
        <v/>
      </c>
      <c r="I15" s="17" t="str">
        <f t="shared" si="3"/>
        <v/>
      </c>
      <c r="J15" s="17" t="str">
        <f t="shared" si="4"/>
        <v>単元2</v>
      </c>
      <c r="K15" s="3"/>
      <c r="M15" s="207"/>
      <c r="N15" s="33">
        <v>1</v>
      </c>
      <c r="O15">
        <f>SUM($N$6:N15)</f>
        <v>10</v>
      </c>
      <c r="W15" s="3">
        <v>7</v>
      </c>
      <c r="X15" s="7" t="str">
        <f>R10</f>
        <v>社会</v>
      </c>
      <c r="Y15" s="9"/>
      <c r="Z15" s="23" t="str">
        <f t="shared" si="6"/>
        <v>社会</v>
      </c>
      <c r="AA15" t="str">
        <f>IF($Z15=AA$8,COUNTIF($Z$9:$Z15,AA$8)+Q$22,"")</f>
        <v/>
      </c>
      <c r="AB15">
        <f>IF($Z15=AB$8,COUNTIF($Z$9:$Z15,AB$8)+R$22,"")</f>
        <v>2</v>
      </c>
      <c r="AC15" t="str">
        <f>IF($Z15=AC$8,COUNTIF($Z$9:$Z15,AC$8)+S$22,"")</f>
        <v/>
      </c>
      <c r="AD15" t="str">
        <f>IF($Z15=AD$8,COUNTIF($Z$9:$Z15,AD$8)+T$22,"")</f>
        <v/>
      </c>
      <c r="AE15" t="str">
        <f>IF($Z15=AE$8,COUNTIF($Z$9:$Z15,AE$8)+U$22,"")</f>
        <v/>
      </c>
      <c r="AF15" t="str">
        <f t="shared" si="7"/>
        <v/>
      </c>
      <c r="AG15" t="str">
        <f t="shared" si="8"/>
        <v>単元2</v>
      </c>
      <c r="AH15" t="str">
        <f t="shared" si="9"/>
        <v/>
      </c>
      <c r="AI15" t="str">
        <f t="shared" si="10"/>
        <v/>
      </c>
      <c r="AJ15" t="str">
        <f t="shared" si="11"/>
        <v/>
      </c>
      <c r="AK15" t="str">
        <f t="shared" si="12"/>
        <v/>
      </c>
      <c r="AL15" t="str">
        <f t="shared" si="13"/>
        <v>単元2</v>
      </c>
      <c r="AM15" t="str">
        <f t="shared" si="14"/>
        <v>単元2</v>
      </c>
      <c r="AN15" t="str">
        <f t="shared" si="15"/>
        <v/>
      </c>
      <c r="AO15" t="str">
        <f t="shared" si="16"/>
        <v/>
      </c>
      <c r="AT15" s="24">
        <v>7</v>
      </c>
      <c r="AU15" s="42" t="s">
        <v>218</v>
      </c>
      <c r="AV15" s="25" t="s">
        <v>320</v>
      </c>
      <c r="AW15" s="25" t="s">
        <v>320</v>
      </c>
      <c r="AX15" s="25" t="s">
        <v>320</v>
      </c>
      <c r="AY15" s="25" t="s">
        <v>320</v>
      </c>
      <c r="AZ15" s="43" t="s">
        <v>320</v>
      </c>
    </row>
    <row r="16" spans="1:52" ht="18.95" customHeight="1" x14ac:dyDescent="0.15">
      <c r="A16" s="207"/>
      <c r="B16" s="99">
        <f t="shared" si="5"/>
        <v>45972</v>
      </c>
      <c r="C16" s="98">
        <f t="shared" si="5"/>
        <v>45972</v>
      </c>
      <c r="D16" s="3" t="s">
        <v>61</v>
      </c>
      <c r="E16" s="3"/>
      <c r="F16" s="17" t="str">
        <f t="shared" si="0"/>
        <v>単元3</v>
      </c>
      <c r="G16" s="17" t="str">
        <f t="shared" si="1"/>
        <v/>
      </c>
      <c r="H16" s="17" t="str">
        <f t="shared" si="2"/>
        <v/>
      </c>
      <c r="I16" s="17" t="str">
        <f t="shared" si="3"/>
        <v/>
      </c>
      <c r="J16" s="17" t="str">
        <f t="shared" si="4"/>
        <v/>
      </c>
      <c r="K16" s="3"/>
      <c r="M16" s="207"/>
      <c r="N16" s="33">
        <v>1</v>
      </c>
      <c r="O16">
        <f>SUM($N$6:N16)</f>
        <v>11</v>
      </c>
      <c r="W16" s="3">
        <v>8</v>
      </c>
      <c r="X16" s="7" t="str">
        <f>R11</f>
        <v>数学</v>
      </c>
      <c r="Y16" s="9"/>
      <c r="Z16" s="23" t="str">
        <f t="shared" si="6"/>
        <v>数学</v>
      </c>
      <c r="AA16" t="str">
        <f>IF($Z16=AA$8,COUNTIF($Z$9:$Z16,AA$8)+Q$22,"")</f>
        <v/>
      </c>
      <c r="AB16" t="str">
        <f>IF($Z16=AB$8,COUNTIF($Z$9:$Z16,AB$8)+R$22,"")</f>
        <v/>
      </c>
      <c r="AC16">
        <f>IF($Z16=AC$8,COUNTIF($Z$9:$Z16,AC$8)+S$22,"")</f>
        <v>2</v>
      </c>
      <c r="AD16" t="str">
        <f>IF($Z16=AD$8,COUNTIF($Z$9:$Z16,AD$8)+T$22,"")</f>
        <v/>
      </c>
      <c r="AE16" t="str">
        <f>IF($Z16=AE$8,COUNTIF($Z$9:$Z16,AE$8)+U$22,"")</f>
        <v/>
      </c>
      <c r="AF16" t="str">
        <f t="shared" si="7"/>
        <v/>
      </c>
      <c r="AG16" t="str">
        <f t="shared" si="8"/>
        <v/>
      </c>
      <c r="AH16" t="str">
        <f t="shared" si="9"/>
        <v>単元2</v>
      </c>
      <c r="AI16" t="str">
        <f t="shared" si="10"/>
        <v/>
      </c>
      <c r="AJ16" t="str">
        <f t="shared" si="11"/>
        <v/>
      </c>
      <c r="AK16" t="str">
        <f t="shared" si="12"/>
        <v/>
      </c>
      <c r="AL16" t="str">
        <f t="shared" si="13"/>
        <v/>
      </c>
      <c r="AM16" t="str">
        <f t="shared" si="14"/>
        <v>単元2</v>
      </c>
      <c r="AN16" t="str">
        <f t="shared" si="15"/>
        <v>単元2</v>
      </c>
      <c r="AO16" t="str">
        <f t="shared" si="16"/>
        <v/>
      </c>
      <c r="AT16" s="24">
        <v>8</v>
      </c>
      <c r="AU16" s="42" t="s">
        <v>219</v>
      </c>
      <c r="AV16" s="25" t="s">
        <v>321</v>
      </c>
      <c r="AW16" s="25" t="s">
        <v>321</v>
      </c>
      <c r="AX16" s="25" t="s">
        <v>321</v>
      </c>
      <c r="AY16" s="25" t="s">
        <v>321</v>
      </c>
      <c r="AZ16" s="43" t="s">
        <v>321</v>
      </c>
    </row>
    <row r="17" spans="1:52" ht="18.95" customHeight="1" x14ac:dyDescent="0.15">
      <c r="A17" s="207"/>
      <c r="B17" s="99">
        <f t="shared" si="5"/>
        <v>45973</v>
      </c>
      <c r="C17" s="98">
        <f t="shared" si="5"/>
        <v>45973</v>
      </c>
      <c r="D17" s="3" t="s">
        <v>62</v>
      </c>
      <c r="E17" s="3"/>
      <c r="F17" s="17" t="str">
        <f t="shared" si="0"/>
        <v/>
      </c>
      <c r="G17" s="17" t="str">
        <f t="shared" si="1"/>
        <v>単元3</v>
      </c>
      <c r="H17" s="17" t="str">
        <f t="shared" si="2"/>
        <v/>
      </c>
      <c r="I17" s="17" t="str">
        <f t="shared" si="3"/>
        <v/>
      </c>
      <c r="J17" s="17" t="str">
        <f t="shared" si="4"/>
        <v/>
      </c>
      <c r="K17" s="3"/>
      <c r="M17" s="207"/>
      <c r="N17" s="33">
        <v>1</v>
      </c>
      <c r="O17">
        <f>SUM($N$6:N17)</f>
        <v>12</v>
      </c>
      <c r="W17" s="3">
        <v>9</v>
      </c>
      <c r="X17" s="7" t="str">
        <f>R12</f>
        <v>理科</v>
      </c>
      <c r="Y17" s="9"/>
      <c r="Z17" s="23" t="str">
        <f t="shared" si="6"/>
        <v>理科</v>
      </c>
      <c r="AA17" t="str">
        <f>IF($Z17=AA$8,COUNTIF($Z$9:$Z17,AA$8)+Q$22,"")</f>
        <v/>
      </c>
      <c r="AB17" t="str">
        <f>IF($Z17=AB$8,COUNTIF($Z$9:$Z17,AB$8)+R$22,"")</f>
        <v/>
      </c>
      <c r="AC17" t="str">
        <f>IF($Z17=AC$8,COUNTIF($Z$9:$Z17,AC$8)+S$22,"")</f>
        <v/>
      </c>
      <c r="AD17">
        <f>IF($Z17=AD$8,COUNTIF($Z$9:$Z17,AD$8)+T$22,"")</f>
        <v>2</v>
      </c>
      <c r="AE17" t="str">
        <f>IF($Z17=AE$8,COUNTIF($Z$9:$Z17,AE$8)+U$22,"")</f>
        <v/>
      </c>
      <c r="AF17" t="str">
        <f t="shared" si="7"/>
        <v/>
      </c>
      <c r="AG17" t="str">
        <f t="shared" si="8"/>
        <v/>
      </c>
      <c r="AH17" t="str">
        <f t="shared" si="9"/>
        <v/>
      </c>
      <c r="AI17" t="str">
        <f t="shared" si="10"/>
        <v>単元2</v>
      </c>
      <c r="AJ17" t="str">
        <f t="shared" si="11"/>
        <v/>
      </c>
      <c r="AK17" t="str">
        <f t="shared" si="12"/>
        <v/>
      </c>
      <c r="AL17" t="str">
        <f t="shared" si="13"/>
        <v/>
      </c>
      <c r="AM17" t="str">
        <f t="shared" si="14"/>
        <v/>
      </c>
      <c r="AN17" t="str">
        <f t="shared" si="15"/>
        <v>単元2</v>
      </c>
      <c r="AO17" t="str">
        <f t="shared" si="16"/>
        <v>単元2</v>
      </c>
      <c r="AT17" s="24">
        <v>9</v>
      </c>
      <c r="AU17" s="42" t="s">
        <v>220</v>
      </c>
      <c r="AV17" s="25" t="s">
        <v>322</v>
      </c>
      <c r="AW17" s="25" t="s">
        <v>322</v>
      </c>
      <c r="AX17" s="25" t="s">
        <v>322</v>
      </c>
      <c r="AY17" s="25" t="s">
        <v>322</v>
      </c>
      <c r="AZ17" s="43" t="s">
        <v>322</v>
      </c>
    </row>
    <row r="18" spans="1:52" ht="18.95" customHeight="1" x14ac:dyDescent="0.15">
      <c r="A18" s="207"/>
      <c r="B18" s="99">
        <f t="shared" si="5"/>
        <v>45974</v>
      </c>
      <c r="C18" s="98">
        <f t="shared" si="5"/>
        <v>45974</v>
      </c>
      <c r="D18" s="3" t="s">
        <v>63</v>
      </c>
      <c r="E18" s="3"/>
      <c r="F18" s="17" t="str">
        <f t="shared" si="0"/>
        <v/>
      </c>
      <c r="G18" s="17" t="str">
        <f t="shared" si="1"/>
        <v/>
      </c>
      <c r="H18" s="17" t="str">
        <f t="shared" si="2"/>
        <v>単元3</v>
      </c>
      <c r="I18" s="17" t="str">
        <f t="shared" si="3"/>
        <v/>
      </c>
      <c r="J18" s="17" t="str">
        <f t="shared" si="4"/>
        <v/>
      </c>
      <c r="K18" s="3"/>
      <c r="M18" s="207"/>
      <c r="N18" s="33">
        <v>1</v>
      </c>
      <c r="O18">
        <f>SUM($N$6:N18)</f>
        <v>13</v>
      </c>
      <c r="W18" s="3">
        <v>10</v>
      </c>
      <c r="X18" s="7" t="str">
        <f>R13</f>
        <v>英語</v>
      </c>
      <c r="Y18" s="9"/>
      <c r="Z18" s="23" t="str">
        <f t="shared" si="6"/>
        <v>英語</v>
      </c>
      <c r="AA18" t="str">
        <f>IF($Z18=AA$8,COUNTIF($Z$9:$Z18,AA$8)+Q$22,"")</f>
        <v/>
      </c>
      <c r="AB18" t="str">
        <f>IF($Z18=AB$8,COUNTIF($Z$9:$Z18,AB$8)+R$22,"")</f>
        <v/>
      </c>
      <c r="AC18" t="str">
        <f>IF($Z18=AC$8,COUNTIF($Z$9:$Z18,AC$8)+S$22,"")</f>
        <v/>
      </c>
      <c r="AD18" t="str">
        <f>IF($Z18=AD$8,COUNTIF($Z$9:$Z18,AD$8)+T$22,"")</f>
        <v/>
      </c>
      <c r="AE18">
        <f>IF($Z18=AE$8,COUNTIF($Z$9:$Z18,AE$8)+U$22,"")</f>
        <v>2</v>
      </c>
      <c r="AF18" t="str">
        <f t="shared" si="7"/>
        <v/>
      </c>
      <c r="AG18" t="str">
        <f t="shared" si="8"/>
        <v/>
      </c>
      <c r="AH18" t="str">
        <f t="shared" si="9"/>
        <v/>
      </c>
      <c r="AI18" t="str">
        <f t="shared" si="10"/>
        <v/>
      </c>
      <c r="AJ18" t="str">
        <f t="shared" si="11"/>
        <v>単元2</v>
      </c>
      <c r="AK18" t="str">
        <f t="shared" si="12"/>
        <v>単元3</v>
      </c>
      <c r="AL18" t="str">
        <f t="shared" si="13"/>
        <v/>
      </c>
      <c r="AM18" t="str">
        <f t="shared" si="14"/>
        <v/>
      </c>
      <c r="AN18" t="str">
        <f t="shared" si="15"/>
        <v/>
      </c>
      <c r="AO18" t="str">
        <f t="shared" si="16"/>
        <v>単元2</v>
      </c>
      <c r="AT18" s="24">
        <v>10</v>
      </c>
      <c r="AU18" s="42" t="s">
        <v>221</v>
      </c>
      <c r="AV18" s="25" t="s">
        <v>323</v>
      </c>
      <c r="AW18" s="25" t="s">
        <v>323</v>
      </c>
      <c r="AX18" s="25" t="s">
        <v>323</v>
      </c>
      <c r="AY18" s="25" t="s">
        <v>323</v>
      </c>
      <c r="AZ18" s="43" t="s">
        <v>323</v>
      </c>
    </row>
    <row r="19" spans="1:52" ht="18.95" customHeight="1" x14ac:dyDescent="0.15">
      <c r="A19" s="207"/>
      <c r="B19" s="99">
        <f t="shared" si="5"/>
        <v>45975</v>
      </c>
      <c r="C19" s="98">
        <f t="shared" si="5"/>
        <v>45975</v>
      </c>
      <c r="D19" s="3" t="s">
        <v>64</v>
      </c>
      <c r="E19" s="3"/>
      <c r="F19" s="17" t="str">
        <f t="shared" si="0"/>
        <v/>
      </c>
      <c r="G19" s="17" t="str">
        <f t="shared" si="1"/>
        <v/>
      </c>
      <c r="H19" s="17" t="str">
        <f t="shared" si="2"/>
        <v/>
      </c>
      <c r="I19" s="17" t="str">
        <f t="shared" si="3"/>
        <v>単元3</v>
      </c>
      <c r="J19" s="17" t="str">
        <f t="shared" si="4"/>
        <v/>
      </c>
      <c r="K19" s="3"/>
      <c r="M19" s="207"/>
      <c r="N19" s="33">
        <v>1</v>
      </c>
      <c r="O19">
        <f>SUM($N$6:N19)</f>
        <v>14</v>
      </c>
      <c r="W19" s="3">
        <v>11</v>
      </c>
      <c r="X19" s="7" t="str">
        <f>R9</f>
        <v>国語</v>
      </c>
      <c r="Y19" s="9"/>
      <c r="Z19" s="23" t="str">
        <f t="shared" si="6"/>
        <v>国語</v>
      </c>
      <c r="AA19">
        <f>IF($Z19=AA$8,COUNTIF($Z$9:$Z19,AA$8)+Q$22,"")</f>
        <v>3</v>
      </c>
      <c r="AB19" t="str">
        <f>IF($Z19=AB$8,COUNTIF($Z$9:$Z19,AB$8)+R$22,"")</f>
        <v/>
      </c>
      <c r="AC19" t="str">
        <f>IF($Z19=AC$8,COUNTIF($Z$9:$Z19,AC$8)+S$22,"")</f>
        <v/>
      </c>
      <c r="AD19" t="str">
        <f>IF($Z19=AD$8,COUNTIF($Z$9:$Z19,AD$8)+T$22,"")</f>
        <v/>
      </c>
      <c r="AE19" t="str">
        <f>IF($Z19=AE$8,COUNTIF($Z$9:$Z19,AE$8)+U$22,"")</f>
        <v/>
      </c>
      <c r="AF19" t="str">
        <f t="shared" si="7"/>
        <v>単元3</v>
      </c>
      <c r="AG19" t="str">
        <f t="shared" si="8"/>
        <v/>
      </c>
      <c r="AH19" t="str">
        <f t="shared" si="9"/>
        <v/>
      </c>
      <c r="AI19" t="str">
        <f t="shared" si="10"/>
        <v/>
      </c>
      <c r="AJ19" t="str">
        <f t="shared" si="11"/>
        <v/>
      </c>
      <c r="AK19" t="str">
        <f t="shared" si="12"/>
        <v>単元3</v>
      </c>
      <c r="AL19" t="str">
        <f t="shared" si="13"/>
        <v>単元3</v>
      </c>
      <c r="AM19" t="str">
        <f t="shared" si="14"/>
        <v/>
      </c>
      <c r="AN19" t="str">
        <f t="shared" si="15"/>
        <v/>
      </c>
      <c r="AO19" t="str">
        <f t="shared" si="16"/>
        <v/>
      </c>
      <c r="AT19" s="24">
        <v>11</v>
      </c>
      <c r="AU19" s="42" t="s">
        <v>222</v>
      </c>
      <c r="AV19" s="25" t="s">
        <v>324</v>
      </c>
      <c r="AW19" s="25" t="s">
        <v>324</v>
      </c>
      <c r="AX19" s="25" t="s">
        <v>324</v>
      </c>
      <c r="AY19" s="25" t="s">
        <v>324</v>
      </c>
      <c r="AZ19" s="43" t="s">
        <v>324</v>
      </c>
    </row>
    <row r="20" spans="1:52" ht="18.95" customHeight="1" x14ac:dyDescent="0.15">
      <c r="A20" s="207"/>
      <c r="B20" s="99">
        <f t="shared" si="5"/>
        <v>45976</v>
      </c>
      <c r="C20" s="98">
        <f t="shared" si="5"/>
        <v>45976</v>
      </c>
      <c r="D20" s="3" t="s">
        <v>51</v>
      </c>
      <c r="E20" s="3"/>
      <c r="F20" s="17" t="str">
        <f t="shared" si="0"/>
        <v/>
      </c>
      <c r="G20" s="17" t="str">
        <f t="shared" si="1"/>
        <v/>
      </c>
      <c r="H20" s="17" t="str">
        <f t="shared" si="2"/>
        <v/>
      </c>
      <c r="I20" s="17" t="str">
        <f t="shared" si="3"/>
        <v/>
      </c>
      <c r="J20" s="17" t="str">
        <f t="shared" si="4"/>
        <v>単元3</v>
      </c>
      <c r="K20" s="3"/>
      <c r="M20" s="207"/>
      <c r="N20" s="33">
        <v>1</v>
      </c>
      <c r="O20">
        <f>SUM($N$6:N20)</f>
        <v>15</v>
      </c>
      <c r="Q20" s="52" t="s">
        <v>76</v>
      </c>
      <c r="R20" s="51"/>
      <c r="S20" s="51"/>
      <c r="W20" s="3">
        <v>12</v>
      </c>
      <c r="X20" s="7" t="str">
        <f>R10</f>
        <v>社会</v>
      </c>
      <c r="Y20" s="9"/>
      <c r="Z20" s="23" t="str">
        <f t="shared" si="6"/>
        <v>社会</v>
      </c>
      <c r="AA20" t="str">
        <f>IF($Z20=AA$8,COUNTIF($Z$9:$Z20,AA$8)+Q$22,"")</f>
        <v/>
      </c>
      <c r="AB20">
        <f>IF($Z20=AB$8,COUNTIF($Z$9:$Z20,AB$8)+R$22,"")</f>
        <v>3</v>
      </c>
      <c r="AC20" t="str">
        <f>IF($Z20=AC$8,COUNTIF($Z$9:$Z20,AC$8)+S$22,"")</f>
        <v/>
      </c>
      <c r="AD20" t="str">
        <f>IF($Z20=AD$8,COUNTIF($Z$9:$Z20,AD$8)+T$22,"")</f>
        <v/>
      </c>
      <c r="AE20" t="str">
        <f>IF($Z20=AE$8,COUNTIF($Z$9:$Z20,AE$8)+U$22,"")</f>
        <v/>
      </c>
      <c r="AF20" t="str">
        <f t="shared" si="7"/>
        <v/>
      </c>
      <c r="AG20" t="str">
        <f t="shared" si="8"/>
        <v>単元3</v>
      </c>
      <c r="AH20" t="str">
        <f t="shared" si="9"/>
        <v/>
      </c>
      <c r="AI20" t="str">
        <f t="shared" si="10"/>
        <v/>
      </c>
      <c r="AJ20" t="str">
        <f t="shared" si="11"/>
        <v/>
      </c>
      <c r="AK20" t="str">
        <f t="shared" si="12"/>
        <v/>
      </c>
      <c r="AL20" t="str">
        <f t="shared" si="13"/>
        <v>単元3</v>
      </c>
      <c r="AM20" t="str">
        <f t="shared" si="14"/>
        <v>単元3</v>
      </c>
      <c r="AN20" t="str">
        <f t="shared" si="15"/>
        <v/>
      </c>
      <c r="AO20" t="str">
        <f t="shared" si="16"/>
        <v/>
      </c>
      <c r="AT20" s="24">
        <v>12</v>
      </c>
      <c r="AU20" s="42" t="s">
        <v>223</v>
      </c>
      <c r="AV20" s="25" t="s">
        <v>325</v>
      </c>
      <c r="AW20" s="25" t="s">
        <v>325</v>
      </c>
      <c r="AX20" s="25" t="s">
        <v>325</v>
      </c>
      <c r="AY20" s="25" t="s">
        <v>325</v>
      </c>
      <c r="AZ20" s="43" t="s">
        <v>325</v>
      </c>
    </row>
    <row r="21" spans="1:52" ht="18.95" customHeight="1" thickBot="1" x14ac:dyDescent="0.2">
      <c r="A21" s="207"/>
      <c r="B21" s="99">
        <f t="shared" si="5"/>
        <v>45977</v>
      </c>
      <c r="C21" s="98">
        <f t="shared" si="5"/>
        <v>45977</v>
      </c>
      <c r="D21" s="3" t="s">
        <v>52</v>
      </c>
      <c r="E21" s="3"/>
      <c r="F21" s="17" t="str">
        <f t="shared" si="0"/>
        <v>単元4</v>
      </c>
      <c r="G21" s="17" t="str">
        <f t="shared" si="1"/>
        <v/>
      </c>
      <c r="H21" s="17" t="str">
        <f t="shared" si="2"/>
        <v/>
      </c>
      <c r="I21" s="17" t="str">
        <f t="shared" si="3"/>
        <v/>
      </c>
      <c r="J21" s="17" t="str">
        <f t="shared" si="4"/>
        <v/>
      </c>
      <c r="K21" s="3"/>
      <c r="M21" s="207"/>
      <c r="N21" s="33">
        <v>1</v>
      </c>
      <c r="O21">
        <f>SUM($N$6:N21)</f>
        <v>16</v>
      </c>
      <c r="Q21" t="s">
        <v>41</v>
      </c>
      <c r="R21" t="s">
        <v>104</v>
      </c>
      <c r="S21" t="s">
        <v>105</v>
      </c>
      <c r="T21" t="s">
        <v>48</v>
      </c>
      <c r="U21" t="s">
        <v>49</v>
      </c>
      <c r="W21" s="3">
        <v>13</v>
      </c>
      <c r="X21" s="7" t="str">
        <f>R11</f>
        <v>数学</v>
      </c>
      <c r="Y21" s="9"/>
      <c r="Z21" s="23" t="str">
        <f t="shared" si="6"/>
        <v>数学</v>
      </c>
      <c r="AA21" t="str">
        <f>IF($Z21=AA$8,COUNTIF($Z$9:$Z21,AA$8)+Q$22,"")</f>
        <v/>
      </c>
      <c r="AB21" t="str">
        <f>IF($Z21=AB$8,COUNTIF($Z$9:$Z21,AB$8)+R$22,"")</f>
        <v/>
      </c>
      <c r="AC21">
        <f>IF($Z21=AC$8,COUNTIF($Z$9:$Z21,AC$8)+S$22,"")</f>
        <v>3</v>
      </c>
      <c r="AD21" t="str">
        <f>IF($Z21=AD$8,COUNTIF($Z$9:$Z21,AD$8)+T$22,"")</f>
        <v/>
      </c>
      <c r="AE21" t="str">
        <f>IF($Z21=AE$8,COUNTIF($Z$9:$Z21,AE$8)+U$22,"")</f>
        <v/>
      </c>
      <c r="AF21" t="str">
        <f t="shared" si="7"/>
        <v/>
      </c>
      <c r="AG21" t="str">
        <f t="shared" si="8"/>
        <v/>
      </c>
      <c r="AH21" t="str">
        <f t="shared" si="9"/>
        <v>単元3</v>
      </c>
      <c r="AI21" t="str">
        <f t="shared" si="10"/>
        <v/>
      </c>
      <c r="AJ21" t="str">
        <f t="shared" si="11"/>
        <v/>
      </c>
      <c r="AK21" t="str">
        <f t="shared" si="12"/>
        <v/>
      </c>
      <c r="AL21" t="str">
        <f t="shared" si="13"/>
        <v/>
      </c>
      <c r="AM21" t="str">
        <f t="shared" si="14"/>
        <v>単元3</v>
      </c>
      <c r="AN21" t="str">
        <f t="shared" si="15"/>
        <v>単元3</v>
      </c>
      <c r="AO21" t="str">
        <f t="shared" si="16"/>
        <v/>
      </c>
      <c r="AT21" s="24">
        <v>13</v>
      </c>
      <c r="AU21" s="42" t="s">
        <v>224</v>
      </c>
      <c r="AV21" s="25" t="s">
        <v>326</v>
      </c>
      <c r="AW21" s="25" t="s">
        <v>326</v>
      </c>
      <c r="AX21" s="25" t="s">
        <v>326</v>
      </c>
      <c r="AY21" s="25" t="s">
        <v>326</v>
      </c>
      <c r="AZ21" s="43" t="s">
        <v>326</v>
      </c>
    </row>
    <row r="22" spans="1:52" ht="18.95" customHeight="1" thickBot="1" x14ac:dyDescent="0.2">
      <c r="A22" s="207"/>
      <c r="B22" s="99">
        <f t="shared" si="5"/>
        <v>45978</v>
      </c>
      <c r="C22" s="98">
        <f t="shared" si="5"/>
        <v>45978</v>
      </c>
      <c r="D22" s="3" t="s">
        <v>53</v>
      </c>
      <c r="E22" s="3"/>
      <c r="F22" s="17" t="str">
        <f t="shared" si="0"/>
        <v/>
      </c>
      <c r="G22" s="17" t="str">
        <f t="shared" si="1"/>
        <v>単元4</v>
      </c>
      <c r="H22" s="17" t="str">
        <f t="shared" si="2"/>
        <v/>
      </c>
      <c r="I22" s="17" t="str">
        <f t="shared" si="3"/>
        <v/>
      </c>
      <c r="J22" s="17" t="str">
        <f t="shared" si="4"/>
        <v/>
      </c>
      <c r="K22" s="3"/>
      <c r="M22" s="207"/>
      <c r="N22" s="33">
        <v>1</v>
      </c>
      <c r="O22">
        <f>SUM($N$6:N22)</f>
        <v>17</v>
      </c>
      <c r="Q22" s="11"/>
      <c r="R22" s="12"/>
      <c r="S22" s="12"/>
      <c r="T22" s="12"/>
      <c r="U22" s="13"/>
      <c r="W22" s="3">
        <v>14</v>
      </c>
      <c r="X22" s="7" t="str">
        <f>R12</f>
        <v>理科</v>
      </c>
      <c r="Y22" s="9"/>
      <c r="Z22" s="23" t="str">
        <f t="shared" si="6"/>
        <v>理科</v>
      </c>
      <c r="AA22" t="str">
        <f>IF($Z22=AA$8,COUNTIF($Z$9:$Z22,AA$8)+Q$22,"")</f>
        <v/>
      </c>
      <c r="AB22" t="str">
        <f>IF($Z22=AB$8,COUNTIF($Z$9:$Z22,AB$8)+R$22,"")</f>
        <v/>
      </c>
      <c r="AC22" t="str">
        <f>IF($Z22=AC$8,COUNTIF($Z$9:$Z22,AC$8)+S$22,"")</f>
        <v/>
      </c>
      <c r="AD22">
        <f>IF($Z22=AD$8,COUNTIF($Z$9:$Z22,AD$8)+T$22,"")</f>
        <v>3</v>
      </c>
      <c r="AE22" t="str">
        <f>IF($Z22=AE$8,COUNTIF($Z$9:$Z22,AE$8)+U$22,"")</f>
        <v/>
      </c>
      <c r="AF22" t="str">
        <f t="shared" si="7"/>
        <v/>
      </c>
      <c r="AG22" t="str">
        <f t="shared" si="8"/>
        <v/>
      </c>
      <c r="AH22" t="str">
        <f t="shared" si="9"/>
        <v/>
      </c>
      <c r="AI22" t="str">
        <f t="shared" si="10"/>
        <v>単元3</v>
      </c>
      <c r="AJ22" t="str">
        <f t="shared" si="11"/>
        <v/>
      </c>
      <c r="AK22" t="str">
        <f t="shared" si="12"/>
        <v/>
      </c>
      <c r="AL22" t="str">
        <f t="shared" si="13"/>
        <v/>
      </c>
      <c r="AM22" t="str">
        <f t="shared" si="14"/>
        <v/>
      </c>
      <c r="AN22" t="str">
        <f t="shared" si="15"/>
        <v>単元3</v>
      </c>
      <c r="AO22" t="str">
        <f t="shared" si="16"/>
        <v>単元3</v>
      </c>
      <c r="AT22" s="24">
        <v>14</v>
      </c>
      <c r="AU22" s="42" t="s">
        <v>225</v>
      </c>
      <c r="AV22" s="26" t="s">
        <v>327</v>
      </c>
      <c r="AW22" s="26" t="s">
        <v>327</v>
      </c>
      <c r="AX22" s="26" t="s">
        <v>327</v>
      </c>
      <c r="AY22" s="26" t="s">
        <v>327</v>
      </c>
      <c r="AZ22" s="44" t="s">
        <v>327</v>
      </c>
    </row>
    <row r="23" spans="1:52" ht="18.95" customHeight="1" x14ac:dyDescent="0.15">
      <c r="A23" s="207"/>
      <c r="B23" s="99">
        <f t="shared" si="5"/>
        <v>45979</v>
      </c>
      <c r="C23" s="98">
        <f t="shared" si="5"/>
        <v>45979</v>
      </c>
      <c r="D23" s="3" t="s">
        <v>54</v>
      </c>
      <c r="E23" s="3"/>
      <c r="F23" s="17" t="str">
        <f t="shared" si="0"/>
        <v/>
      </c>
      <c r="G23" s="17" t="str">
        <f t="shared" si="1"/>
        <v/>
      </c>
      <c r="H23" s="17" t="str">
        <f t="shared" si="2"/>
        <v>単元4</v>
      </c>
      <c r="I23" s="17" t="str">
        <f t="shared" si="3"/>
        <v/>
      </c>
      <c r="J23" s="17" t="str">
        <f t="shared" si="4"/>
        <v/>
      </c>
      <c r="K23" s="3"/>
      <c r="M23" s="207"/>
      <c r="N23" s="33">
        <v>1</v>
      </c>
      <c r="O23">
        <f>SUM($N$6:N23)</f>
        <v>18</v>
      </c>
      <c r="W23" s="3">
        <v>15</v>
      </c>
      <c r="X23" s="7" t="str">
        <f>R13</f>
        <v>英語</v>
      </c>
      <c r="Y23" s="9"/>
      <c r="Z23" s="23" t="str">
        <f t="shared" si="6"/>
        <v>英語</v>
      </c>
      <c r="AA23" t="str">
        <f>IF($Z23=AA$8,COUNTIF($Z$9:$Z23,AA$8)+Q$22,"")</f>
        <v/>
      </c>
      <c r="AB23" t="str">
        <f>IF($Z23=AB$8,COUNTIF($Z$9:$Z23,AB$8)+R$22,"")</f>
        <v/>
      </c>
      <c r="AC23" t="str">
        <f>IF($Z23=AC$8,COUNTIF($Z$9:$Z23,AC$8)+S$22,"")</f>
        <v/>
      </c>
      <c r="AD23" t="str">
        <f>IF($Z23=AD$8,COUNTIF($Z$9:$Z23,AD$8)+T$22,"")</f>
        <v/>
      </c>
      <c r="AE23">
        <f>IF($Z23=AE$8,COUNTIF($Z$9:$Z23,AE$8)+U$22,"")</f>
        <v>3</v>
      </c>
      <c r="AF23" t="str">
        <f t="shared" si="7"/>
        <v/>
      </c>
      <c r="AG23" t="str">
        <f t="shared" si="8"/>
        <v/>
      </c>
      <c r="AH23" t="str">
        <f t="shared" si="9"/>
        <v/>
      </c>
      <c r="AI23" t="str">
        <f t="shared" si="10"/>
        <v/>
      </c>
      <c r="AJ23" t="str">
        <f t="shared" si="11"/>
        <v>単元3</v>
      </c>
      <c r="AK23" t="str">
        <f t="shared" si="12"/>
        <v>単元4</v>
      </c>
      <c r="AL23" t="str">
        <f t="shared" si="13"/>
        <v/>
      </c>
      <c r="AM23" t="str">
        <f t="shared" si="14"/>
        <v/>
      </c>
      <c r="AN23" t="str">
        <f t="shared" si="15"/>
        <v/>
      </c>
      <c r="AO23" t="str">
        <f t="shared" si="16"/>
        <v>単元3</v>
      </c>
      <c r="AT23" s="24">
        <v>15</v>
      </c>
      <c r="AU23" s="42" t="s">
        <v>226</v>
      </c>
      <c r="AV23" s="25" t="s">
        <v>328</v>
      </c>
      <c r="AW23" s="25" t="s">
        <v>328</v>
      </c>
      <c r="AX23" s="25" t="s">
        <v>328</v>
      </c>
      <c r="AY23" s="25" t="s">
        <v>328</v>
      </c>
      <c r="AZ23" s="43" t="s">
        <v>328</v>
      </c>
    </row>
    <row r="24" spans="1:52" ht="18.95" customHeight="1" x14ac:dyDescent="0.15">
      <c r="A24" s="207"/>
      <c r="B24" s="99">
        <f t="shared" si="5"/>
        <v>45980</v>
      </c>
      <c r="C24" s="98">
        <f t="shared" si="5"/>
        <v>45980</v>
      </c>
      <c r="D24" s="3" t="s">
        <v>55</v>
      </c>
      <c r="E24" s="3"/>
      <c r="F24" s="17" t="str">
        <f t="shared" si="0"/>
        <v/>
      </c>
      <c r="G24" s="17" t="str">
        <f t="shared" si="1"/>
        <v/>
      </c>
      <c r="H24" s="17" t="str">
        <f t="shared" si="2"/>
        <v/>
      </c>
      <c r="I24" s="17" t="str">
        <f t="shared" si="3"/>
        <v>単元4</v>
      </c>
      <c r="J24" s="17" t="str">
        <f t="shared" si="4"/>
        <v/>
      </c>
      <c r="K24" s="3"/>
      <c r="M24" s="207"/>
      <c r="N24" s="33">
        <v>1</v>
      </c>
      <c r="O24">
        <f>SUM($N$6:N24)</f>
        <v>19</v>
      </c>
      <c r="W24" s="3">
        <v>16</v>
      </c>
      <c r="X24" s="7" t="str">
        <f>R9</f>
        <v>国語</v>
      </c>
      <c r="Y24" s="9"/>
      <c r="Z24" s="23" t="str">
        <f t="shared" si="6"/>
        <v>国語</v>
      </c>
      <c r="AA24">
        <f>IF($Z24=AA$8,COUNTIF($Z$9:$Z24,AA$8)+Q$22,"")</f>
        <v>4</v>
      </c>
      <c r="AB24" t="str">
        <f>IF($Z24=AB$8,COUNTIF($Z$9:$Z24,AB$8)+R$22,"")</f>
        <v/>
      </c>
      <c r="AC24" t="str">
        <f>IF($Z24=AC$8,COUNTIF($Z$9:$Z24,AC$8)+S$22,"")</f>
        <v/>
      </c>
      <c r="AD24" t="str">
        <f>IF($Z24=AD$8,COUNTIF($Z$9:$Z24,AD$8)+T$22,"")</f>
        <v/>
      </c>
      <c r="AE24" t="str">
        <f>IF($Z24=AE$8,COUNTIF($Z$9:$Z24,AE$8)+U$22,"")</f>
        <v/>
      </c>
      <c r="AF24" t="str">
        <f t="shared" si="7"/>
        <v>単元4</v>
      </c>
      <c r="AG24" t="str">
        <f t="shared" si="8"/>
        <v/>
      </c>
      <c r="AH24" t="str">
        <f t="shared" si="9"/>
        <v/>
      </c>
      <c r="AI24" t="str">
        <f t="shared" si="10"/>
        <v/>
      </c>
      <c r="AJ24" t="str">
        <f t="shared" si="11"/>
        <v/>
      </c>
      <c r="AK24" t="str">
        <f t="shared" si="12"/>
        <v>単元4</v>
      </c>
      <c r="AL24" t="str">
        <f t="shared" si="13"/>
        <v>単元4</v>
      </c>
      <c r="AM24" t="str">
        <f t="shared" si="14"/>
        <v/>
      </c>
      <c r="AN24" t="str">
        <f t="shared" si="15"/>
        <v/>
      </c>
      <c r="AO24" t="str">
        <f t="shared" si="16"/>
        <v/>
      </c>
      <c r="AT24" s="24">
        <v>16</v>
      </c>
      <c r="AU24" s="42" t="s">
        <v>227</v>
      </c>
      <c r="AV24" s="25" t="s">
        <v>329</v>
      </c>
      <c r="AW24" s="25" t="s">
        <v>329</v>
      </c>
      <c r="AX24" s="25" t="s">
        <v>329</v>
      </c>
      <c r="AY24" s="25" t="s">
        <v>329</v>
      </c>
      <c r="AZ24" s="43" t="s">
        <v>329</v>
      </c>
    </row>
    <row r="25" spans="1:52" ht="18.95" customHeight="1" x14ac:dyDescent="0.15">
      <c r="A25" s="207"/>
      <c r="B25" s="99">
        <f t="shared" si="5"/>
        <v>45981</v>
      </c>
      <c r="C25" s="98">
        <f t="shared" si="5"/>
        <v>45981</v>
      </c>
      <c r="D25" s="3" t="s">
        <v>56</v>
      </c>
      <c r="E25" s="3"/>
      <c r="F25" s="17" t="str">
        <f t="shared" si="0"/>
        <v/>
      </c>
      <c r="G25" s="17" t="str">
        <f t="shared" si="1"/>
        <v/>
      </c>
      <c r="H25" s="17" t="str">
        <f t="shared" si="2"/>
        <v/>
      </c>
      <c r="I25" s="17" t="str">
        <f t="shared" si="3"/>
        <v/>
      </c>
      <c r="J25" s="17" t="str">
        <f t="shared" si="4"/>
        <v>単元4</v>
      </c>
      <c r="K25" s="3"/>
      <c r="M25" s="207"/>
      <c r="N25" s="33">
        <v>1</v>
      </c>
      <c r="O25">
        <f>SUM($N$6:N25)</f>
        <v>20</v>
      </c>
      <c r="W25" s="3">
        <v>17</v>
      </c>
      <c r="X25" s="7" t="str">
        <f>R10</f>
        <v>社会</v>
      </c>
      <c r="Y25" s="9"/>
      <c r="Z25" s="23" t="str">
        <f t="shared" si="6"/>
        <v>社会</v>
      </c>
      <c r="AA25" t="str">
        <f>IF($Z25=AA$8,COUNTIF($Z$9:$Z25,AA$8)+Q$22,"")</f>
        <v/>
      </c>
      <c r="AB25">
        <f>IF($Z25=AB$8,COUNTIF($Z$9:$Z25,AB$8)+R$22,"")</f>
        <v>4</v>
      </c>
      <c r="AC25" t="str">
        <f>IF($Z25=AC$8,COUNTIF($Z$9:$Z25,AC$8)+S$22,"")</f>
        <v/>
      </c>
      <c r="AD25" t="str">
        <f>IF($Z25=AD$8,COUNTIF($Z$9:$Z25,AD$8)+T$22,"")</f>
        <v/>
      </c>
      <c r="AE25" t="str">
        <f>IF($Z25=AE$8,COUNTIF($Z$9:$Z25,AE$8)+U$22,"")</f>
        <v/>
      </c>
      <c r="AF25" t="str">
        <f t="shared" si="7"/>
        <v/>
      </c>
      <c r="AG25" t="str">
        <f t="shared" si="8"/>
        <v>単元4</v>
      </c>
      <c r="AH25" t="str">
        <f t="shared" si="9"/>
        <v/>
      </c>
      <c r="AI25" t="str">
        <f t="shared" si="10"/>
        <v/>
      </c>
      <c r="AJ25" t="str">
        <f t="shared" si="11"/>
        <v/>
      </c>
      <c r="AK25" t="str">
        <f t="shared" si="12"/>
        <v/>
      </c>
      <c r="AL25" t="str">
        <f t="shared" si="13"/>
        <v>単元4</v>
      </c>
      <c r="AM25" t="str">
        <f t="shared" si="14"/>
        <v>単元4</v>
      </c>
      <c r="AN25" t="str">
        <f t="shared" si="15"/>
        <v/>
      </c>
      <c r="AO25" t="str">
        <f t="shared" si="16"/>
        <v/>
      </c>
      <c r="AT25" s="24">
        <v>17</v>
      </c>
      <c r="AU25" s="42" t="s">
        <v>228</v>
      </c>
      <c r="AV25" s="25" t="s">
        <v>330</v>
      </c>
      <c r="AW25" s="25" t="s">
        <v>330</v>
      </c>
      <c r="AX25" s="25" t="s">
        <v>330</v>
      </c>
      <c r="AY25" s="25" t="s">
        <v>330</v>
      </c>
      <c r="AZ25" s="43" t="s">
        <v>330</v>
      </c>
    </row>
    <row r="26" spans="1:52" ht="18.95" customHeight="1" x14ac:dyDescent="0.15">
      <c r="A26" s="207"/>
      <c r="B26" s="99">
        <f t="shared" si="5"/>
        <v>45982</v>
      </c>
      <c r="C26" s="98">
        <f t="shared" si="5"/>
        <v>45982</v>
      </c>
      <c r="D26" s="3" t="s">
        <v>57</v>
      </c>
      <c r="E26" s="3"/>
      <c r="F26" s="17" t="str">
        <f t="shared" si="0"/>
        <v>単元5</v>
      </c>
      <c r="G26" s="17" t="str">
        <f t="shared" si="1"/>
        <v/>
      </c>
      <c r="H26" s="17" t="str">
        <f t="shared" si="2"/>
        <v/>
      </c>
      <c r="I26" s="17" t="str">
        <f t="shared" si="3"/>
        <v/>
      </c>
      <c r="J26" s="17" t="str">
        <f t="shared" si="4"/>
        <v/>
      </c>
      <c r="K26" s="3"/>
      <c r="M26" s="207"/>
      <c r="N26" s="33">
        <v>1</v>
      </c>
      <c r="O26">
        <f>SUM($N$6:N26)</f>
        <v>21</v>
      </c>
      <c r="W26" s="3">
        <v>18</v>
      </c>
      <c r="X26" s="7" t="str">
        <f>R11</f>
        <v>数学</v>
      </c>
      <c r="Y26" s="9"/>
      <c r="Z26" s="23" t="str">
        <f t="shared" si="6"/>
        <v>数学</v>
      </c>
      <c r="AA26" t="str">
        <f>IF($Z26=AA$8,COUNTIF($Z$9:$Z26,AA$8)+Q$22,"")</f>
        <v/>
      </c>
      <c r="AB26" t="str">
        <f>IF($Z26=AB$8,COUNTIF($Z$9:$Z26,AB$8)+R$22,"")</f>
        <v/>
      </c>
      <c r="AC26">
        <f>IF($Z26=AC$8,COUNTIF($Z$9:$Z26,AC$8)+S$22,"")</f>
        <v>4</v>
      </c>
      <c r="AD26" t="str">
        <f>IF($Z26=AD$8,COUNTIF($Z$9:$Z26,AD$8)+T$22,"")</f>
        <v/>
      </c>
      <c r="AE26" t="str">
        <f>IF($Z26=AE$8,COUNTIF($Z$9:$Z26,AE$8)+U$22,"")</f>
        <v/>
      </c>
      <c r="AF26" t="str">
        <f t="shared" si="7"/>
        <v/>
      </c>
      <c r="AG26" t="str">
        <f t="shared" si="8"/>
        <v/>
      </c>
      <c r="AH26" t="str">
        <f t="shared" si="9"/>
        <v>単元4</v>
      </c>
      <c r="AI26" t="str">
        <f t="shared" si="10"/>
        <v/>
      </c>
      <c r="AJ26" t="str">
        <f t="shared" si="11"/>
        <v/>
      </c>
      <c r="AK26" t="str">
        <f t="shared" si="12"/>
        <v/>
      </c>
      <c r="AL26" t="str">
        <f t="shared" si="13"/>
        <v/>
      </c>
      <c r="AM26" t="str">
        <f t="shared" si="14"/>
        <v>単元4</v>
      </c>
      <c r="AN26" t="str">
        <f t="shared" si="15"/>
        <v>単元4</v>
      </c>
      <c r="AO26" t="str">
        <f t="shared" si="16"/>
        <v/>
      </c>
      <c r="AT26" s="24">
        <v>18</v>
      </c>
      <c r="AU26" s="42" t="s">
        <v>229</v>
      </c>
      <c r="AV26" s="25" t="s">
        <v>331</v>
      </c>
      <c r="AW26" s="25" t="s">
        <v>331</v>
      </c>
      <c r="AX26" s="25" t="s">
        <v>331</v>
      </c>
      <c r="AY26" s="25" t="s">
        <v>331</v>
      </c>
      <c r="AZ26" s="43" t="s">
        <v>331</v>
      </c>
    </row>
    <row r="27" spans="1:52" ht="18.95" customHeight="1" x14ac:dyDescent="0.15">
      <c r="A27" s="207"/>
      <c r="B27" s="99">
        <f t="shared" si="5"/>
        <v>45983</v>
      </c>
      <c r="C27" s="98">
        <f t="shared" si="5"/>
        <v>45983</v>
      </c>
      <c r="D27" s="3" t="s">
        <v>58</v>
      </c>
      <c r="E27" s="3"/>
      <c r="F27" s="17" t="str">
        <f t="shared" si="0"/>
        <v/>
      </c>
      <c r="G27" s="17" t="str">
        <f t="shared" si="1"/>
        <v>単元5</v>
      </c>
      <c r="H27" s="17" t="str">
        <f t="shared" si="2"/>
        <v/>
      </c>
      <c r="I27" s="17" t="str">
        <f t="shared" si="3"/>
        <v/>
      </c>
      <c r="J27" s="17" t="str">
        <f t="shared" si="4"/>
        <v/>
      </c>
      <c r="K27" s="3"/>
      <c r="M27" s="207"/>
      <c r="N27" s="33">
        <v>1</v>
      </c>
      <c r="O27">
        <f>SUM($N$6:N27)</f>
        <v>22</v>
      </c>
      <c r="W27" s="3">
        <v>19</v>
      </c>
      <c r="X27" s="7" t="str">
        <f>R12</f>
        <v>理科</v>
      </c>
      <c r="Y27" s="9"/>
      <c r="Z27" s="23" t="str">
        <f t="shared" si="6"/>
        <v>理科</v>
      </c>
      <c r="AA27" t="str">
        <f>IF($Z27=AA$8,COUNTIF($Z$9:$Z27,AA$8)+Q$22,"")</f>
        <v/>
      </c>
      <c r="AB27" t="str">
        <f>IF($Z27=AB$8,COUNTIF($Z$9:$Z27,AB$8)+R$22,"")</f>
        <v/>
      </c>
      <c r="AC27" t="str">
        <f>IF($Z27=AC$8,COUNTIF($Z$9:$Z27,AC$8)+S$22,"")</f>
        <v/>
      </c>
      <c r="AD27">
        <f>IF($Z27=AD$8,COUNTIF($Z$9:$Z27,AD$8)+T$22,"")</f>
        <v>4</v>
      </c>
      <c r="AE27" t="str">
        <f>IF($Z27=AE$8,COUNTIF($Z$9:$Z27,AE$8)+U$22,"")</f>
        <v/>
      </c>
      <c r="AF27" t="str">
        <f t="shared" si="7"/>
        <v/>
      </c>
      <c r="AG27" t="str">
        <f t="shared" si="8"/>
        <v/>
      </c>
      <c r="AH27" t="str">
        <f t="shared" si="9"/>
        <v/>
      </c>
      <c r="AI27" t="str">
        <f t="shared" si="10"/>
        <v>単元4</v>
      </c>
      <c r="AJ27" t="str">
        <f t="shared" si="11"/>
        <v/>
      </c>
      <c r="AK27" t="str">
        <f t="shared" si="12"/>
        <v/>
      </c>
      <c r="AL27" t="str">
        <f t="shared" si="13"/>
        <v/>
      </c>
      <c r="AM27" t="str">
        <f t="shared" si="14"/>
        <v/>
      </c>
      <c r="AN27" t="str">
        <f t="shared" si="15"/>
        <v>単元4</v>
      </c>
      <c r="AO27" t="str">
        <f t="shared" si="16"/>
        <v>単元4</v>
      </c>
      <c r="AT27" s="24">
        <v>19</v>
      </c>
      <c r="AU27" s="42" t="s">
        <v>230</v>
      </c>
      <c r="AV27" s="25" t="s">
        <v>332</v>
      </c>
      <c r="AW27" s="25" t="s">
        <v>332</v>
      </c>
      <c r="AX27" s="25" t="s">
        <v>332</v>
      </c>
      <c r="AY27" s="25" t="s">
        <v>332</v>
      </c>
      <c r="AZ27" s="43" t="s">
        <v>332</v>
      </c>
    </row>
    <row r="28" spans="1:52" ht="18.95" customHeight="1" x14ac:dyDescent="0.15">
      <c r="A28" s="207"/>
      <c r="B28" s="99">
        <f t="shared" si="5"/>
        <v>45984</v>
      </c>
      <c r="C28" s="98">
        <f t="shared" si="5"/>
        <v>45984</v>
      </c>
      <c r="D28" s="3" t="s">
        <v>59</v>
      </c>
      <c r="E28" s="3"/>
      <c r="F28" s="17" t="str">
        <f t="shared" si="0"/>
        <v/>
      </c>
      <c r="G28" s="17" t="str">
        <f t="shared" si="1"/>
        <v/>
      </c>
      <c r="H28" s="17" t="str">
        <f t="shared" si="2"/>
        <v>単元5</v>
      </c>
      <c r="I28" s="17" t="str">
        <f t="shared" si="3"/>
        <v/>
      </c>
      <c r="J28" s="17" t="str">
        <f t="shared" si="4"/>
        <v/>
      </c>
      <c r="K28" s="3"/>
      <c r="M28" s="207"/>
      <c r="N28" s="33">
        <v>1</v>
      </c>
      <c r="O28">
        <f>SUM($N$6:N28)</f>
        <v>23</v>
      </c>
      <c r="W28" s="3">
        <v>20</v>
      </c>
      <c r="X28" s="7" t="str">
        <f>R13</f>
        <v>英語</v>
      </c>
      <c r="Y28" s="9"/>
      <c r="Z28" s="23" t="str">
        <f t="shared" si="6"/>
        <v>英語</v>
      </c>
      <c r="AA28" t="str">
        <f>IF($Z28=AA$8,COUNTIF($Z$9:$Z28,AA$8)+Q$22,"")</f>
        <v/>
      </c>
      <c r="AB28" t="str">
        <f>IF($Z28=AB$8,COUNTIF($Z$9:$Z28,AB$8)+R$22,"")</f>
        <v/>
      </c>
      <c r="AC28" t="str">
        <f>IF($Z28=AC$8,COUNTIF($Z$9:$Z28,AC$8)+S$22,"")</f>
        <v/>
      </c>
      <c r="AD28" t="str">
        <f>IF($Z28=AD$8,COUNTIF($Z$9:$Z28,AD$8)+T$22,"")</f>
        <v/>
      </c>
      <c r="AE28">
        <f>IF($Z28=AE$8,COUNTIF($Z$9:$Z28,AE$8)+U$22,"")</f>
        <v>4</v>
      </c>
      <c r="AF28" t="str">
        <f t="shared" si="7"/>
        <v/>
      </c>
      <c r="AG28" t="str">
        <f t="shared" si="8"/>
        <v/>
      </c>
      <c r="AH28" t="str">
        <f t="shared" si="9"/>
        <v/>
      </c>
      <c r="AI28" t="str">
        <f t="shared" si="10"/>
        <v/>
      </c>
      <c r="AJ28" t="str">
        <f t="shared" si="11"/>
        <v>単元4</v>
      </c>
      <c r="AK28" t="str">
        <f t="shared" si="12"/>
        <v>単元5</v>
      </c>
      <c r="AL28" t="str">
        <f t="shared" si="13"/>
        <v/>
      </c>
      <c r="AM28" t="str">
        <f t="shared" si="14"/>
        <v/>
      </c>
      <c r="AN28" t="str">
        <f t="shared" si="15"/>
        <v/>
      </c>
      <c r="AO28" t="str">
        <f t="shared" si="16"/>
        <v>単元4</v>
      </c>
      <c r="AT28" s="24">
        <v>20</v>
      </c>
      <c r="AU28" s="42" t="s">
        <v>231</v>
      </c>
      <c r="AV28" s="26" t="s">
        <v>333</v>
      </c>
      <c r="AW28" s="26" t="s">
        <v>333</v>
      </c>
      <c r="AX28" s="26" t="s">
        <v>333</v>
      </c>
      <c r="AY28" s="26" t="s">
        <v>333</v>
      </c>
      <c r="AZ28" s="44" t="s">
        <v>333</v>
      </c>
    </row>
    <row r="29" spans="1:52" ht="18.95" customHeight="1" x14ac:dyDescent="0.15">
      <c r="A29" s="207"/>
      <c r="B29" s="99">
        <f t="shared" si="5"/>
        <v>45985</v>
      </c>
      <c r="C29" s="98">
        <f t="shared" si="5"/>
        <v>45985</v>
      </c>
      <c r="D29" s="3" t="s">
        <v>60</v>
      </c>
      <c r="E29" s="3"/>
      <c r="F29" s="17" t="str">
        <f t="shared" si="0"/>
        <v/>
      </c>
      <c r="G29" s="17" t="str">
        <f t="shared" si="1"/>
        <v/>
      </c>
      <c r="H29" s="17" t="str">
        <f t="shared" si="2"/>
        <v/>
      </c>
      <c r="I29" s="17" t="str">
        <f t="shared" si="3"/>
        <v>単元5</v>
      </c>
      <c r="J29" s="17" t="str">
        <f t="shared" si="4"/>
        <v/>
      </c>
      <c r="K29" s="3"/>
      <c r="M29" s="207"/>
      <c r="N29" s="33">
        <v>1</v>
      </c>
      <c r="O29">
        <f>SUM($N$6:N29)</f>
        <v>24</v>
      </c>
      <c r="W29" s="3">
        <v>21</v>
      </c>
      <c r="X29" s="7" t="str">
        <f>R9</f>
        <v>国語</v>
      </c>
      <c r="Y29" s="9"/>
      <c r="Z29" s="23" t="str">
        <f t="shared" si="6"/>
        <v>国語</v>
      </c>
      <c r="AA29">
        <f>IF($Z29=AA$8,COUNTIF($Z$9:$Z29,AA$8)+Q$22,"")</f>
        <v>5</v>
      </c>
      <c r="AB29" t="str">
        <f>IF($Z29=AB$8,COUNTIF($Z$9:$Z29,AB$8)+R$22,"")</f>
        <v/>
      </c>
      <c r="AC29" t="str">
        <f>IF($Z29=AC$8,COUNTIF($Z$9:$Z29,AC$8)+S$22,"")</f>
        <v/>
      </c>
      <c r="AD29" t="str">
        <f>IF($Z29=AD$8,COUNTIF($Z$9:$Z29,AD$8)+T$22,"")</f>
        <v/>
      </c>
      <c r="AE29" t="str">
        <f>IF($Z29=AE$8,COUNTIF($Z$9:$Z29,AE$8)+U$22,"")</f>
        <v/>
      </c>
      <c r="AF29" t="str">
        <f t="shared" si="7"/>
        <v>単元5</v>
      </c>
      <c r="AG29" t="str">
        <f t="shared" si="8"/>
        <v/>
      </c>
      <c r="AH29" t="str">
        <f t="shared" si="9"/>
        <v/>
      </c>
      <c r="AI29" t="str">
        <f t="shared" si="10"/>
        <v/>
      </c>
      <c r="AJ29" t="str">
        <f t="shared" si="11"/>
        <v/>
      </c>
      <c r="AK29" t="str">
        <f t="shared" si="12"/>
        <v>単元5</v>
      </c>
      <c r="AL29" t="str">
        <f t="shared" si="13"/>
        <v>単元5</v>
      </c>
      <c r="AM29" t="str">
        <f t="shared" si="14"/>
        <v/>
      </c>
      <c r="AN29" t="str">
        <f t="shared" si="15"/>
        <v/>
      </c>
      <c r="AO29" t="str">
        <f t="shared" si="16"/>
        <v/>
      </c>
      <c r="AT29" s="24">
        <v>21</v>
      </c>
      <c r="AU29" s="42" t="s">
        <v>232</v>
      </c>
      <c r="AV29" s="25" t="s">
        <v>334</v>
      </c>
      <c r="AW29" s="25" t="s">
        <v>334</v>
      </c>
      <c r="AX29" s="25" t="s">
        <v>334</v>
      </c>
      <c r="AY29" s="25" t="s">
        <v>334</v>
      </c>
      <c r="AZ29" s="43" t="s">
        <v>334</v>
      </c>
    </row>
    <row r="30" spans="1:52" ht="18.95" customHeight="1" x14ac:dyDescent="0.15">
      <c r="A30" s="207"/>
      <c r="B30" s="99">
        <f t="shared" si="5"/>
        <v>45986</v>
      </c>
      <c r="C30" s="98">
        <f t="shared" si="5"/>
        <v>45986</v>
      </c>
      <c r="D30" s="3" t="s">
        <v>61</v>
      </c>
      <c r="E30" s="3"/>
      <c r="F30" s="17" t="str">
        <f t="shared" si="0"/>
        <v/>
      </c>
      <c r="G30" s="17" t="str">
        <f t="shared" si="1"/>
        <v/>
      </c>
      <c r="H30" s="17" t="str">
        <f t="shared" si="2"/>
        <v/>
      </c>
      <c r="I30" s="17" t="str">
        <f t="shared" si="3"/>
        <v/>
      </c>
      <c r="J30" s="17" t="str">
        <f t="shared" si="4"/>
        <v>単元5</v>
      </c>
      <c r="K30" s="3"/>
      <c r="M30" s="207"/>
      <c r="N30" s="33">
        <v>1</v>
      </c>
      <c r="O30">
        <f>SUM($N$6:N30)</f>
        <v>25</v>
      </c>
      <c r="W30" s="3">
        <v>22</v>
      </c>
      <c r="X30" s="7" t="str">
        <f>R10</f>
        <v>社会</v>
      </c>
      <c r="Y30" s="9"/>
      <c r="Z30" s="23" t="str">
        <f t="shared" si="6"/>
        <v>社会</v>
      </c>
      <c r="AA30" t="str">
        <f>IF($Z30=AA$8,COUNTIF($Z$9:$Z30,AA$8)+Q$22,"")</f>
        <v/>
      </c>
      <c r="AB30">
        <f>IF($Z30=AB$8,COUNTIF($Z$9:$Z30,AB$8)+R$22,"")</f>
        <v>5</v>
      </c>
      <c r="AC30" t="str">
        <f>IF($Z30=AC$8,COUNTIF($Z$9:$Z30,AC$8)+S$22,"")</f>
        <v/>
      </c>
      <c r="AD30" t="str">
        <f>IF($Z30=AD$8,COUNTIF($Z$9:$Z30,AD$8)+T$22,"")</f>
        <v/>
      </c>
      <c r="AE30" t="str">
        <f>IF($Z30=AE$8,COUNTIF($Z$9:$Z30,AE$8)+U$22,"")</f>
        <v/>
      </c>
      <c r="AF30" t="str">
        <f t="shared" si="7"/>
        <v/>
      </c>
      <c r="AG30" t="str">
        <f t="shared" si="8"/>
        <v>単元5</v>
      </c>
      <c r="AH30" t="str">
        <f t="shared" si="9"/>
        <v/>
      </c>
      <c r="AI30" t="str">
        <f t="shared" si="10"/>
        <v/>
      </c>
      <c r="AJ30" t="str">
        <f t="shared" si="11"/>
        <v/>
      </c>
      <c r="AK30" t="str">
        <f t="shared" si="12"/>
        <v/>
      </c>
      <c r="AL30" t="str">
        <f t="shared" si="13"/>
        <v>単元5</v>
      </c>
      <c r="AM30" t="str">
        <f t="shared" si="14"/>
        <v>単元5</v>
      </c>
      <c r="AN30" t="str">
        <f t="shared" si="15"/>
        <v/>
      </c>
      <c r="AO30" t="str">
        <f t="shared" si="16"/>
        <v/>
      </c>
      <c r="AT30" s="24">
        <v>22</v>
      </c>
      <c r="AU30" s="42" t="s">
        <v>233</v>
      </c>
      <c r="AV30" s="25" t="s">
        <v>335</v>
      </c>
      <c r="AW30" s="25" t="s">
        <v>335</v>
      </c>
      <c r="AX30" s="25" t="s">
        <v>335</v>
      </c>
      <c r="AY30" s="25" t="s">
        <v>335</v>
      </c>
      <c r="AZ30" s="43" t="s">
        <v>335</v>
      </c>
    </row>
    <row r="31" spans="1:52" ht="18.95" customHeight="1" x14ac:dyDescent="0.15">
      <c r="A31" s="207"/>
      <c r="B31" s="99">
        <f t="shared" si="5"/>
        <v>45987</v>
      </c>
      <c r="C31" s="98">
        <f t="shared" si="5"/>
        <v>45987</v>
      </c>
      <c r="D31" s="3" t="s">
        <v>62</v>
      </c>
      <c r="E31" s="3"/>
      <c r="F31" s="17" t="str">
        <f t="shared" si="0"/>
        <v>単元6</v>
      </c>
      <c r="G31" s="17" t="str">
        <f t="shared" si="1"/>
        <v/>
      </c>
      <c r="H31" s="17" t="str">
        <f t="shared" si="2"/>
        <v/>
      </c>
      <c r="I31" s="17" t="str">
        <f t="shared" si="3"/>
        <v/>
      </c>
      <c r="J31" s="17" t="str">
        <f t="shared" si="4"/>
        <v/>
      </c>
      <c r="K31" s="3"/>
      <c r="M31" s="207"/>
      <c r="N31" s="33">
        <v>1</v>
      </c>
      <c r="O31">
        <f>SUM($N$6:N31)</f>
        <v>26</v>
      </c>
      <c r="W31" s="3">
        <v>23</v>
      </c>
      <c r="X31" s="7" t="str">
        <f>R11</f>
        <v>数学</v>
      </c>
      <c r="Y31" s="9"/>
      <c r="Z31" s="23" t="str">
        <f t="shared" si="6"/>
        <v>数学</v>
      </c>
      <c r="AA31" t="str">
        <f>IF($Z31=AA$8,COUNTIF($Z$9:$Z31,AA$8)+Q$22,"")</f>
        <v/>
      </c>
      <c r="AB31" t="str">
        <f>IF($Z31=AB$8,COUNTIF($Z$9:$Z31,AB$8)+R$22,"")</f>
        <v/>
      </c>
      <c r="AC31">
        <f>IF($Z31=AC$8,COUNTIF($Z$9:$Z31,AC$8)+S$22,"")</f>
        <v>5</v>
      </c>
      <c r="AD31" t="str">
        <f>IF($Z31=AD$8,COUNTIF($Z$9:$Z31,AD$8)+T$22,"")</f>
        <v/>
      </c>
      <c r="AE31" t="str">
        <f>IF($Z31=AE$8,COUNTIF($Z$9:$Z31,AE$8)+U$22,"")</f>
        <v/>
      </c>
      <c r="AF31" t="str">
        <f t="shared" si="7"/>
        <v/>
      </c>
      <c r="AG31" t="str">
        <f t="shared" si="8"/>
        <v/>
      </c>
      <c r="AH31" t="str">
        <f t="shared" si="9"/>
        <v>単元5</v>
      </c>
      <c r="AI31" t="str">
        <f t="shared" si="10"/>
        <v/>
      </c>
      <c r="AJ31" t="str">
        <f t="shared" si="11"/>
        <v/>
      </c>
      <c r="AK31" t="str">
        <f t="shared" si="12"/>
        <v/>
      </c>
      <c r="AL31" t="str">
        <f t="shared" si="13"/>
        <v/>
      </c>
      <c r="AM31" t="str">
        <f t="shared" si="14"/>
        <v>単元5</v>
      </c>
      <c r="AN31" t="str">
        <f t="shared" si="15"/>
        <v>単元5</v>
      </c>
      <c r="AO31" t="str">
        <f t="shared" si="16"/>
        <v/>
      </c>
      <c r="AT31" s="24">
        <v>23</v>
      </c>
      <c r="AU31" s="42" t="s">
        <v>234</v>
      </c>
      <c r="AV31" s="25" t="s">
        <v>336</v>
      </c>
      <c r="AW31" s="25" t="s">
        <v>336</v>
      </c>
      <c r="AX31" s="25" t="s">
        <v>336</v>
      </c>
      <c r="AY31" s="25" t="s">
        <v>336</v>
      </c>
      <c r="AZ31" s="43" t="s">
        <v>336</v>
      </c>
    </row>
    <row r="32" spans="1:52" ht="18.95" customHeight="1" x14ac:dyDescent="0.15">
      <c r="A32" s="207"/>
      <c r="B32" s="99">
        <f t="shared" si="5"/>
        <v>45988</v>
      </c>
      <c r="C32" s="98">
        <f t="shared" si="5"/>
        <v>45988</v>
      </c>
      <c r="D32" s="3" t="s">
        <v>63</v>
      </c>
      <c r="E32" s="3"/>
      <c r="F32" s="17" t="str">
        <f t="shared" si="0"/>
        <v/>
      </c>
      <c r="G32" s="17" t="str">
        <f t="shared" si="1"/>
        <v>単元6</v>
      </c>
      <c r="H32" s="17" t="str">
        <f t="shared" si="2"/>
        <v/>
      </c>
      <c r="I32" s="17" t="str">
        <f t="shared" si="3"/>
        <v/>
      </c>
      <c r="J32" s="17" t="str">
        <f t="shared" si="4"/>
        <v/>
      </c>
      <c r="K32" s="3"/>
      <c r="M32" s="207"/>
      <c r="N32" s="33">
        <v>1</v>
      </c>
      <c r="O32">
        <f>SUM($N$6:N32)</f>
        <v>27</v>
      </c>
      <c r="W32" s="3">
        <v>24</v>
      </c>
      <c r="X32" s="7" t="str">
        <f>R12</f>
        <v>理科</v>
      </c>
      <c r="Y32" s="9"/>
      <c r="Z32" s="23" t="str">
        <f t="shared" si="6"/>
        <v>理科</v>
      </c>
      <c r="AA32" t="str">
        <f>IF($Z32=AA$8,COUNTIF($Z$9:$Z32,AA$8)+Q$22,"")</f>
        <v/>
      </c>
      <c r="AB32" t="str">
        <f>IF($Z32=AB$8,COUNTIF($Z$9:$Z32,AB$8)+R$22,"")</f>
        <v/>
      </c>
      <c r="AC32" t="str">
        <f>IF($Z32=AC$8,COUNTIF($Z$9:$Z32,AC$8)+S$22,"")</f>
        <v/>
      </c>
      <c r="AD32">
        <f>IF($Z32=AD$8,COUNTIF($Z$9:$Z32,AD$8)+T$22,"")</f>
        <v>5</v>
      </c>
      <c r="AE32" t="str">
        <f>IF($Z32=AE$8,COUNTIF($Z$9:$Z32,AE$8)+U$22,"")</f>
        <v/>
      </c>
      <c r="AF32" t="str">
        <f t="shared" si="7"/>
        <v/>
      </c>
      <c r="AG32" t="str">
        <f t="shared" si="8"/>
        <v/>
      </c>
      <c r="AH32" t="str">
        <f t="shared" si="9"/>
        <v/>
      </c>
      <c r="AI32" t="str">
        <f t="shared" si="10"/>
        <v>単元5</v>
      </c>
      <c r="AJ32" t="str">
        <f t="shared" si="11"/>
        <v/>
      </c>
      <c r="AK32" t="str">
        <f t="shared" si="12"/>
        <v/>
      </c>
      <c r="AL32" t="str">
        <f t="shared" si="13"/>
        <v/>
      </c>
      <c r="AM32" t="str">
        <f t="shared" si="14"/>
        <v/>
      </c>
      <c r="AN32" t="str">
        <f t="shared" si="15"/>
        <v>単元5</v>
      </c>
      <c r="AO32" t="str">
        <f t="shared" si="16"/>
        <v>単元5</v>
      </c>
      <c r="AT32" s="24">
        <v>24</v>
      </c>
      <c r="AU32" s="42" t="s">
        <v>235</v>
      </c>
      <c r="AV32" s="25" t="s">
        <v>337</v>
      </c>
      <c r="AW32" s="25" t="s">
        <v>337</v>
      </c>
      <c r="AX32" s="25" t="s">
        <v>337</v>
      </c>
      <c r="AY32" s="25" t="s">
        <v>337</v>
      </c>
      <c r="AZ32" s="43" t="s">
        <v>337</v>
      </c>
    </row>
    <row r="33" spans="1:52" ht="18.95" customHeight="1" x14ac:dyDescent="0.15">
      <c r="A33" s="207"/>
      <c r="B33" s="99">
        <f t="shared" si="5"/>
        <v>45989</v>
      </c>
      <c r="C33" s="98">
        <f t="shared" si="5"/>
        <v>45989</v>
      </c>
      <c r="D33" s="3" t="s">
        <v>64</v>
      </c>
      <c r="E33" s="3"/>
      <c r="F33" s="17" t="str">
        <f t="shared" si="0"/>
        <v/>
      </c>
      <c r="G33" s="17" t="str">
        <f t="shared" si="1"/>
        <v/>
      </c>
      <c r="H33" s="17" t="str">
        <f t="shared" si="2"/>
        <v>単元6</v>
      </c>
      <c r="I33" s="17" t="str">
        <f t="shared" si="3"/>
        <v/>
      </c>
      <c r="J33" s="17" t="str">
        <f t="shared" si="4"/>
        <v/>
      </c>
      <c r="K33" s="3"/>
      <c r="M33" s="207"/>
      <c r="N33" s="33">
        <v>1</v>
      </c>
      <c r="O33">
        <f>SUM($N$6:N33)</f>
        <v>28</v>
      </c>
      <c r="Q33" s="6"/>
      <c r="W33" s="3">
        <v>25</v>
      </c>
      <c r="X33" s="7" t="str">
        <f>R13</f>
        <v>英語</v>
      </c>
      <c r="Y33" s="9"/>
      <c r="Z33" s="23" t="str">
        <f t="shared" si="6"/>
        <v>英語</v>
      </c>
      <c r="AA33" t="str">
        <f>IF($Z33=AA$8,COUNTIF($Z$9:$Z33,AA$8)+Q$22,"")</f>
        <v/>
      </c>
      <c r="AB33" t="str">
        <f>IF($Z33=AB$8,COUNTIF($Z$9:$Z33,AB$8)+R$22,"")</f>
        <v/>
      </c>
      <c r="AC33" t="str">
        <f>IF($Z33=AC$8,COUNTIF($Z$9:$Z33,AC$8)+S$22,"")</f>
        <v/>
      </c>
      <c r="AD33" t="str">
        <f>IF($Z33=AD$8,COUNTIF($Z$9:$Z33,AD$8)+T$22,"")</f>
        <v/>
      </c>
      <c r="AE33">
        <f>IF($Z33=AE$8,COUNTIF($Z$9:$Z33,AE$8)+U$22,"")</f>
        <v>5</v>
      </c>
      <c r="AF33" t="str">
        <f t="shared" si="7"/>
        <v/>
      </c>
      <c r="AG33" t="str">
        <f t="shared" si="8"/>
        <v/>
      </c>
      <c r="AH33" t="str">
        <f t="shared" si="9"/>
        <v/>
      </c>
      <c r="AI33" t="str">
        <f t="shared" si="10"/>
        <v/>
      </c>
      <c r="AJ33" t="str">
        <f t="shared" si="11"/>
        <v>単元5</v>
      </c>
      <c r="AK33" t="str">
        <f t="shared" si="12"/>
        <v>単元6</v>
      </c>
      <c r="AL33" t="str">
        <f t="shared" si="13"/>
        <v/>
      </c>
      <c r="AM33" t="str">
        <f t="shared" si="14"/>
        <v/>
      </c>
      <c r="AN33" t="str">
        <f t="shared" si="15"/>
        <v/>
      </c>
      <c r="AO33" t="str">
        <f t="shared" si="16"/>
        <v>単元5</v>
      </c>
      <c r="AT33" s="24">
        <v>25</v>
      </c>
      <c r="AU33" s="42" t="s">
        <v>236</v>
      </c>
      <c r="AV33" s="26" t="s">
        <v>338</v>
      </c>
      <c r="AW33" s="26" t="s">
        <v>338</v>
      </c>
      <c r="AX33" s="26" t="s">
        <v>338</v>
      </c>
      <c r="AY33" s="26" t="s">
        <v>338</v>
      </c>
      <c r="AZ33" s="44" t="s">
        <v>338</v>
      </c>
    </row>
    <row r="34" spans="1:52" ht="18.95" customHeight="1" x14ac:dyDescent="0.15">
      <c r="A34" s="207"/>
      <c r="B34" s="99">
        <f t="shared" si="5"/>
        <v>45990</v>
      </c>
      <c r="C34" s="98">
        <f t="shared" si="5"/>
        <v>45990</v>
      </c>
      <c r="D34" s="3" t="s">
        <v>51</v>
      </c>
      <c r="E34" s="3"/>
      <c r="F34" s="17" t="str">
        <f t="shared" si="0"/>
        <v/>
      </c>
      <c r="G34" s="17" t="str">
        <f t="shared" si="1"/>
        <v/>
      </c>
      <c r="H34" s="17" t="str">
        <f t="shared" si="2"/>
        <v/>
      </c>
      <c r="I34" s="17" t="str">
        <f t="shared" si="3"/>
        <v>単元6</v>
      </c>
      <c r="J34" s="17" t="str">
        <f t="shared" si="4"/>
        <v/>
      </c>
      <c r="K34" s="3"/>
      <c r="M34" s="207"/>
      <c r="N34" s="33">
        <v>1</v>
      </c>
      <c r="O34">
        <f>SUM($N$6:N34)</f>
        <v>29</v>
      </c>
      <c r="W34" s="3">
        <v>26</v>
      </c>
      <c r="X34" s="7" t="str">
        <f>R9</f>
        <v>国語</v>
      </c>
      <c r="Y34" s="9"/>
      <c r="Z34" s="23" t="str">
        <f t="shared" si="6"/>
        <v>国語</v>
      </c>
      <c r="AA34">
        <f>IF($Z34=AA$8,COUNTIF($Z$9:$Z34,AA$8)+Q$22,"")</f>
        <v>6</v>
      </c>
      <c r="AB34" t="str">
        <f>IF($Z34=AB$8,COUNTIF($Z$9:$Z34,AB$8)+R$22,"")</f>
        <v/>
      </c>
      <c r="AC34" t="str">
        <f>IF($Z34=AC$8,COUNTIF($Z$9:$Z34,AC$8)+S$22,"")</f>
        <v/>
      </c>
      <c r="AD34" t="str">
        <f>IF($Z34=AD$8,COUNTIF($Z$9:$Z34,AD$8)+T$22,"")</f>
        <v/>
      </c>
      <c r="AE34" t="str">
        <f>IF($Z34=AE$8,COUNTIF($Z$9:$Z34,AE$8)+U$22,"")</f>
        <v/>
      </c>
      <c r="AF34" t="str">
        <f t="shared" si="7"/>
        <v>単元6</v>
      </c>
      <c r="AG34" t="str">
        <f t="shared" si="8"/>
        <v/>
      </c>
      <c r="AH34" t="str">
        <f t="shared" si="9"/>
        <v/>
      </c>
      <c r="AI34" t="str">
        <f t="shared" si="10"/>
        <v/>
      </c>
      <c r="AJ34" t="str">
        <f t="shared" si="11"/>
        <v/>
      </c>
      <c r="AK34" t="str">
        <f t="shared" si="12"/>
        <v>単元6</v>
      </c>
      <c r="AL34" t="str">
        <f t="shared" si="13"/>
        <v>単元6</v>
      </c>
      <c r="AM34" t="str">
        <f t="shared" si="14"/>
        <v/>
      </c>
      <c r="AN34" t="str">
        <f t="shared" si="15"/>
        <v/>
      </c>
      <c r="AO34" t="str">
        <f t="shared" si="16"/>
        <v/>
      </c>
      <c r="AT34" s="24">
        <v>26</v>
      </c>
      <c r="AU34" s="42" t="s">
        <v>237</v>
      </c>
      <c r="AV34" s="26" t="s">
        <v>339</v>
      </c>
      <c r="AW34" s="26" t="s">
        <v>339</v>
      </c>
      <c r="AX34" s="26" t="s">
        <v>339</v>
      </c>
      <c r="AY34" s="26" t="s">
        <v>339</v>
      </c>
      <c r="AZ34" s="44" t="s">
        <v>339</v>
      </c>
    </row>
    <row r="35" spans="1:52" ht="18.95" customHeight="1" x14ac:dyDescent="0.15">
      <c r="A35" s="207"/>
      <c r="B35" s="99">
        <f t="shared" si="5"/>
        <v>45991</v>
      </c>
      <c r="C35" s="98">
        <f t="shared" si="5"/>
        <v>45991</v>
      </c>
      <c r="D35" s="3" t="s">
        <v>52</v>
      </c>
      <c r="E35" s="3"/>
      <c r="F35" s="17" t="str">
        <f t="shared" si="0"/>
        <v/>
      </c>
      <c r="G35" s="17" t="str">
        <f t="shared" si="1"/>
        <v/>
      </c>
      <c r="H35" s="17" t="str">
        <f t="shared" si="2"/>
        <v/>
      </c>
      <c r="I35" s="17" t="str">
        <f t="shared" si="3"/>
        <v/>
      </c>
      <c r="J35" s="17" t="str">
        <f t="shared" si="4"/>
        <v>単元6</v>
      </c>
      <c r="K35" s="3"/>
      <c r="M35" s="207"/>
      <c r="N35" s="33">
        <v>1</v>
      </c>
      <c r="O35">
        <f>SUM($N$6:N35)</f>
        <v>30</v>
      </c>
      <c r="W35" s="3">
        <v>27</v>
      </c>
      <c r="X35" s="7" t="str">
        <f>R10</f>
        <v>社会</v>
      </c>
      <c r="Y35" s="9"/>
      <c r="Z35" s="23" t="str">
        <f t="shared" si="6"/>
        <v>社会</v>
      </c>
      <c r="AA35" t="str">
        <f>IF($Z35=AA$8,COUNTIF($Z$9:$Z35,AA$8)+Q$22,"")</f>
        <v/>
      </c>
      <c r="AB35">
        <f>IF($Z35=AB$8,COUNTIF($Z$9:$Z35,AB$8)+R$22,"")</f>
        <v>6</v>
      </c>
      <c r="AC35" t="str">
        <f>IF($Z35=AC$8,COUNTIF($Z$9:$Z35,AC$8)+S$22,"")</f>
        <v/>
      </c>
      <c r="AD35" t="str">
        <f>IF($Z35=AD$8,COUNTIF($Z$9:$Z35,AD$8)+T$22,"")</f>
        <v/>
      </c>
      <c r="AE35" t="str">
        <f>IF($Z35=AE$8,COUNTIF($Z$9:$Z35,AE$8)+U$22,"")</f>
        <v/>
      </c>
      <c r="AF35" t="str">
        <f t="shared" si="7"/>
        <v/>
      </c>
      <c r="AG35" t="str">
        <f t="shared" si="8"/>
        <v>単元6</v>
      </c>
      <c r="AH35" t="str">
        <f t="shared" si="9"/>
        <v/>
      </c>
      <c r="AI35" t="str">
        <f t="shared" si="10"/>
        <v/>
      </c>
      <c r="AJ35" t="str">
        <f t="shared" si="11"/>
        <v/>
      </c>
      <c r="AK35" t="str">
        <f t="shared" si="12"/>
        <v/>
      </c>
      <c r="AL35" t="str">
        <f t="shared" si="13"/>
        <v>単元6</v>
      </c>
      <c r="AM35" t="str">
        <f t="shared" si="14"/>
        <v>単元6</v>
      </c>
      <c r="AN35" t="str">
        <f t="shared" si="15"/>
        <v/>
      </c>
      <c r="AO35" t="str">
        <f t="shared" si="16"/>
        <v/>
      </c>
      <c r="AT35" s="24">
        <v>27</v>
      </c>
      <c r="AU35" s="42" t="s">
        <v>238</v>
      </c>
      <c r="AV35" s="26" t="s">
        <v>340</v>
      </c>
      <c r="AW35" s="26" t="s">
        <v>340</v>
      </c>
      <c r="AX35" s="26" t="s">
        <v>340</v>
      </c>
      <c r="AY35" s="26" t="s">
        <v>340</v>
      </c>
      <c r="AZ35" s="44" t="s">
        <v>340</v>
      </c>
    </row>
    <row r="36" spans="1:52" ht="18.95" customHeight="1" x14ac:dyDescent="0.15">
      <c r="A36" s="207"/>
      <c r="M36" s="207"/>
      <c r="O36">
        <f>SUM($N$6:N35)</f>
        <v>30</v>
      </c>
      <c r="W36" s="3">
        <v>28</v>
      </c>
      <c r="X36" s="7" t="str">
        <f>R11</f>
        <v>数学</v>
      </c>
      <c r="Y36" s="9"/>
      <c r="Z36" s="23" t="str">
        <f t="shared" si="6"/>
        <v>数学</v>
      </c>
      <c r="AA36" t="str">
        <f>IF($Z36=AA$8,COUNTIF($Z$9:$Z36,AA$8)+Q$22,"")</f>
        <v/>
      </c>
      <c r="AB36" t="str">
        <f>IF($Z36=AB$8,COUNTIF($Z$9:$Z36,AB$8)+R$22,"")</f>
        <v/>
      </c>
      <c r="AC36">
        <f>IF($Z36=AC$8,COUNTIF($Z$9:$Z36,AC$8)+S$22,"")</f>
        <v>6</v>
      </c>
      <c r="AD36" t="str">
        <f>IF($Z36=AD$8,COUNTIF($Z$9:$Z36,AD$8)+T$22,"")</f>
        <v/>
      </c>
      <c r="AE36" t="str">
        <f>IF($Z36=AE$8,COUNTIF($Z$9:$Z36,AE$8)+U$22,"")</f>
        <v/>
      </c>
      <c r="AF36" t="str">
        <f t="shared" si="7"/>
        <v/>
      </c>
      <c r="AG36" t="str">
        <f t="shared" si="8"/>
        <v/>
      </c>
      <c r="AH36" t="str">
        <f t="shared" si="9"/>
        <v>単元6</v>
      </c>
      <c r="AI36" t="str">
        <f t="shared" si="10"/>
        <v/>
      </c>
      <c r="AJ36" t="str">
        <f t="shared" si="11"/>
        <v/>
      </c>
      <c r="AK36" t="str">
        <f t="shared" si="12"/>
        <v/>
      </c>
      <c r="AL36" t="str">
        <f t="shared" si="13"/>
        <v/>
      </c>
      <c r="AM36" t="str">
        <f t="shared" si="14"/>
        <v>単元6</v>
      </c>
      <c r="AN36" t="str">
        <f t="shared" si="15"/>
        <v>単元6</v>
      </c>
      <c r="AO36" t="str">
        <f t="shared" si="16"/>
        <v/>
      </c>
      <c r="AT36" s="24">
        <v>28</v>
      </c>
      <c r="AU36" s="42" t="s">
        <v>239</v>
      </c>
      <c r="AV36" s="25" t="s">
        <v>341</v>
      </c>
      <c r="AW36" s="25" t="s">
        <v>341</v>
      </c>
      <c r="AX36" s="25" t="s">
        <v>341</v>
      </c>
      <c r="AY36" s="25" t="s">
        <v>341</v>
      </c>
      <c r="AZ36" s="43" t="s">
        <v>341</v>
      </c>
    </row>
    <row r="37" spans="1:52" ht="24.95" customHeight="1" x14ac:dyDescent="0.15">
      <c r="A37" s="207"/>
      <c r="M37" s="207"/>
      <c r="N37" s="6" t="s">
        <v>84</v>
      </c>
      <c r="W37" s="3">
        <v>29</v>
      </c>
      <c r="X37" s="7" t="str">
        <f>R12</f>
        <v>理科</v>
      </c>
      <c r="Y37" s="9"/>
      <c r="Z37" s="23" t="str">
        <f t="shared" si="6"/>
        <v>理科</v>
      </c>
      <c r="AA37" t="str">
        <f>IF($Z37=AA$8,COUNTIF($Z$9:$Z37,AA$8)+Q$22,"")</f>
        <v/>
      </c>
      <c r="AB37" t="str">
        <f>IF($Z37=AB$8,COUNTIF($Z$9:$Z37,AB$8)+R$22,"")</f>
        <v/>
      </c>
      <c r="AC37" t="str">
        <f>IF($Z37=AC$8,COUNTIF($Z$9:$Z37,AC$8)+S$22,"")</f>
        <v/>
      </c>
      <c r="AD37">
        <f>IF($Z37=AD$8,COUNTIF($Z$9:$Z37,AD$8)+T$22,"")</f>
        <v>6</v>
      </c>
      <c r="AE37" t="str">
        <f>IF($Z37=AE$8,COUNTIF($Z$9:$Z37,AE$8)+U$22,"")</f>
        <v/>
      </c>
      <c r="AF37" t="str">
        <f t="shared" si="7"/>
        <v/>
      </c>
      <c r="AG37" t="str">
        <f t="shared" si="8"/>
        <v/>
      </c>
      <c r="AH37" t="str">
        <f t="shared" si="9"/>
        <v/>
      </c>
      <c r="AI37" t="str">
        <f t="shared" si="10"/>
        <v>単元6</v>
      </c>
      <c r="AJ37" t="str">
        <f t="shared" si="11"/>
        <v/>
      </c>
      <c r="AK37" t="str">
        <f t="shared" si="12"/>
        <v/>
      </c>
      <c r="AL37" t="str">
        <f t="shared" si="13"/>
        <v/>
      </c>
      <c r="AM37" t="str">
        <f t="shared" si="14"/>
        <v/>
      </c>
      <c r="AN37" t="str">
        <f t="shared" si="15"/>
        <v>単元6</v>
      </c>
      <c r="AO37" t="str">
        <f t="shared" si="16"/>
        <v>単元6</v>
      </c>
      <c r="AT37" s="24">
        <v>29</v>
      </c>
      <c r="AU37" s="42" t="s">
        <v>240</v>
      </c>
      <c r="AV37" s="27" t="s">
        <v>342</v>
      </c>
      <c r="AW37" s="27" t="s">
        <v>342</v>
      </c>
      <c r="AX37" s="25" t="s">
        <v>342</v>
      </c>
      <c r="AY37" s="27" t="s">
        <v>342</v>
      </c>
      <c r="AZ37" s="43" t="s">
        <v>342</v>
      </c>
    </row>
    <row r="38" spans="1:52" ht="24.95" customHeight="1" x14ac:dyDescent="0.15">
      <c r="A38" s="207"/>
      <c r="M38" s="207"/>
      <c r="W38" s="3">
        <v>30</v>
      </c>
      <c r="X38" s="7" t="str">
        <f>R13</f>
        <v>英語</v>
      </c>
      <c r="Y38" s="9"/>
      <c r="Z38" s="23" t="str">
        <f t="shared" si="6"/>
        <v>英語</v>
      </c>
      <c r="AA38" t="str">
        <f>IF($Z38=AA$8,COUNTIF($Z$9:$Z38,AA$8)+Q$22,"")</f>
        <v/>
      </c>
      <c r="AB38" t="str">
        <f>IF($Z38=AB$8,COUNTIF($Z$9:$Z38,AB$8)+R$22,"")</f>
        <v/>
      </c>
      <c r="AC38" t="str">
        <f>IF($Z38=AC$8,COUNTIF($Z$9:$Z38,AC$8)+S$22,"")</f>
        <v/>
      </c>
      <c r="AD38" t="str">
        <f>IF($Z38=AD$8,COUNTIF($Z$9:$Z38,AD$8)+T$22,"")</f>
        <v/>
      </c>
      <c r="AE38">
        <f>IF($Z38=AE$8,COUNTIF($Z$9:$Z38,AE$8)+U$22,"")</f>
        <v>6</v>
      </c>
      <c r="AF38" t="str">
        <f t="shared" si="7"/>
        <v/>
      </c>
      <c r="AG38" t="str">
        <f t="shared" si="8"/>
        <v/>
      </c>
      <c r="AH38" t="str">
        <f t="shared" si="9"/>
        <v/>
      </c>
      <c r="AI38" t="str">
        <f t="shared" si="10"/>
        <v/>
      </c>
      <c r="AJ38" t="str">
        <f t="shared" si="11"/>
        <v>単元6</v>
      </c>
      <c r="AK38" t="str">
        <f t="shared" si="12"/>
        <v>単元7</v>
      </c>
      <c r="AL38" t="str">
        <f t="shared" si="13"/>
        <v/>
      </c>
      <c r="AM38" t="str">
        <f t="shared" si="14"/>
        <v/>
      </c>
      <c r="AN38" t="str">
        <f t="shared" si="15"/>
        <v/>
      </c>
      <c r="AO38" t="str">
        <f t="shared" si="16"/>
        <v>単元6</v>
      </c>
      <c r="AT38" s="24">
        <v>30</v>
      </c>
      <c r="AU38" s="42" t="s">
        <v>241</v>
      </c>
      <c r="AV38" s="27" t="s">
        <v>343</v>
      </c>
      <c r="AW38" s="27" t="s">
        <v>343</v>
      </c>
      <c r="AX38" s="25" t="s">
        <v>343</v>
      </c>
      <c r="AY38" s="27" t="s">
        <v>343</v>
      </c>
      <c r="AZ38" s="43" t="s">
        <v>343</v>
      </c>
    </row>
    <row r="39" spans="1:52" ht="24.95" customHeight="1" x14ac:dyDescent="0.15">
      <c r="A39" s="207"/>
      <c r="B39" s="207"/>
      <c r="C39" s="207"/>
      <c r="D39" s="207"/>
      <c r="E39" s="207"/>
      <c r="F39" s="208"/>
      <c r="G39" s="208"/>
      <c r="H39" s="208"/>
      <c r="I39" s="208"/>
      <c r="J39" s="208"/>
      <c r="K39" s="207"/>
      <c r="L39" s="207"/>
      <c r="M39" s="207"/>
      <c r="W39" s="3">
        <v>31</v>
      </c>
      <c r="X39" s="7" t="str">
        <f>R9</f>
        <v>国語</v>
      </c>
      <c r="Y39" s="9"/>
      <c r="Z39" s="23" t="str">
        <f t="shared" si="6"/>
        <v>国語</v>
      </c>
      <c r="AA39">
        <f>IF($Z39=AA$8,COUNTIF($Z$9:$Z39,AA$8)+Q$22,"")</f>
        <v>7</v>
      </c>
      <c r="AB39" t="str">
        <f>IF($Z39=AB$8,COUNTIF($Z$9:$Z39,AB$8)+R$22,"")</f>
        <v/>
      </c>
      <c r="AC39" t="str">
        <f>IF($Z39=AC$8,COUNTIF($Z$9:$Z39,AC$8)+S$22,"")</f>
        <v/>
      </c>
      <c r="AD39" t="str">
        <f>IF($Z39=AD$8,COUNTIF($Z$9:$Z39,AD$8)+T$22,"")</f>
        <v/>
      </c>
      <c r="AE39" t="str">
        <f>IF($Z39=AE$8,COUNTIF($Z$9:$Z39,AE$8)+U$22,"")</f>
        <v/>
      </c>
      <c r="AF39" t="str">
        <f t="shared" si="7"/>
        <v>単元7</v>
      </c>
      <c r="AG39" t="str">
        <f t="shared" si="8"/>
        <v/>
      </c>
      <c r="AH39" t="str">
        <f t="shared" si="9"/>
        <v/>
      </c>
      <c r="AI39" t="str">
        <f t="shared" si="10"/>
        <v/>
      </c>
      <c r="AJ39" t="str">
        <f t="shared" si="11"/>
        <v/>
      </c>
      <c r="AK39" t="str">
        <f t="shared" si="12"/>
        <v>単元7</v>
      </c>
      <c r="AL39" t="str">
        <f t="shared" si="13"/>
        <v>単元7</v>
      </c>
      <c r="AM39" t="str">
        <f t="shared" si="14"/>
        <v/>
      </c>
      <c r="AN39" t="str">
        <f t="shared" si="15"/>
        <v/>
      </c>
      <c r="AO39" t="str">
        <f t="shared" si="16"/>
        <v/>
      </c>
      <c r="AT39" s="24">
        <v>31</v>
      </c>
      <c r="AU39" s="105" t="s">
        <v>344</v>
      </c>
      <c r="AV39" s="27" t="s">
        <v>242</v>
      </c>
      <c r="AW39" s="27" t="s">
        <v>242</v>
      </c>
      <c r="AX39" s="27" t="s">
        <v>242</v>
      </c>
      <c r="AY39" s="26" t="s">
        <v>242</v>
      </c>
      <c r="AZ39" s="43" t="s">
        <v>242</v>
      </c>
    </row>
    <row r="40" spans="1:52" ht="17.25" customHeight="1" x14ac:dyDescent="0.15">
      <c r="W40" s="3">
        <v>32</v>
      </c>
      <c r="X40" s="7" t="str">
        <f>R10</f>
        <v>社会</v>
      </c>
      <c r="Y40" s="9"/>
      <c r="Z40" s="23" t="str">
        <f t="shared" si="6"/>
        <v>社会</v>
      </c>
      <c r="AA40" t="str">
        <f>IF($Z40=AA$8,COUNTIF($Z$9:$Z40,AA$8)+Q$22,"")</f>
        <v/>
      </c>
      <c r="AB40">
        <f>IF($Z40=AB$8,COUNTIF($Z$9:$Z40,AB$8)+R$22,"")</f>
        <v>7</v>
      </c>
      <c r="AC40" t="str">
        <f>IF($Z40=AC$8,COUNTIF($Z$9:$Z40,AC$8)+S$22,"")</f>
        <v/>
      </c>
      <c r="AD40" t="str">
        <f>IF($Z40=AD$8,COUNTIF($Z$9:$Z40,AD$8)+T$22,"")</f>
        <v/>
      </c>
      <c r="AE40" t="str">
        <f>IF($Z40=AE$8,COUNTIF($Z$9:$Z40,AE$8)+U$22,"")</f>
        <v/>
      </c>
      <c r="AF40" t="str">
        <f t="shared" si="7"/>
        <v/>
      </c>
      <c r="AG40" t="str">
        <f t="shared" si="8"/>
        <v>単元7</v>
      </c>
      <c r="AH40" t="str">
        <f t="shared" si="9"/>
        <v/>
      </c>
      <c r="AI40" t="str">
        <f t="shared" si="10"/>
        <v/>
      </c>
      <c r="AJ40" t="str">
        <f t="shared" si="11"/>
        <v/>
      </c>
      <c r="AK40" t="str">
        <f t="shared" si="12"/>
        <v/>
      </c>
      <c r="AL40" t="str">
        <f t="shared" si="13"/>
        <v>単元7</v>
      </c>
      <c r="AM40" t="str">
        <f t="shared" si="14"/>
        <v>単元7</v>
      </c>
      <c r="AN40" t="str">
        <f t="shared" si="15"/>
        <v/>
      </c>
      <c r="AO40" t="str">
        <f t="shared" si="16"/>
        <v/>
      </c>
      <c r="AT40" s="24">
        <v>32</v>
      </c>
      <c r="AU40" s="105" t="s">
        <v>345</v>
      </c>
      <c r="AV40" s="27" t="s">
        <v>243</v>
      </c>
      <c r="AW40" s="27" t="s">
        <v>243</v>
      </c>
      <c r="AX40" s="27" t="s">
        <v>243</v>
      </c>
      <c r="AY40" s="26" t="s">
        <v>243</v>
      </c>
      <c r="AZ40" s="45" t="s">
        <v>243</v>
      </c>
    </row>
    <row r="41" spans="1:52" ht="18.95" customHeight="1" x14ac:dyDescent="0.15">
      <c r="W41" s="3">
        <v>33</v>
      </c>
      <c r="X41" s="7" t="str">
        <f>R11</f>
        <v>数学</v>
      </c>
      <c r="Y41" s="9"/>
      <c r="Z41" s="23" t="str">
        <f t="shared" ref="Z41:Z58" si="17">IF(Y41="",IF(X41=0,"",X41),Y41)</f>
        <v>数学</v>
      </c>
      <c r="AA41" t="str">
        <f>IF($Z41=AA$8,COUNTIF($Z$9:$Z41,AA$8)+Q$22,"")</f>
        <v/>
      </c>
      <c r="AB41" t="str">
        <f>IF($Z41=AB$8,COUNTIF($Z$9:$Z41,AB$8)+R$22,"")</f>
        <v/>
      </c>
      <c r="AC41">
        <f>IF($Z41=AC$8,COUNTIF($Z$9:$Z41,AC$8)+S$22,"")</f>
        <v>7</v>
      </c>
      <c r="AD41" t="str">
        <f>IF($Z41=AD$8,COUNTIF($Z$9:$Z41,AD$8)+T$22,"")</f>
        <v/>
      </c>
      <c r="AE41" t="str">
        <f>IF($Z41=AE$8,COUNTIF($Z$9:$Z41,AE$8)+U$22,"")</f>
        <v/>
      </c>
      <c r="AF41" t="str">
        <f t="shared" ref="AF41:AF58" si="18">IF(AA41="","",VLOOKUP(AA41,$AT$9:$AZ$58,3))</f>
        <v/>
      </c>
      <c r="AG41" t="str">
        <f t="shared" ref="AG41:AG58" si="19">IF(AB41="","",VLOOKUP(AB41,$AT$9:$AZ$58,4))</f>
        <v/>
      </c>
      <c r="AH41" t="str">
        <f t="shared" ref="AH41:AH58" si="20">IF(AC41="","",VLOOKUP(AC41,$AT$9:$AZ$58,5))</f>
        <v>単元7</v>
      </c>
      <c r="AI41" t="str">
        <f t="shared" ref="AI41:AI58" si="21">IF(AD41="","",VLOOKUP(AD41,$AT$9:$AZ$58,6))</f>
        <v/>
      </c>
      <c r="AJ41" t="str">
        <f t="shared" ref="AJ41:AJ58" si="22">IF(AE41="","",VLOOKUP(AE41,$AT$9:$AZ$58,7))</f>
        <v/>
      </c>
      <c r="AK41" t="str">
        <f t="shared" ref="AK41:AK69" si="23">IF(AF41=AF42,"",IF($Z41=$Z42,AF41&amp;","&amp;AF42,AF41&amp;AF42))</f>
        <v/>
      </c>
      <c r="AL41" t="str">
        <f t="shared" ref="AL41:AL69" si="24">IF(AG41=AG42,"",IF($Z41=$Z42,AG41&amp;","&amp;AG42,AG41&amp;AG42))</f>
        <v/>
      </c>
      <c r="AM41" t="str">
        <f t="shared" ref="AM41:AM69" si="25">IF(AH41=AH42,"",IF($Z41=$Z42,AH41&amp;","&amp;AH42,AH41&amp;AH42))</f>
        <v>単元7</v>
      </c>
      <c r="AN41" t="str">
        <f t="shared" ref="AN41:AN69" si="26">IF(AI41=AI42,"",IF($Z41=$Z42,AI41&amp;","&amp;AI42,AI41&amp;AI42))</f>
        <v>単元7</v>
      </c>
      <c r="AO41" t="str">
        <f t="shared" ref="AO41:AO69" si="27">IF(AJ41=AJ42,"",IF($Z41=$Z42,AJ41&amp;","&amp;AJ42,AJ41&amp;AJ42))</f>
        <v/>
      </c>
      <c r="AT41" s="24">
        <v>33</v>
      </c>
      <c r="AU41" s="105" t="s">
        <v>346</v>
      </c>
      <c r="AV41" s="27" t="s">
        <v>244</v>
      </c>
      <c r="AW41" s="27" t="s">
        <v>244</v>
      </c>
      <c r="AX41" s="27" t="s">
        <v>244</v>
      </c>
      <c r="AY41" s="26" t="s">
        <v>244</v>
      </c>
      <c r="AZ41" s="45" t="s">
        <v>244</v>
      </c>
    </row>
    <row r="42" spans="1:52" ht="18.95" customHeight="1" x14ac:dyDescent="0.15">
      <c r="W42" s="3">
        <v>34</v>
      </c>
      <c r="X42" s="7" t="str">
        <f>R12</f>
        <v>理科</v>
      </c>
      <c r="Y42" s="9"/>
      <c r="Z42" s="23" t="str">
        <f t="shared" si="17"/>
        <v>理科</v>
      </c>
      <c r="AA42" t="str">
        <f>IF($Z42=AA$8,COUNTIF($Z$9:$Z42,AA$8)+Q$22,"")</f>
        <v/>
      </c>
      <c r="AB42" t="str">
        <f>IF($Z42=AB$8,COUNTIF($Z$9:$Z42,AB$8)+R$22,"")</f>
        <v/>
      </c>
      <c r="AC42" t="str">
        <f>IF($Z42=AC$8,COUNTIF($Z$9:$Z42,AC$8)+S$22,"")</f>
        <v/>
      </c>
      <c r="AD42">
        <f>IF($Z42=AD$8,COUNTIF($Z$9:$Z42,AD$8)+T$22,"")</f>
        <v>7</v>
      </c>
      <c r="AE42" t="str">
        <f>IF($Z42=AE$8,COUNTIF($Z$9:$Z42,AE$8)+U$22,"")</f>
        <v/>
      </c>
      <c r="AF42" t="str">
        <f t="shared" si="18"/>
        <v/>
      </c>
      <c r="AG42" t="str">
        <f t="shared" si="19"/>
        <v/>
      </c>
      <c r="AH42" t="str">
        <f t="shared" si="20"/>
        <v/>
      </c>
      <c r="AI42" t="str">
        <f t="shared" si="21"/>
        <v>単元7</v>
      </c>
      <c r="AJ42" t="str">
        <f t="shared" si="22"/>
        <v/>
      </c>
      <c r="AK42" t="str">
        <f t="shared" si="23"/>
        <v/>
      </c>
      <c r="AL42" t="str">
        <f t="shared" si="24"/>
        <v/>
      </c>
      <c r="AM42" t="str">
        <f t="shared" si="25"/>
        <v/>
      </c>
      <c r="AN42" t="str">
        <f t="shared" si="26"/>
        <v>単元7</v>
      </c>
      <c r="AO42" t="str">
        <f t="shared" si="27"/>
        <v>単元7</v>
      </c>
      <c r="AT42" s="24">
        <v>34</v>
      </c>
      <c r="AU42" s="105" t="s">
        <v>347</v>
      </c>
      <c r="AV42" s="26" t="s">
        <v>245</v>
      </c>
      <c r="AW42" s="26" t="s">
        <v>245</v>
      </c>
      <c r="AX42" s="26" t="s">
        <v>245</v>
      </c>
      <c r="AY42" s="26" t="s">
        <v>245</v>
      </c>
      <c r="AZ42" s="44" t="s">
        <v>245</v>
      </c>
    </row>
    <row r="43" spans="1:52" ht="18.95" customHeight="1" x14ac:dyDescent="0.15">
      <c r="W43" s="3">
        <v>35</v>
      </c>
      <c r="X43" s="7" t="str">
        <f>R13</f>
        <v>英語</v>
      </c>
      <c r="Y43" s="9"/>
      <c r="Z43" s="23" t="str">
        <f t="shared" si="17"/>
        <v>英語</v>
      </c>
      <c r="AA43" t="str">
        <f>IF($Z43=AA$8,COUNTIF($Z$9:$Z43,AA$8)+Q$22,"")</f>
        <v/>
      </c>
      <c r="AB43" t="str">
        <f>IF($Z43=AB$8,COUNTIF($Z$9:$Z43,AB$8)+R$22,"")</f>
        <v/>
      </c>
      <c r="AC43" t="str">
        <f>IF($Z43=AC$8,COUNTIF($Z$9:$Z43,AC$8)+S$22,"")</f>
        <v/>
      </c>
      <c r="AD43" t="str">
        <f>IF($Z43=AD$8,COUNTIF($Z$9:$Z43,AD$8)+T$22,"")</f>
        <v/>
      </c>
      <c r="AE43">
        <f>IF($Z43=AE$8,COUNTIF($Z$9:$Z43,AE$8)+U$22,"")</f>
        <v>7</v>
      </c>
      <c r="AF43" t="str">
        <f t="shared" si="18"/>
        <v/>
      </c>
      <c r="AG43" t="str">
        <f t="shared" si="19"/>
        <v/>
      </c>
      <c r="AH43" t="str">
        <f t="shared" si="20"/>
        <v/>
      </c>
      <c r="AI43" t="str">
        <f t="shared" si="21"/>
        <v/>
      </c>
      <c r="AJ43" t="str">
        <f t="shared" si="22"/>
        <v>単元7</v>
      </c>
      <c r="AK43" t="str">
        <f t="shared" si="23"/>
        <v>単元8</v>
      </c>
      <c r="AL43" t="str">
        <f t="shared" si="24"/>
        <v/>
      </c>
      <c r="AM43" t="str">
        <f t="shared" si="25"/>
        <v/>
      </c>
      <c r="AN43" t="str">
        <f t="shared" si="26"/>
        <v/>
      </c>
      <c r="AO43" t="str">
        <f t="shared" si="27"/>
        <v>単元7</v>
      </c>
      <c r="AT43" s="24">
        <v>35</v>
      </c>
      <c r="AU43" s="105" t="s">
        <v>348</v>
      </c>
      <c r="AV43" s="26" t="s">
        <v>246</v>
      </c>
      <c r="AW43" s="26" t="s">
        <v>246</v>
      </c>
      <c r="AX43" s="26" t="s">
        <v>246</v>
      </c>
      <c r="AY43" s="26" t="s">
        <v>246</v>
      </c>
      <c r="AZ43" s="44" t="s">
        <v>246</v>
      </c>
    </row>
    <row r="44" spans="1:52" ht="18.95" customHeight="1" x14ac:dyDescent="0.15">
      <c r="W44" s="3">
        <v>36</v>
      </c>
      <c r="X44" s="7" t="str">
        <f>R9</f>
        <v>国語</v>
      </c>
      <c r="Y44" s="9"/>
      <c r="Z44" s="23" t="str">
        <f t="shared" si="17"/>
        <v>国語</v>
      </c>
      <c r="AA44">
        <f>IF($Z44=AA$8,COUNTIF($Z$9:$Z44,AA$8)+Q$22,"")</f>
        <v>8</v>
      </c>
      <c r="AB44" t="str">
        <f>IF($Z44=AB$8,COUNTIF($Z$9:$Z44,AB$8)+R$22,"")</f>
        <v/>
      </c>
      <c r="AC44" t="str">
        <f>IF($Z44=AC$8,COUNTIF($Z$9:$Z44,AC$8)+S$22,"")</f>
        <v/>
      </c>
      <c r="AD44" t="str">
        <f>IF($Z44=AD$8,COUNTIF($Z$9:$Z44,AD$8)+T$22,"")</f>
        <v/>
      </c>
      <c r="AE44" t="str">
        <f>IF($Z44=AE$8,COUNTIF($Z$9:$Z44,AE$8)+U$22,"")</f>
        <v/>
      </c>
      <c r="AF44" t="str">
        <f t="shared" si="18"/>
        <v>単元8</v>
      </c>
      <c r="AG44" t="str">
        <f t="shared" si="19"/>
        <v/>
      </c>
      <c r="AH44" t="str">
        <f t="shared" si="20"/>
        <v/>
      </c>
      <c r="AI44" t="str">
        <f t="shared" si="21"/>
        <v/>
      </c>
      <c r="AJ44" t="str">
        <f t="shared" si="22"/>
        <v/>
      </c>
      <c r="AK44" t="str">
        <f t="shared" si="23"/>
        <v>単元8</v>
      </c>
      <c r="AL44" t="str">
        <f t="shared" si="24"/>
        <v>単元8</v>
      </c>
      <c r="AM44" t="str">
        <f t="shared" si="25"/>
        <v/>
      </c>
      <c r="AN44" t="str">
        <f t="shared" si="26"/>
        <v/>
      </c>
      <c r="AO44" t="str">
        <f t="shared" si="27"/>
        <v/>
      </c>
      <c r="AT44" s="24">
        <v>36</v>
      </c>
      <c r="AU44" s="105" t="s">
        <v>349</v>
      </c>
      <c r="AV44" s="26" t="s">
        <v>247</v>
      </c>
      <c r="AW44" s="26" t="s">
        <v>247</v>
      </c>
      <c r="AX44" s="26" t="s">
        <v>247</v>
      </c>
      <c r="AY44" s="26" t="s">
        <v>247</v>
      </c>
      <c r="AZ44" s="44" t="s">
        <v>247</v>
      </c>
    </row>
    <row r="45" spans="1:52" ht="18.95" customHeight="1" x14ac:dyDescent="0.15">
      <c r="W45" s="3">
        <v>37</v>
      </c>
      <c r="X45" s="7" t="str">
        <f>R10</f>
        <v>社会</v>
      </c>
      <c r="Y45" s="9"/>
      <c r="Z45" s="23" t="str">
        <f t="shared" si="17"/>
        <v>社会</v>
      </c>
      <c r="AA45" t="str">
        <f>IF($Z45=AA$8,COUNTIF($Z$9:$Z45,AA$8)+Q$22,"")</f>
        <v/>
      </c>
      <c r="AB45">
        <f>IF($Z45=AB$8,COUNTIF($Z$9:$Z45,AB$8)+R$22,"")</f>
        <v>8</v>
      </c>
      <c r="AC45" t="str">
        <f>IF($Z45=AC$8,COUNTIF($Z$9:$Z45,AC$8)+S$22,"")</f>
        <v/>
      </c>
      <c r="AD45" t="str">
        <f>IF($Z45=AD$8,COUNTIF($Z$9:$Z45,AD$8)+T$22,"")</f>
        <v/>
      </c>
      <c r="AE45" t="str">
        <f>IF($Z45=AE$8,COUNTIF($Z$9:$Z45,AE$8)+U$22,"")</f>
        <v/>
      </c>
      <c r="AF45" t="str">
        <f t="shared" si="18"/>
        <v/>
      </c>
      <c r="AG45" t="str">
        <f t="shared" si="19"/>
        <v>単元8</v>
      </c>
      <c r="AH45" t="str">
        <f t="shared" si="20"/>
        <v/>
      </c>
      <c r="AI45" t="str">
        <f t="shared" si="21"/>
        <v/>
      </c>
      <c r="AJ45" t="str">
        <f t="shared" si="22"/>
        <v/>
      </c>
      <c r="AK45" t="str">
        <f t="shared" si="23"/>
        <v/>
      </c>
      <c r="AL45" t="str">
        <f t="shared" si="24"/>
        <v>単元8</v>
      </c>
      <c r="AM45" t="str">
        <f t="shared" si="25"/>
        <v>単元8</v>
      </c>
      <c r="AN45" t="str">
        <f t="shared" si="26"/>
        <v/>
      </c>
      <c r="AO45" t="str">
        <f t="shared" si="27"/>
        <v/>
      </c>
      <c r="AT45" s="24">
        <v>37</v>
      </c>
      <c r="AU45" s="105" t="s">
        <v>350</v>
      </c>
      <c r="AV45" s="26" t="s">
        <v>248</v>
      </c>
      <c r="AW45" s="26" t="s">
        <v>248</v>
      </c>
      <c r="AX45" s="26" t="s">
        <v>248</v>
      </c>
      <c r="AY45" s="26" t="s">
        <v>248</v>
      </c>
      <c r="AZ45" s="44" t="s">
        <v>248</v>
      </c>
    </row>
    <row r="46" spans="1:52" ht="18.95" customHeight="1" x14ac:dyDescent="0.15">
      <c r="W46" s="3">
        <v>38</v>
      </c>
      <c r="X46" s="7" t="str">
        <f>R11</f>
        <v>数学</v>
      </c>
      <c r="Y46" s="9"/>
      <c r="Z46" s="23" t="str">
        <f t="shared" si="17"/>
        <v>数学</v>
      </c>
      <c r="AA46" t="str">
        <f>IF($Z46=AA$8,COUNTIF($Z$9:$Z46,AA$8)+Q$22,"")</f>
        <v/>
      </c>
      <c r="AB46" t="str">
        <f>IF($Z46=AB$8,COUNTIF($Z$9:$Z46,AB$8)+R$22,"")</f>
        <v/>
      </c>
      <c r="AC46">
        <f>IF($Z46=AC$8,COUNTIF($Z$9:$Z46,AC$8)+S$22,"")</f>
        <v>8</v>
      </c>
      <c r="AD46" t="str">
        <f>IF($Z46=AD$8,COUNTIF($Z$9:$Z46,AD$8)+T$22,"")</f>
        <v/>
      </c>
      <c r="AE46" t="str">
        <f>IF($Z46=AE$8,COUNTIF($Z$9:$Z46,AE$8)+U$22,"")</f>
        <v/>
      </c>
      <c r="AF46" t="str">
        <f t="shared" si="18"/>
        <v/>
      </c>
      <c r="AG46" t="str">
        <f t="shared" si="19"/>
        <v/>
      </c>
      <c r="AH46" t="str">
        <f t="shared" si="20"/>
        <v>単元8</v>
      </c>
      <c r="AI46" t="str">
        <f t="shared" si="21"/>
        <v/>
      </c>
      <c r="AJ46" t="str">
        <f t="shared" si="22"/>
        <v/>
      </c>
      <c r="AK46" t="str">
        <f t="shared" si="23"/>
        <v/>
      </c>
      <c r="AL46" t="str">
        <f t="shared" si="24"/>
        <v/>
      </c>
      <c r="AM46" t="str">
        <f t="shared" si="25"/>
        <v>単元8</v>
      </c>
      <c r="AN46" t="str">
        <f t="shared" si="26"/>
        <v>単元8</v>
      </c>
      <c r="AO46" t="str">
        <f t="shared" si="27"/>
        <v/>
      </c>
      <c r="AT46" s="24">
        <v>38</v>
      </c>
      <c r="AU46" s="105" t="s">
        <v>351</v>
      </c>
      <c r="AV46" s="26" t="s">
        <v>249</v>
      </c>
      <c r="AW46" s="26" t="s">
        <v>249</v>
      </c>
      <c r="AX46" s="26" t="s">
        <v>249</v>
      </c>
      <c r="AY46" s="26" t="s">
        <v>249</v>
      </c>
      <c r="AZ46" s="44" t="s">
        <v>249</v>
      </c>
    </row>
    <row r="47" spans="1:52" ht="18.95" customHeight="1" x14ac:dyDescent="0.15">
      <c r="W47" s="3">
        <v>39</v>
      </c>
      <c r="X47" s="7" t="str">
        <f>R12</f>
        <v>理科</v>
      </c>
      <c r="Y47" s="9"/>
      <c r="Z47" s="23" t="str">
        <f t="shared" si="17"/>
        <v>理科</v>
      </c>
      <c r="AA47" t="str">
        <f>IF($Z47=AA$8,COUNTIF($Z$9:$Z47,AA$8)+Q$22,"")</f>
        <v/>
      </c>
      <c r="AB47" t="str">
        <f>IF($Z47=AB$8,COUNTIF($Z$9:$Z47,AB$8)+R$22,"")</f>
        <v/>
      </c>
      <c r="AC47" t="str">
        <f>IF($Z47=AC$8,COUNTIF($Z$9:$Z47,AC$8)+S$22,"")</f>
        <v/>
      </c>
      <c r="AD47">
        <f>IF($Z47=AD$8,COUNTIF($Z$9:$Z47,AD$8)+T$22,"")</f>
        <v>8</v>
      </c>
      <c r="AE47" t="str">
        <f>IF($Z47=AE$8,COUNTIF($Z$9:$Z47,AE$8)+U$22,"")</f>
        <v/>
      </c>
      <c r="AF47" t="str">
        <f t="shared" si="18"/>
        <v/>
      </c>
      <c r="AG47" t="str">
        <f t="shared" si="19"/>
        <v/>
      </c>
      <c r="AH47" t="str">
        <f t="shared" si="20"/>
        <v/>
      </c>
      <c r="AI47" t="str">
        <f t="shared" si="21"/>
        <v>単元8</v>
      </c>
      <c r="AJ47" t="str">
        <f t="shared" si="22"/>
        <v/>
      </c>
      <c r="AK47" t="str">
        <f t="shared" si="23"/>
        <v/>
      </c>
      <c r="AL47" t="str">
        <f t="shared" si="24"/>
        <v/>
      </c>
      <c r="AM47" t="str">
        <f t="shared" si="25"/>
        <v/>
      </c>
      <c r="AN47" t="str">
        <f t="shared" si="26"/>
        <v>単元8</v>
      </c>
      <c r="AO47" t="str">
        <f t="shared" si="27"/>
        <v>単元8</v>
      </c>
      <c r="AT47" s="24">
        <v>39</v>
      </c>
      <c r="AU47" s="105" t="s">
        <v>352</v>
      </c>
      <c r="AV47" s="26" t="s">
        <v>250</v>
      </c>
      <c r="AW47" s="26" t="s">
        <v>250</v>
      </c>
      <c r="AX47" s="26" t="s">
        <v>250</v>
      </c>
      <c r="AY47" s="26" t="s">
        <v>250</v>
      </c>
      <c r="AZ47" s="44" t="s">
        <v>250</v>
      </c>
    </row>
    <row r="48" spans="1:52" ht="18.95" customHeight="1" x14ac:dyDescent="0.15">
      <c r="W48" s="3">
        <v>40</v>
      </c>
      <c r="X48" s="7" t="str">
        <f>R13</f>
        <v>英語</v>
      </c>
      <c r="Y48" s="9"/>
      <c r="Z48" s="23" t="str">
        <f t="shared" si="17"/>
        <v>英語</v>
      </c>
      <c r="AA48" t="str">
        <f>IF($Z48=AA$8,COUNTIF($Z$9:$Z48,AA$8)+Q$22,"")</f>
        <v/>
      </c>
      <c r="AB48" t="str">
        <f>IF($Z48=AB$8,COUNTIF($Z$9:$Z48,AB$8)+R$22,"")</f>
        <v/>
      </c>
      <c r="AC48" t="str">
        <f>IF($Z48=AC$8,COUNTIF($Z$9:$Z48,AC$8)+S$22,"")</f>
        <v/>
      </c>
      <c r="AD48" t="str">
        <f>IF($Z48=AD$8,COUNTIF($Z$9:$Z48,AD$8)+T$22,"")</f>
        <v/>
      </c>
      <c r="AE48">
        <f>IF($Z48=AE$8,COUNTIF($Z$9:$Z48,AE$8)+U$22,"")</f>
        <v>8</v>
      </c>
      <c r="AF48" t="str">
        <f t="shared" si="18"/>
        <v/>
      </c>
      <c r="AG48" t="str">
        <f t="shared" si="19"/>
        <v/>
      </c>
      <c r="AH48" t="str">
        <f t="shared" si="20"/>
        <v/>
      </c>
      <c r="AI48" t="str">
        <f t="shared" si="21"/>
        <v/>
      </c>
      <c r="AJ48" t="str">
        <f t="shared" si="22"/>
        <v>単元8</v>
      </c>
      <c r="AK48" t="str">
        <f t="shared" si="23"/>
        <v>単元9</v>
      </c>
      <c r="AL48" t="str">
        <f t="shared" si="24"/>
        <v/>
      </c>
      <c r="AM48" t="str">
        <f t="shared" si="25"/>
        <v/>
      </c>
      <c r="AN48" t="str">
        <f t="shared" si="26"/>
        <v/>
      </c>
      <c r="AO48" t="str">
        <f t="shared" si="27"/>
        <v>単元8</v>
      </c>
      <c r="AT48" s="24">
        <v>40</v>
      </c>
      <c r="AU48" s="105" t="s">
        <v>354</v>
      </c>
      <c r="AV48" s="3" t="s">
        <v>252</v>
      </c>
      <c r="AW48" s="3" t="s">
        <v>252</v>
      </c>
      <c r="AX48" s="3" t="s">
        <v>252</v>
      </c>
      <c r="AY48" s="3" t="s">
        <v>252</v>
      </c>
      <c r="AZ48" s="46" t="s">
        <v>252</v>
      </c>
    </row>
    <row r="49" spans="23:52" ht="18.95" customHeight="1" x14ac:dyDescent="0.15">
      <c r="W49" s="3">
        <v>41</v>
      </c>
      <c r="X49" s="7" t="str">
        <f>R9</f>
        <v>国語</v>
      </c>
      <c r="Y49" s="9"/>
      <c r="Z49" s="23" t="str">
        <f t="shared" si="17"/>
        <v>国語</v>
      </c>
      <c r="AA49">
        <f>IF($Z49=AA$8,COUNTIF($Z$9:$Z49,AA$8)+Q$22,"")</f>
        <v>9</v>
      </c>
      <c r="AB49" t="str">
        <f>IF($Z49=AB$8,COUNTIF($Z$9:$Z49,AB$8)+R$22,"")</f>
        <v/>
      </c>
      <c r="AC49" t="str">
        <f>IF($Z49=AC$8,COUNTIF($Z$9:$Z49,AC$8)+S$22,"")</f>
        <v/>
      </c>
      <c r="AD49" t="str">
        <f>IF($Z49=AD$8,COUNTIF($Z$9:$Z49,AD$8)+T$22,"")</f>
        <v/>
      </c>
      <c r="AE49" t="str">
        <f>IF($Z49=AE$8,COUNTIF($Z$9:$Z49,AE$8)+U$22,"")</f>
        <v/>
      </c>
      <c r="AF49" t="str">
        <f t="shared" si="18"/>
        <v>単元9</v>
      </c>
      <c r="AG49" t="str">
        <f t="shared" si="19"/>
        <v/>
      </c>
      <c r="AH49" t="str">
        <f t="shared" si="20"/>
        <v/>
      </c>
      <c r="AI49" t="str">
        <f t="shared" si="21"/>
        <v/>
      </c>
      <c r="AJ49" t="str">
        <f t="shared" si="22"/>
        <v/>
      </c>
      <c r="AK49" t="str">
        <f t="shared" si="23"/>
        <v>単元9</v>
      </c>
      <c r="AL49" t="str">
        <f t="shared" si="24"/>
        <v>単元9</v>
      </c>
      <c r="AM49" t="str">
        <f t="shared" si="25"/>
        <v/>
      </c>
      <c r="AN49" t="str">
        <f t="shared" si="26"/>
        <v/>
      </c>
      <c r="AO49" t="str">
        <f t="shared" si="27"/>
        <v/>
      </c>
      <c r="AT49" s="24">
        <v>41</v>
      </c>
      <c r="AU49" s="105"/>
      <c r="AV49" s="3"/>
      <c r="AW49" s="3"/>
      <c r="AX49" s="3"/>
      <c r="AY49" s="3"/>
      <c r="AZ49" s="46"/>
    </row>
    <row r="50" spans="23:52" ht="18.95" customHeight="1" x14ac:dyDescent="0.15">
      <c r="W50" s="3">
        <v>42</v>
      </c>
      <c r="X50" s="7" t="str">
        <f>R10</f>
        <v>社会</v>
      </c>
      <c r="Y50" s="9"/>
      <c r="Z50" s="23" t="str">
        <f t="shared" si="17"/>
        <v>社会</v>
      </c>
      <c r="AA50" t="str">
        <f>IF($Z50=AA$8,COUNTIF($Z$9:$Z50,AA$8)+Q$22,"")</f>
        <v/>
      </c>
      <c r="AB50">
        <f>IF($Z50=AB$8,COUNTIF($Z$9:$Z50,AB$8)+R$22,"")</f>
        <v>9</v>
      </c>
      <c r="AC50" t="str">
        <f>IF($Z50=AC$8,COUNTIF($Z$9:$Z50,AC$8)+S$22,"")</f>
        <v/>
      </c>
      <c r="AD50" t="str">
        <f>IF($Z50=AD$8,COUNTIF($Z$9:$Z50,AD$8)+T$22,"")</f>
        <v/>
      </c>
      <c r="AE50" t="str">
        <f>IF($Z50=AE$8,COUNTIF($Z$9:$Z50,AE$8)+U$22,"")</f>
        <v/>
      </c>
      <c r="AF50" t="str">
        <f t="shared" si="18"/>
        <v/>
      </c>
      <c r="AG50" t="str">
        <f t="shared" si="19"/>
        <v>単元9</v>
      </c>
      <c r="AH50" t="str">
        <f t="shared" si="20"/>
        <v/>
      </c>
      <c r="AI50" t="str">
        <f t="shared" si="21"/>
        <v/>
      </c>
      <c r="AJ50" t="str">
        <f t="shared" si="22"/>
        <v/>
      </c>
      <c r="AK50" t="str">
        <f t="shared" si="23"/>
        <v/>
      </c>
      <c r="AL50" t="str">
        <f t="shared" si="24"/>
        <v>単元9</v>
      </c>
      <c r="AM50" t="str">
        <f t="shared" si="25"/>
        <v>単元9</v>
      </c>
      <c r="AN50" t="str">
        <f t="shared" si="26"/>
        <v/>
      </c>
      <c r="AO50" t="str">
        <f t="shared" si="27"/>
        <v/>
      </c>
      <c r="AT50" s="24">
        <v>42</v>
      </c>
      <c r="AU50" s="42"/>
      <c r="AV50" s="3"/>
      <c r="AW50" s="3"/>
      <c r="AX50" s="3"/>
      <c r="AY50" s="3"/>
      <c r="AZ50" s="46"/>
    </row>
    <row r="51" spans="23:52" ht="18.95" customHeight="1" x14ac:dyDescent="0.15">
      <c r="W51" s="3">
        <v>43</v>
      </c>
      <c r="X51" s="7" t="str">
        <f>R11</f>
        <v>数学</v>
      </c>
      <c r="Y51" s="9"/>
      <c r="Z51" s="23" t="str">
        <f t="shared" si="17"/>
        <v>数学</v>
      </c>
      <c r="AA51" t="str">
        <f>IF($Z51=AA$8,COUNTIF($Z$9:$Z51,AA$8)+Q$22,"")</f>
        <v/>
      </c>
      <c r="AB51" t="str">
        <f>IF($Z51=AB$8,COUNTIF($Z$9:$Z51,AB$8)+R$22,"")</f>
        <v/>
      </c>
      <c r="AC51">
        <f>IF($Z51=AC$8,COUNTIF($Z$9:$Z51,AC$8)+S$22,"")</f>
        <v>9</v>
      </c>
      <c r="AD51" t="str">
        <f>IF($Z51=AD$8,COUNTIF($Z$9:$Z51,AD$8)+T$22,"")</f>
        <v/>
      </c>
      <c r="AE51" t="str">
        <f>IF($Z51=AE$8,COUNTIF($Z$9:$Z51,AE$8)+U$22,"")</f>
        <v/>
      </c>
      <c r="AF51" t="str">
        <f t="shared" si="18"/>
        <v/>
      </c>
      <c r="AG51" t="str">
        <f t="shared" si="19"/>
        <v/>
      </c>
      <c r="AH51" t="str">
        <f t="shared" si="20"/>
        <v>単元9</v>
      </c>
      <c r="AI51" t="str">
        <f t="shared" si="21"/>
        <v/>
      </c>
      <c r="AJ51" t="str">
        <f t="shared" si="22"/>
        <v/>
      </c>
      <c r="AK51" t="str">
        <f t="shared" si="23"/>
        <v/>
      </c>
      <c r="AL51" t="str">
        <f t="shared" si="24"/>
        <v/>
      </c>
      <c r="AM51" t="str">
        <f t="shared" si="25"/>
        <v>単元9</v>
      </c>
      <c r="AN51" t="str">
        <f t="shared" si="26"/>
        <v>単元9</v>
      </c>
      <c r="AO51" t="str">
        <f t="shared" si="27"/>
        <v/>
      </c>
      <c r="AT51" s="24">
        <v>43</v>
      </c>
      <c r="AU51" s="42"/>
      <c r="AV51" s="3"/>
      <c r="AW51" s="3"/>
      <c r="AX51" s="3"/>
      <c r="AY51" s="3"/>
      <c r="AZ51" s="46"/>
    </row>
    <row r="52" spans="23:52" ht="18.95" customHeight="1" x14ac:dyDescent="0.15">
      <c r="W52" s="3">
        <v>44</v>
      </c>
      <c r="X52" s="7" t="str">
        <f>R12</f>
        <v>理科</v>
      </c>
      <c r="Y52" s="9"/>
      <c r="Z52" s="23" t="str">
        <f t="shared" si="17"/>
        <v>理科</v>
      </c>
      <c r="AA52" t="str">
        <f>IF($Z52=AA$8,COUNTIF($Z$9:$Z52,AA$8)+Q$22,"")</f>
        <v/>
      </c>
      <c r="AB52" t="str">
        <f>IF($Z52=AB$8,COUNTIF($Z$9:$Z52,AB$8)+R$22,"")</f>
        <v/>
      </c>
      <c r="AC52" t="str">
        <f>IF($Z52=AC$8,COUNTIF($Z$9:$Z52,AC$8)+S$22,"")</f>
        <v/>
      </c>
      <c r="AD52">
        <f>IF($Z52=AD$8,COUNTIF($Z$9:$Z52,AD$8)+T$22,"")</f>
        <v>9</v>
      </c>
      <c r="AE52" t="str">
        <f>IF($Z52=AE$8,COUNTIF($Z$9:$Z52,AE$8)+U$22,"")</f>
        <v/>
      </c>
      <c r="AF52" t="str">
        <f t="shared" si="18"/>
        <v/>
      </c>
      <c r="AG52" t="str">
        <f t="shared" si="19"/>
        <v/>
      </c>
      <c r="AH52" t="str">
        <f t="shared" si="20"/>
        <v/>
      </c>
      <c r="AI52" t="str">
        <f t="shared" si="21"/>
        <v>単元9</v>
      </c>
      <c r="AJ52" t="str">
        <f t="shared" si="22"/>
        <v/>
      </c>
      <c r="AK52" t="str">
        <f t="shared" si="23"/>
        <v/>
      </c>
      <c r="AL52" t="str">
        <f t="shared" si="24"/>
        <v/>
      </c>
      <c r="AM52" t="str">
        <f t="shared" si="25"/>
        <v/>
      </c>
      <c r="AN52" t="str">
        <f t="shared" si="26"/>
        <v>単元9</v>
      </c>
      <c r="AO52" t="str">
        <f t="shared" si="27"/>
        <v>単元9</v>
      </c>
      <c r="AT52" s="24">
        <v>44</v>
      </c>
      <c r="AU52" s="42"/>
      <c r="AV52" s="3"/>
      <c r="AW52" s="3"/>
      <c r="AX52" s="3"/>
      <c r="AY52" s="3"/>
      <c r="AZ52" s="46"/>
    </row>
    <row r="53" spans="23:52" ht="18.95" customHeight="1" x14ac:dyDescent="0.15">
      <c r="W53" s="3">
        <v>45</v>
      </c>
      <c r="X53" s="7" t="str">
        <f>R13</f>
        <v>英語</v>
      </c>
      <c r="Y53" s="9"/>
      <c r="Z53" s="23" t="str">
        <f t="shared" si="17"/>
        <v>英語</v>
      </c>
      <c r="AA53" t="str">
        <f>IF($Z53=AA$8,COUNTIF($Z$9:$Z53,AA$8)+Q$22,"")</f>
        <v/>
      </c>
      <c r="AB53" t="str">
        <f>IF($Z53=AB$8,COUNTIF($Z$9:$Z53,AB$8)+R$22,"")</f>
        <v/>
      </c>
      <c r="AC53" t="str">
        <f>IF($Z53=AC$8,COUNTIF($Z$9:$Z53,AC$8)+S$22,"")</f>
        <v/>
      </c>
      <c r="AD53" t="str">
        <f>IF($Z53=AD$8,COUNTIF($Z$9:$Z53,AD$8)+T$22,"")</f>
        <v/>
      </c>
      <c r="AE53">
        <f>IF($Z53=AE$8,COUNTIF($Z$9:$Z53,AE$8)+U$22,"")</f>
        <v>9</v>
      </c>
      <c r="AF53" t="str">
        <f t="shared" si="18"/>
        <v/>
      </c>
      <c r="AG53" t="str">
        <f t="shared" si="19"/>
        <v/>
      </c>
      <c r="AH53" t="str">
        <f t="shared" si="20"/>
        <v/>
      </c>
      <c r="AI53" t="str">
        <f t="shared" si="21"/>
        <v/>
      </c>
      <c r="AJ53" t="str">
        <f t="shared" si="22"/>
        <v>単元9</v>
      </c>
      <c r="AK53" t="str">
        <f t="shared" si="23"/>
        <v>単元10</v>
      </c>
      <c r="AL53" t="str">
        <f t="shared" si="24"/>
        <v/>
      </c>
      <c r="AM53" t="str">
        <f t="shared" si="25"/>
        <v/>
      </c>
      <c r="AN53" t="str">
        <f t="shared" si="26"/>
        <v/>
      </c>
      <c r="AO53" t="str">
        <f t="shared" si="27"/>
        <v>単元9</v>
      </c>
      <c r="AT53" s="24">
        <v>45</v>
      </c>
      <c r="AU53" s="42"/>
      <c r="AV53" s="3"/>
      <c r="AW53" s="3"/>
      <c r="AX53" s="3"/>
      <c r="AY53" s="3"/>
      <c r="AZ53" s="46"/>
    </row>
    <row r="54" spans="23:52" ht="18.95" customHeight="1" x14ac:dyDescent="0.15">
      <c r="W54" s="3">
        <v>46</v>
      </c>
      <c r="X54" s="7" t="str">
        <f>R9</f>
        <v>国語</v>
      </c>
      <c r="Y54" s="9"/>
      <c r="Z54" s="23" t="str">
        <f t="shared" si="17"/>
        <v>国語</v>
      </c>
      <c r="AA54">
        <f>IF($Z54=AA$8,COUNTIF($Z$9:$Z54,AA$8)+Q$22,"")</f>
        <v>10</v>
      </c>
      <c r="AB54" t="str">
        <f>IF($Z54=AB$8,COUNTIF($Z$9:$Z54,AB$8)+R$22,"")</f>
        <v/>
      </c>
      <c r="AC54" t="str">
        <f>IF($Z54=AC$8,COUNTIF($Z$9:$Z54,AC$8)+S$22,"")</f>
        <v/>
      </c>
      <c r="AD54" t="str">
        <f>IF($Z54=AD$8,COUNTIF($Z$9:$Z54,AD$8)+T$22,"")</f>
        <v/>
      </c>
      <c r="AE54" t="str">
        <f>IF($Z54=AE$8,COUNTIF($Z$9:$Z54,AE$8)+U$22,"")</f>
        <v/>
      </c>
      <c r="AF54" t="str">
        <f t="shared" si="18"/>
        <v>単元10</v>
      </c>
      <c r="AG54" t="str">
        <f t="shared" si="19"/>
        <v/>
      </c>
      <c r="AH54" t="str">
        <f t="shared" si="20"/>
        <v/>
      </c>
      <c r="AI54" t="str">
        <f t="shared" si="21"/>
        <v/>
      </c>
      <c r="AJ54" t="str">
        <f t="shared" si="22"/>
        <v/>
      </c>
      <c r="AK54" t="str">
        <f t="shared" si="23"/>
        <v>単元10</v>
      </c>
      <c r="AL54" t="str">
        <f t="shared" si="24"/>
        <v>単元10</v>
      </c>
      <c r="AM54" t="str">
        <f t="shared" si="25"/>
        <v/>
      </c>
      <c r="AN54" t="str">
        <f t="shared" si="26"/>
        <v/>
      </c>
      <c r="AO54" t="str">
        <f t="shared" si="27"/>
        <v/>
      </c>
      <c r="AT54" s="24">
        <v>46</v>
      </c>
      <c r="AU54" s="42"/>
      <c r="AV54" s="3"/>
      <c r="AW54" s="3"/>
      <c r="AX54" s="3"/>
      <c r="AY54" s="3"/>
      <c r="AZ54" s="46"/>
    </row>
    <row r="55" spans="23:52" ht="18.95" customHeight="1" x14ac:dyDescent="0.15">
      <c r="W55" s="3">
        <v>47</v>
      </c>
      <c r="X55" s="7" t="str">
        <f>R10</f>
        <v>社会</v>
      </c>
      <c r="Y55" s="9"/>
      <c r="Z55" s="23" t="str">
        <f t="shared" si="17"/>
        <v>社会</v>
      </c>
      <c r="AA55" t="str">
        <f>IF($Z55=AA$8,COUNTIF($Z$9:$Z55,AA$8)+Q$22,"")</f>
        <v/>
      </c>
      <c r="AB55">
        <f>IF($Z55=AB$8,COUNTIF($Z$9:$Z55,AB$8)+R$22,"")</f>
        <v>10</v>
      </c>
      <c r="AC55" t="str">
        <f>IF($Z55=AC$8,COUNTIF($Z$9:$Z55,AC$8)+S$22,"")</f>
        <v/>
      </c>
      <c r="AD55" t="str">
        <f>IF($Z55=AD$8,COUNTIF($Z$9:$Z55,AD$8)+T$22,"")</f>
        <v/>
      </c>
      <c r="AE55" t="str">
        <f>IF($Z55=AE$8,COUNTIF($Z$9:$Z55,AE$8)+U$22,"")</f>
        <v/>
      </c>
      <c r="AF55" t="str">
        <f t="shared" si="18"/>
        <v/>
      </c>
      <c r="AG55" t="str">
        <f t="shared" si="19"/>
        <v>単元10</v>
      </c>
      <c r="AH55" t="str">
        <f t="shared" si="20"/>
        <v/>
      </c>
      <c r="AI55" t="str">
        <f t="shared" si="21"/>
        <v/>
      </c>
      <c r="AJ55" t="str">
        <f t="shared" si="22"/>
        <v/>
      </c>
      <c r="AK55" t="str">
        <f t="shared" si="23"/>
        <v/>
      </c>
      <c r="AL55" t="str">
        <f t="shared" si="24"/>
        <v>単元10</v>
      </c>
      <c r="AM55" t="str">
        <f t="shared" si="25"/>
        <v>単元10</v>
      </c>
      <c r="AN55" t="str">
        <f t="shared" si="26"/>
        <v/>
      </c>
      <c r="AO55" t="str">
        <f t="shared" si="27"/>
        <v/>
      </c>
      <c r="AT55" s="24">
        <v>47</v>
      </c>
      <c r="AU55" s="42"/>
      <c r="AV55" s="3"/>
      <c r="AW55" s="3"/>
      <c r="AX55" s="3"/>
      <c r="AY55" s="3"/>
      <c r="AZ55" s="46"/>
    </row>
    <row r="56" spans="23:52" ht="18.95" customHeight="1" x14ac:dyDescent="0.15">
      <c r="W56" s="3">
        <v>48</v>
      </c>
      <c r="X56" s="7" t="str">
        <f>R11</f>
        <v>数学</v>
      </c>
      <c r="Y56" s="9"/>
      <c r="Z56" s="23" t="str">
        <f t="shared" si="17"/>
        <v>数学</v>
      </c>
      <c r="AA56" t="str">
        <f>IF($Z56=AA$8,COUNTIF($Z$9:$Z56,AA$8)+Q$22,"")</f>
        <v/>
      </c>
      <c r="AB56" t="str">
        <f>IF($Z56=AB$8,COUNTIF($Z$9:$Z56,AB$8)+R$22,"")</f>
        <v/>
      </c>
      <c r="AC56">
        <f>IF($Z56=AC$8,COUNTIF($Z$9:$Z56,AC$8)+S$22,"")</f>
        <v>10</v>
      </c>
      <c r="AD56" t="str">
        <f>IF($Z56=AD$8,COUNTIF($Z$9:$Z56,AD$8)+T$22,"")</f>
        <v/>
      </c>
      <c r="AE56" t="str">
        <f>IF($Z56=AE$8,COUNTIF($Z$9:$Z56,AE$8)+U$22,"")</f>
        <v/>
      </c>
      <c r="AF56" t="str">
        <f t="shared" si="18"/>
        <v/>
      </c>
      <c r="AG56" t="str">
        <f t="shared" si="19"/>
        <v/>
      </c>
      <c r="AH56" t="str">
        <f t="shared" si="20"/>
        <v>単元10</v>
      </c>
      <c r="AI56" t="str">
        <f t="shared" si="21"/>
        <v/>
      </c>
      <c r="AJ56" t="str">
        <f t="shared" si="22"/>
        <v/>
      </c>
      <c r="AK56" t="str">
        <f t="shared" si="23"/>
        <v/>
      </c>
      <c r="AL56" t="str">
        <f t="shared" si="24"/>
        <v/>
      </c>
      <c r="AM56" t="str">
        <f t="shared" si="25"/>
        <v>単元10</v>
      </c>
      <c r="AN56" t="str">
        <f t="shared" si="26"/>
        <v>単元10</v>
      </c>
      <c r="AO56" t="str">
        <f t="shared" si="27"/>
        <v/>
      </c>
      <c r="AT56" s="24">
        <v>48</v>
      </c>
      <c r="AU56" s="42"/>
      <c r="AV56" s="3"/>
      <c r="AW56" s="3"/>
      <c r="AX56" s="3"/>
      <c r="AY56" s="3"/>
      <c r="AZ56" s="46"/>
    </row>
    <row r="57" spans="23:52" ht="18.95" customHeight="1" x14ac:dyDescent="0.15">
      <c r="W57" s="3">
        <v>49</v>
      </c>
      <c r="X57" s="7" t="str">
        <f>R12</f>
        <v>理科</v>
      </c>
      <c r="Y57" s="9"/>
      <c r="Z57" s="23" t="str">
        <f t="shared" si="17"/>
        <v>理科</v>
      </c>
      <c r="AA57" t="str">
        <f>IF($Z57=AA$8,COUNTIF($Z$9:$Z57,AA$8)+Q$22,"")</f>
        <v/>
      </c>
      <c r="AB57" t="str">
        <f>IF($Z57=AB$8,COUNTIF($Z$9:$Z57,AB$8)+R$22,"")</f>
        <v/>
      </c>
      <c r="AC57" t="str">
        <f>IF($Z57=AC$8,COUNTIF($Z$9:$Z57,AC$8)+S$22,"")</f>
        <v/>
      </c>
      <c r="AD57">
        <f>IF($Z57=AD$8,COUNTIF($Z$9:$Z57,AD$8)+T$22,"")</f>
        <v>10</v>
      </c>
      <c r="AE57" t="str">
        <f>IF($Z57=AE$8,COUNTIF($Z$9:$Z57,AE$8)+U$22,"")</f>
        <v/>
      </c>
      <c r="AF57" t="str">
        <f t="shared" si="18"/>
        <v/>
      </c>
      <c r="AG57" t="str">
        <f t="shared" si="19"/>
        <v/>
      </c>
      <c r="AH57" t="str">
        <f t="shared" si="20"/>
        <v/>
      </c>
      <c r="AI57" t="str">
        <f t="shared" si="21"/>
        <v>単元10</v>
      </c>
      <c r="AJ57" t="str">
        <f t="shared" si="22"/>
        <v/>
      </c>
      <c r="AK57" t="str">
        <f t="shared" si="23"/>
        <v/>
      </c>
      <c r="AL57" t="str">
        <f t="shared" si="24"/>
        <v/>
      </c>
      <c r="AM57" t="str">
        <f t="shared" si="25"/>
        <v/>
      </c>
      <c r="AN57" t="str">
        <f t="shared" si="26"/>
        <v>単元10</v>
      </c>
      <c r="AO57" t="str">
        <f t="shared" si="27"/>
        <v>単元10</v>
      </c>
      <c r="AT57" s="24">
        <v>49</v>
      </c>
      <c r="AU57" s="42"/>
      <c r="AV57" s="3"/>
      <c r="AW57" s="3"/>
      <c r="AX57" s="3"/>
      <c r="AY57" s="3"/>
      <c r="AZ57" s="46"/>
    </row>
    <row r="58" spans="23:52" ht="18.95" customHeight="1" x14ac:dyDescent="0.15">
      <c r="W58" s="3">
        <v>50</v>
      </c>
      <c r="X58" s="7" t="str">
        <f>R13</f>
        <v>英語</v>
      </c>
      <c r="Y58" s="9"/>
      <c r="Z58" s="23" t="str">
        <f t="shared" si="17"/>
        <v>英語</v>
      </c>
      <c r="AA58" t="str">
        <f>IF($Z58=AA$8,COUNTIF($Z$9:$Z58,AA$8)+Q$22,"")</f>
        <v/>
      </c>
      <c r="AB58" t="str">
        <f>IF($Z58=AB$8,COUNTIF($Z$9:$Z58,AB$8)+R$22,"")</f>
        <v/>
      </c>
      <c r="AC58" t="str">
        <f>IF($Z58=AC$8,COUNTIF($Z$9:$Z58,AC$8)+S$22,"")</f>
        <v/>
      </c>
      <c r="AD58" t="str">
        <f>IF($Z58=AD$8,COUNTIF($Z$9:$Z58,AD$8)+T$22,"")</f>
        <v/>
      </c>
      <c r="AE58">
        <f>IF($Z58=AE$8,COUNTIF($Z$9:$Z58,AE$8)+U$22,"")</f>
        <v>10</v>
      </c>
      <c r="AF58" t="str">
        <f t="shared" si="18"/>
        <v/>
      </c>
      <c r="AG58" t="str">
        <f t="shared" si="19"/>
        <v/>
      </c>
      <c r="AH58" t="str">
        <f t="shared" si="20"/>
        <v/>
      </c>
      <c r="AI58" t="str">
        <f t="shared" si="21"/>
        <v/>
      </c>
      <c r="AJ58" t="str">
        <f t="shared" si="22"/>
        <v>単元10</v>
      </c>
      <c r="AK58" t="str">
        <f t="shared" si="23"/>
        <v>単元11</v>
      </c>
      <c r="AL58" t="str">
        <f t="shared" si="24"/>
        <v/>
      </c>
      <c r="AM58" t="str">
        <f t="shared" si="25"/>
        <v/>
      </c>
      <c r="AN58" t="str">
        <f t="shared" si="26"/>
        <v/>
      </c>
      <c r="AO58" t="str">
        <f t="shared" si="27"/>
        <v>単元10</v>
      </c>
      <c r="AT58" s="24">
        <v>50</v>
      </c>
      <c r="AU58" s="42"/>
      <c r="AV58" s="3"/>
      <c r="AW58" s="3"/>
      <c r="AX58" s="3"/>
      <c r="AY58" s="3"/>
      <c r="AZ58" s="46"/>
    </row>
    <row r="59" spans="23:52" ht="18.95" customHeight="1" x14ac:dyDescent="0.15">
      <c r="W59" s="3">
        <v>51</v>
      </c>
      <c r="X59" s="7" t="str">
        <f>R9</f>
        <v>国語</v>
      </c>
      <c r="Y59" s="9"/>
      <c r="Z59" s="23" t="str">
        <f t="shared" ref="Z59:Z68" si="28">IF(Y59="",IF(X59=0,"",X59),Y59)</f>
        <v>国語</v>
      </c>
      <c r="AA59">
        <f>IF($Z59=AA$8,COUNTIF($Z$9:$Z59,AA$8)+Q$22,"")</f>
        <v>11</v>
      </c>
      <c r="AB59" t="str">
        <f>IF($Z59=AB$8,COUNTIF($Z$9:$Z59,AB$8)+R$22,"")</f>
        <v/>
      </c>
      <c r="AC59" t="str">
        <f>IF($Z59=AC$8,COUNTIF($Z$9:$Z59,AC$8)+S$22,"")</f>
        <v/>
      </c>
      <c r="AD59" t="str">
        <f>IF($Z59=AD$8,COUNTIF($Z$9:$Z59,AD$8)+T$22,"")</f>
        <v/>
      </c>
      <c r="AE59" t="str">
        <f>IF($Z59=AE$8,COUNTIF($Z$9:$Z59,AE$8)+U$22,"")</f>
        <v/>
      </c>
      <c r="AF59" t="str">
        <f t="shared" ref="AF59:AF68" si="29">IF(AA59="","",VLOOKUP(AA59,$AT$9:$AZ$58,3))</f>
        <v>単元11</v>
      </c>
      <c r="AG59" t="str">
        <f t="shared" ref="AG59:AG68" si="30">IF(AB59="","",VLOOKUP(AB59,$AT$9:$AZ$58,4))</f>
        <v/>
      </c>
      <c r="AH59" t="str">
        <f t="shared" ref="AH59:AH68" si="31">IF(AC59="","",VLOOKUP(AC59,$AT$9:$AZ$58,5))</f>
        <v/>
      </c>
      <c r="AI59" t="str">
        <f t="shared" ref="AI59:AI68" si="32">IF(AD59="","",VLOOKUP(AD59,$AT$9:$AZ$58,6))</f>
        <v/>
      </c>
      <c r="AJ59" t="str">
        <f t="shared" ref="AJ59:AJ68" si="33">IF(AE59="","",VLOOKUP(AE59,$AT$9:$AZ$58,7))</f>
        <v/>
      </c>
      <c r="AK59" t="str">
        <f t="shared" ref="AK59:AK68" si="34">IF(AF59=AF60,"",IF($Z59=$Z60,AF59&amp;","&amp;AF60,AF59&amp;AF60))</f>
        <v>単元11</v>
      </c>
      <c r="AL59" t="str">
        <f t="shared" ref="AL59:AL68" si="35">IF(AG59=AG60,"",IF($Z59=$Z60,AG59&amp;","&amp;AG60,AG59&amp;AG60))</f>
        <v>単元11</v>
      </c>
      <c r="AM59" t="str">
        <f t="shared" ref="AM59:AM68" si="36">IF(AH59=AH60,"",IF($Z59=$Z60,AH59&amp;","&amp;AH60,AH59&amp;AH60))</f>
        <v/>
      </c>
      <c r="AN59" t="str">
        <f t="shared" ref="AN59:AN68" si="37">IF(AI59=AI60,"",IF($Z59=$Z60,AI59&amp;","&amp;AI60,AI59&amp;AI60))</f>
        <v/>
      </c>
      <c r="AO59" t="str">
        <f t="shared" ref="AO59:AO68" si="38">IF(AJ59=AJ60,"",IF($Z59=$Z60,AJ59&amp;","&amp;AJ60,AJ59&amp;AJ60))</f>
        <v/>
      </c>
      <c r="AT59" s="24">
        <v>51</v>
      </c>
      <c r="AU59" s="42"/>
      <c r="AV59" s="3"/>
      <c r="AW59" s="3"/>
      <c r="AX59" s="3"/>
      <c r="AY59" s="3"/>
      <c r="AZ59" s="46"/>
    </row>
    <row r="60" spans="23:52" ht="18.95" customHeight="1" x14ac:dyDescent="0.15">
      <c r="W60" s="3">
        <v>52</v>
      </c>
      <c r="X60" s="7" t="str">
        <f>R10</f>
        <v>社会</v>
      </c>
      <c r="Y60" s="9"/>
      <c r="Z60" s="23" t="str">
        <f t="shared" si="28"/>
        <v>社会</v>
      </c>
      <c r="AA60" t="str">
        <f>IF($Z60=AA$8,COUNTIF($Z$9:$Z60,AA$8)+Q$22,"")</f>
        <v/>
      </c>
      <c r="AB60">
        <f>IF($Z60=AB$8,COUNTIF($Z$9:$Z60,AB$8)+R$22,"")</f>
        <v>11</v>
      </c>
      <c r="AC60" t="str">
        <f>IF($Z60=AC$8,COUNTIF($Z$9:$Z60,AC$8)+S$22,"")</f>
        <v/>
      </c>
      <c r="AD60" t="str">
        <f>IF($Z60=AD$8,COUNTIF($Z$9:$Z60,AD$8)+T$22,"")</f>
        <v/>
      </c>
      <c r="AE60" t="str">
        <f>IF($Z60=AE$8,COUNTIF($Z$9:$Z60,AE$8)+U$22,"")</f>
        <v/>
      </c>
      <c r="AF60" t="str">
        <f t="shared" si="29"/>
        <v/>
      </c>
      <c r="AG60" t="str">
        <f t="shared" si="30"/>
        <v>単元11</v>
      </c>
      <c r="AH60" t="str">
        <f t="shared" si="31"/>
        <v/>
      </c>
      <c r="AI60" t="str">
        <f t="shared" si="32"/>
        <v/>
      </c>
      <c r="AJ60" t="str">
        <f t="shared" si="33"/>
        <v/>
      </c>
      <c r="AK60" t="str">
        <f t="shared" si="34"/>
        <v/>
      </c>
      <c r="AL60" t="str">
        <f t="shared" si="35"/>
        <v>単元11</v>
      </c>
      <c r="AM60" t="str">
        <f t="shared" si="36"/>
        <v>単元11</v>
      </c>
      <c r="AN60" t="str">
        <f t="shared" si="37"/>
        <v/>
      </c>
      <c r="AO60" t="str">
        <f t="shared" si="38"/>
        <v/>
      </c>
      <c r="AT60" s="24">
        <v>52</v>
      </c>
      <c r="AU60" s="42"/>
      <c r="AV60" s="3"/>
      <c r="AW60" s="3"/>
      <c r="AX60" s="3"/>
      <c r="AY60" s="3"/>
      <c r="AZ60" s="46"/>
    </row>
    <row r="61" spans="23:52" ht="18.95" customHeight="1" x14ac:dyDescent="0.15">
      <c r="W61" s="3">
        <v>53</v>
      </c>
      <c r="X61" s="7" t="str">
        <f>R11</f>
        <v>数学</v>
      </c>
      <c r="Y61" s="9"/>
      <c r="Z61" s="23" t="str">
        <f t="shared" si="28"/>
        <v>数学</v>
      </c>
      <c r="AA61" t="str">
        <f>IF($Z61=AA$8,COUNTIF($Z$9:$Z61,AA$8)+Q$22,"")</f>
        <v/>
      </c>
      <c r="AB61" t="str">
        <f>IF($Z61=AB$8,COUNTIF($Z$9:$Z61,AB$8)+R$22,"")</f>
        <v/>
      </c>
      <c r="AC61">
        <f>IF($Z61=AC$8,COUNTIF($Z$9:$Z61,AC$8)+S$22,"")</f>
        <v>11</v>
      </c>
      <c r="AD61" t="str">
        <f>IF($Z61=AD$8,COUNTIF($Z$9:$Z61,AD$8)+T$22,"")</f>
        <v/>
      </c>
      <c r="AE61" t="str">
        <f>IF($Z61=AE$8,COUNTIF($Z$9:$Z61,AE$8)+U$22,"")</f>
        <v/>
      </c>
      <c r="AF61" t="str">
        <f t="shared" si="29"/>
        <v/>
      </c>
      <c r="AG61" t="str">
        <f t="shared" si="30"/>
        <v/>
      </c>
      <c r="AH61" t="str">
        <f t="shared" si="31"/>
        <v>単元11</v>
      </c>
      <c r="AI61" t="str">
        <f t="shared" si="32"/>
        <v/>
      </c>
      <c r="AJ61" t="str">
        <f t="shared" si="33"/>
        <v/>
      </c>
      <c r="AK61" t="str">
        <f t="shared" si="34"/>
        <v/>
      </c>
      <c r="AL61" t="str">
        <f t="shared" si="35"/>
        <v/>
      </c>
      <c r="AM61" t="str">
        <f t="shared" si="36"/>
        <v>単元11</v>
      </c>
      <c r="AN61" t="str">
        <f t="shared" si="37"/>
        <v>単元11</v>
      </c>
      <c r="AO61" t="str">
        <f t="shared" si="38"/>
        <v/>
      </c>
      <c r="AT61" s="24">
        <v>53</v>
      </c>
      <c r="AU61" s="42"/>
      <c r="AV61" s="3"/>
      <c r="AW61" s="3"/>
      <c r="AX61" s="3"/>
      <c r="AY61" s="3"/>
      <c r="AZ61" s="46"/>
    </row>
    <row r="62" spans="23:52" ht="18.95" customHeight="1" x14ac:dyDescent="0.15">
      <c r="W62" s="3">
        <v>54</v>
      </c>
      <c r="X62" s="7" t="str">
        <f>R12</f>
        <v>理科</v>
      </c>
      <c r="Y62" s="9"/>
      <c r="Z62" s="23" t="str">
        <f t="shared" si="28"/>
        <v>理科</v>
      </c>
      <c r="AA62" t="str">
        <f>IF($Z62=AA$8,COUNTIF($Z$9:$Z62,AA$8)+Q$22,"")</f>
        <v/>
      </c>
      <c r="AB62" t="str">
        <f>IF($Z62=AB$8,COUNTIF($Z$9:$Z62,AB$8)+R$22,"")</f>
        <v/>
      </c>
      <c r="AC62" t="str">
        <f>IF($Z62=AC$8,COUNTIF($Z$9:$Z62,AC$8)+S$22,"")</f>
        <v/>
      </c>
      <c r="AD62">
        <f>IF($Z62=AD$8,COUNTIF($Z$9:$Z62,AD$8)+T$22,"")</f>
        <v>11</v>
      </c>
      <c r="AE62" t="str">
        <f>IF($Z62=AE$8,COUNTIF($Z$9:$Z62,AE$8)+U$22,"")</f>
        <v/>
      </c>
      <c r="AF62" t="str">
        <f t="shared" si="29"/>
        <v/>
      </c>
      <c r="AG62" t="str">
        <f t="shared" si="30"/>
        <v/>
      </c>
      <c r="AH62" t="str">
        <f t="shared" si="31"/>
        <v/>
      </c>
      <c r="AI62" t="str">
        <f t="shared" si="32"/>
        <v>単元11</v>
      </c>
      <c r="AJ62" t="str">
        <f t="shared" si="33"/>
        <v/>
      </c>
      <c r="AK62" t="str">
        <f t="shared" si="34"/>
        <v/>
      </c>
      <c r="AL62" t="str">
        <f t="shared" si="35"/>
        <v/>
      </c>
      <c r="AM62" t="str">
        <f t="shared" si="36"/>
        <v/>
      </c>
      <c r="AN62" t="str">
        <f t="shared" si="37"/>
        <v>単元11</v>
      </c>
      <c r="AO62" t="str">
        <f t="shared" si="38"/>
        <v>単元11</v>
      </c>
      <c r="AT62" s="24">
        <v>54</v>
      </c>
      <c r="AU62" s="42"/>
      <c r="AV62" s="3"/>
      <c r="AW62" s="3"/>
      <c r="AX62" s="3"/>
      <c r="AY62" s="3"/>
      <c r="AZ62" s="46"/>
    </row>
    <row r="63" spans="23:52" ht="18.95" customHeight="1" x14ac:dyDescent="0.15">
      <c r="W63" s="3">
        <v>55</v>
      </c>
      <c r="X63" s="7" t="str">
        <f>R13</f>
        <v>英語</v>
      </c>
      <c r="Y63" s="9"/>
      <c r="Z63" s="23" t="str">
        <f t="shared" si="28"/>
        <v>英語</v>
      </c>
      <c r="AA63" t="str">
        <f>IF($Z63=AA$8,COUNTIF($Z$9:$Z63,AA$8)+Q$22,"")</f>
        <v/>
      </c>
      <c r="AB63" t="str">
        <f>IF($Z63=AB$8,COUNTIF($Z$9:$Z63,AB$8)+R$22,"")</f>
        <v/>
      </c>
      <c r="AC63" t="str">
        <f>IF($Z63=AC$8,COUNTIF($Z$9:$Z63,AC$8)+S$22,"")</f>
        <v/>
      </c>
      <c r="AD63" t="str">
        <f>IF($Z63=AD$8,COUNTIF($Z$9:$Z63,AD$8)+T$22,"")</f>
        <v/>
      </c>
      <c r="AE63">
        <f>IF($Z63=AE$8,COUNTIF($Z$9:$Z63,AE$8)+U$22,"")</f>
        <v>11</v>
      </c>
      <c r="AF63" t="str">
        <f t="shared" si="29"/>
        <v/>
      </c>
      <c r="AG63" t="str">
        <f t="shared" si="30"/>
        <v/>
      </c>
      <c r="AH63" t="str">
        <f t="shared" si="31"/>
        <v/>
      </c>
      <c r="AI63" t="str">
        <f t="shared" si="32"/>
        <v/>
      </c>
      <c r="AJ63" t="str">
        <f t="shared" si="33"/>
        <v>単元11</v>
      </c>
      <c r="AK63" t="str">
        <f t="shared" si="34"/>
        <v>単元12</v>
      </c>
      <c r="AL63" t="str">
        <f t="shared" si="35"/>
        <v/>
      </c>
      <c r="AM63" t="str">
        <f t="shared" si="36"/>
        <v/>
      </c>
      <c r="AN63" t="str">
        <f t="shared" si="37"/>
        <v/>
      </c>
      <c r="AO63" t="str">
        <f t="shared" si="38"/>
        <v>単元11</v>
      </c>
      <c r="AT63" s="24">
        <v>55</v>
      </c>
      <c r="AU63" s="42"/>
      <c r="AV63" s="3"/>
      <c r="AW63" s="3"/>
      <c r="AX63" s="3"/>
      <c r="AY63" s="3"/>
      <c r="AZ63" s="46"/>
    </row>
    <row r="64" spans="23:52" ht="18.95" customHeight="1" x14ac:dyDescent="0.15">
      <c r="W64" s="3">
        <v>56</v>
      </c>
      <c r="X64" s="7" t="str">
        <f>R9</f>
        <v>国語</v>
      </c>
      <c r="Y64" s="9"/>
      <c r="Z64" s="23" t="str">
        <f t="shared" si="28"/>
        <v>国語</v>
      </c>
      <c r="AA64">
        <f>IF($Z64=AA$8,COUNTIF($Z$9:$Z64,AA$8)+Q$22,"")</f>
        <v>12</v>
      </c>
      <c r="AB64" t="str">
        <f>IF($Z64=AB$8,COUNTIF($Z$9:$Z64,AB$8)+R$22,"")</f>
        <v/>
      </c>
      <c r="AC64" t="str">
        <f>IF($Z64=AC$8,COUNTIF($Z$9:$Z64,AC$8)+S$22,"")</f>
        <v/>
      </c>
      <c r="AD64" t="str">
        <f>IF($Z64=AD$8,COUNTIF($Z$9:$Z64,AD$8)+T$22,"")</f>
        <v/>
      </c>
      <c r="AE64" t="str">
        <f>IF($Z64=AE$8,COUNTIF($Z$9:$Z64,AE$8)+U$22,"")</f>
        <v/>
      </c>
      <c r="AF64" t="str">
        <f t="shared" si="29"/>
        <v>単元12</v>
      </c>
      <c r="AG64" t="str">
        <f t="shared" si="30"/>
        <v/>
      </c>
      <c r="AH64" t="str">
        <f t="shared" si="31"/>
        <v/>
      </c>
      <c r="AI64" t="str">
        <f t="shared" si="32"/>
        <v/>
      </c>
      <c r="AJ64" t="str">
        <f t="shared" si="33"/>
        <v/>
      </c>
      <c r="AK64" t="str">
        <f t="shared" si="34"/>
        <v>単元12</v>
      </c>
      <c r="AL64" t="str">
        <f t="shared" si="35"/>
        <v>単元12</v>
      </c>
      <c r="AM64" t="str">
        <f t="shared" si="36"/>
        <v/>
      </c>
      <c r="AN64" t="str">
        <f t="shared" si="37"/>
        <v/>
      </c>
      <c r="AO64" t="str">
        <f t="shared" si="38"/>
        <v/>
      </c>
      <c r="AT64" s="24">
        <v>56</v>
      </c>
      <c r="AU64" s="42"/>
      <c r="AV64" s="3"/>
      <c r="AW64" s="3"/>
      <c r="AX64" s="3"/>
      <c r="AY64" s="3"/>
      <c r="AZ64" s="46"/>
    </row>
    <row r="65" spans="23:52" ht="18.95" customHeight="1" x14ac:dyDescent="0.15">
      <c r="W65" s="3">
        <v>57</v>
      </c>
      <c r="X65" s="7" t="str">
        <f>R10</f>
        <v>社会</v>
      </c>
      <c r="Y65" s="9"/>
      <c r="Z65" s="23" t="str">
        <f t="shared" si="28"/>
        <v>社会</v>
      </c>
      <c r="AA65" t="str">
        <f>IF($Z65=AA$8,COUNTIF($Z$9:$Z65,AA$8)+Q$22,"")</f>
        <v/>
      </c>
      <c r="AB65">
        <f>IF($Z65=AB$8,COUNTIF($Z$9:$Z65,AB$8)+R$22,"")</f>
        <v>12</v>
      </c>
      <c r="AC65" t="str">
        <f>IF($Z65=AC$8,COUNTIF($Z$9:$Z65,AC$8)+S$22,"")</f>
        <v/>
      </c>
      <c r="AD65" t="str">
        <f>IF($Z65=AD$8,COUNTIF($Z$9:$Z65,AD$8)+T$22,"")</f>
        <v/>
      </c>
      <c r="AE65" t="str">
        <f>IF($Z65=AE$8,COUNTIF($Z$9:$Z65,AE$8)+U$22,"")</f>
        <v/>
      </c>
      <c r="AF65" t="str">
        <f t="shared" si="29"/>
        <v/>
      </c>
      <c r="AG65" t="str">
        <f t="shared" si="30"/>
        <v>単元12</v>
      </c>
      <c r="AH65" t="str">
        <f t="shared" si="31"/>
        <v/>
      </c>
      <c r="AI65" t="str">
        <f t="shared" si="32"/>
        <v/>
      </c>
      <c r="AJ65" t="str">
        <f t="shared" si="33"/>
        <v/>
      </c>
      <c r="AK65" t="str">
        <f t="shared" si="34"/>
        <v/>
      </c>
      <c r="AL65" t="str">
        <f t="shared" si="35"/>
        <v>単元12</v>
      </c>
      <c r="AM65" t="str">
        <f t="shared" si="36"/>
        <v>単元12</v>
      </c>
      <c r="AN65" t="str">
        <f t="shared" si="37"/>
        <v/>
      </c>
      <c r="AO65" t="str">
        <f t="shared" si="38"/>
        <v/>
      </c>
      <c r="AT65" s="24">
        <v>57</v>
      </c>
      <c r="AU65" s="42"/>
      <c r="AV65" s="3"/>
      <c r="AW65" s="3"/>
      <c r="AX65" s="3"/>
      <c r="AY65" s="3"/>
      <c r="AZ65" s="46"/>
    </row>
    <row r="66" spans="23:52" ht="18.95" customHeight="1" x14ac:dyDescent="0.15">
      <c r="W66" s="3">
        <v>58</v>
      </c>
      <c r="X66" s="7" t="str">
        <f>R11</f>
        <v>数学</v>
      </c>
      <c r="Y66" s="9"/>
      <c r="Z66" s="23" t="str">
        <f t="shared" si="28"/>
        <v>数学</v>
      </c>
      <c r="AA66" t="str">
        <f>IF($Z66=AA$8,COUNTIF($Z$9:$Z66,AA$8)+Q$22,"")</f>
        <v/>
      </c>
      <c r="AB66" t="str">
        <f>IF($Z66=AB$8,COUNTIF($Z$9:$Z66,AB$8)+R$22,"")</f>
        <v/>
      </c>
      <c r="AC66">
        <f>IF($Z66=AC$8,COUNTIF($Z$9:$Z66,AC$8)+S$22,"")</f>
        <v>12</v>
      </c>
      <c r="AD66" t="str">
        <f>IF($Z66=AD$8,COUNTIF($Z$9:$Z66,AD$8)+T$22,"")</f>
        <v/>
      </c>
      <c r="AE66" t="str">
        <f>IF($Z66=AE$8,COUNTIF($Z$9:$Z66,AE$8)+U$22,"")</f>
        <v/>
      </c>
      <c r="AF66" t="str">
        <f t="shared" si="29"/>
        <v/>
      </c>
      <c r="AG66" t="str">
        <f t="shared" si="30"/>
        <v/>
      </c>
      <c r="AH66" t="str">
        <f t="shared" si="31"/>
        <v>単元12</v>
      </c>
      <c r="AI66" t="str">
        <f t="shared" si="32"/>
        <v/>
      </c>
      <c r="AJ66" t="str">
        <f t="shared" si="33"/>
        <v/>
      </c>
      <c r="AK66" t="str">
        <f t="shared" si="34"/>
        <v/>
      </c>
      <c r="AL66" t="str">
        <f t="shared" si="35"/>
        <v/>
      </c>
      <c r="AM66" t="str">
        <f t="shared" si="36"/>
        <v>単元12</v>
      </c>
      <c r="AN66" t="str">
        <f t="shared" si="37"/>
        <v>単元12</v>
      </c>
      <c r="AO66" t="str">
        <f t="shared" si="38"/>
        <v/>
      </c>
      <c r="AT66" s="24">
        <v>58</v>
      </c>
      <c r="AU66" s="42"/>
      <c r="AV66" s="3"/>
      <c r="AW66" s="3"/>
      <c r="AX66" s="3"/>
      <c r="AY66" s="3"/>
      <c r="AZ66" s="46"/>
    </row>
    <row r="67" spans="23:52" ht="18.95" customHeight="1" x14ac:dyDescent="0.15">
      <c r="W67" s="3">
        <v>59</v>
      </c>
      <c r="X67" s="7" t="str">
        <f>R12</f>
        <v>理科</v>
      </c>
      <c r="Y67" s="9"/>
      <c r="Z67" s="23" t="str">
        <f t="shared" si="28"/>
        <v>理科</v>
      </c>
      <c r="AA67" t="str">
        <f>IF($Z67=AA$8,COUNTIF($Z$9:$Z67,AA$8)+Q$22,"")</f>
        <v/>
      </c>
      <c r="AB67" t="str">
        <f>IF($Z67=AB$8,COUNTIF($Z$9:$Z67,AB$8)+R$22,"")</f>
        <v/>
      </c>
      <c r="AC67" t="str">
        <f>IF($Z67=AC$8,COUNTIF($Z$9:$Z67,AC$8)+S$22,"")</f>
        <v/>
      </c>
      <c r="AD67">
        <f>IF($Z67=AD$8,COUNTIF($Z$9:$Z67,AD$8)+T$22,"")</f>
        <v>12</v>
      </c>
      <c r="AE67" t="str">
        <f>IF($Z67=AE$8,COUNTIF($Z$9:$Z67,AE$8)+U$22,"")</f>
        <v/>
      </c>
      <c r="AF67" t="str">
        <f t="shared" si="29"/>
        <v/>
      </c>
      <c r="AG67" t="str">
        <f t="shared" si="30"/>
        <v/>
      </c>
      <c r="AH67" t="str">
        <f t="shared" si="31"/>
        <v/>
      </c>
      <c r="AI67" t="str">
        <f t="shared" si="32"/>
        <v>単元12</v>
      </c>
      <c r="AJ67" t="str">
        <f t="shared" si="33"/>
        <v/>
      </c>
      <c r="AK67" t="str">
        <f t="shared" si="34"/>
        <v/>
      </c>
      <c r="AL67" t="str">
        <f t="shared" si="35"/>
        <v/>
      </c>
      <c r="AM67" t="str">
        <f t="shared" si="36"/>
        <v/>
      </c>
      <c r="AN67" t="str">
        <f t="shared" si="37"/>
        <v>単元12</v>
      </c>
      <c r="AO67" t="str">
        <f t="shared" si="38"/>
        <v>単元12</v>
      </c>
      <c r="AT67" s="24">
        <v>59</v>
      </c>
      <c r="AU67" s="42"/>
      <c r="AV67" s="3"/>
      <c r="AW67" s="3"/>
      <c r="AX67" s="3"/>
      <c r="AY67" s="3"/>
      <c r="AZ67" s="46"/>
    </row>
    <row r="68" spans="23:52" ht="18.95" customHeight="1" thickBot="1" x14ac:dyDescent="0.2">
      <c r="W68" s="3">
        <v>60</v>
      </c>
      <c r="X68" s="7" t="str">
        <f>R13</f>
        <v>英語</v>
      </c>
      <c r="Y68" s="10"/>
      <c r="Z68" s="23" t="str">
        <f t="shared" si="28"/>
        <v>英語</v>
      </c>
      <c r="AA68" t="str">
        <f>IF($Z68=AA$8,COUNTIF($Z$9:$Z68,AA$8)+Q$22,"")</f>
        <v/>
      </c>
      <c r="AB68" t="str">
        <f>IF($Z68=AB$8,COUNTIF($Z$9:$Z68,AB$8)+R$22,"")</f>
        <v/>
      </c>
      <c r="AC68" t="str">
        <f>IF($Z68=AC$8,COUNTIF($Z$9:$Z68,AC$8)+S$22,"")</f>
        <v/>
      </c>
      <c r="AD68" t="str">
        <f>IF($Z68=AD$8,COUNTIF($Z$9:$Z68,AD$8)+T$22,"")</f>
        <v/>
      </c>
      <c r="AE68">
        <f>IF($Z68=AE$8,COUNTIF($Z$9:$Z68,AE$8)+U$22,"")</f>
        <v>12</v>
      </c>
      <c r="AF68" t="str">
        <f t="shared" si="29"/>
        <v/>
      </c>
      <c r="AG68" t="str">
        <f t="shared" si="30"/>
        <v/>
      </c>
      <c r="AH68" t="str">
        <f t="shared" si="31"/>
        <v/>
      </c>
      <c r="AI68" t="str">
        <f t="shared" si="32"/>
        <v/>
      </c>
      <c r="AJ68" t="str">
        <f t="shared" si="33"/>
        <v>単元12</v>
      </c>
      <c r="AK68" t="str">
        <f t="shared" si="34"/>
        <v/>
      </c>
      <c r="AL68" t="str">
        <f t="shared" si="35"/>
        <v/>
      </c>
      <c r="AM68" t="str">
        <f t="shared" si="36"/>
        <v/>
      </c>
      <c r="AN68" t="str">
        <f t="shared" si="37"/>
        <v/>
      </c>
      <c r="AO68" t="str">
        <f t="shared" si="38"/>
        <v>単元12</v>
      </c>
      <c r="AT68" s="24">
        <v>60</v>
      </c>
      <c r="AU68" s="42"/>
      <c r="AV68" s="3"/>
      <c r="AW68" s="3"/>
      <c r="AX68" s="3"/>
      <c r="AY68" s="3"/>
      <c r="AZ68" s="46"/>
    </row>
    <row r="69" spans="23:52" ht="18.95" customHeight="1" x14ac:dyDescent="0.15">
      <c r="AK69" t="str">
        <f t="shared" si="23"/>
        <v/>
      </c>
      <c r="AL69" t="str">
        <f t="shared" si="24"/>
        <v/>
      </c>
      <c r="AM69" t="str">
        <f t="shared" si="25"/>
        <v/>
      </c>
      <c r="AN69" t="str">
        <f t="shared" si="26"/>
        <v/>
      </c>
      <c r="AO69" t="str">
        <f t="shared" si="27"/>
        <v/>
      </c>
      <c r="AT69" s="24">
        <v>61</v>
      </c>
      <c r="AU69" s="42"/>
      <c r="AV69" s="3"/>
      <c r="AW69" s="3"/>
      <c r="AX69" s="3"/>
      <c r="AY69" s="3"/>
      <c r="AZ69" s="46"/>
    </row>
    <row r="70" spans="23:52" ht="18.95" customHeight="1" x14ac:dyDescent="0.15">
      <c r="AT70" s="24">
        <v>62</v>
      </c>
      <c r="AU70" s="42"/>
      <c r="AV70" s="3"/>
      <c r="AW70" s="3"/>
      <c r="AX70" s="3"/>
      <c r="AY70" s="3"/>
      <c r="AZ70" s="46"/>
    </row>
    <row r="71" spans="23:52" ht="18.95" customHeight="1" x14ac:dyDescent="0.15">
      <c r="AT71" s="24">
        <v>63</v>
      </c>
      <c r="AU71" s="42"/>
      <c r="AV71" s="3"/>
      <c r="AW71" s="3"/>
      <c r="AX71" s="3"/>
      <c r="AY71" s="3"/>
      <c r="AZ71" s="46"/>
    </row>
    <row r="72" spans="23:52" ht="18.95" customHeight="1" x14ac:dyDescent="0.15">
      <c r="AT72" s="24">
        <v>64</v>
      </c>
      <c r="AU72" s="42"/>
      <c r="AV72" s="3"/>
      <c r="AW72" s="3"/>
      <c r="AX72" s="3"/>
      <c r="AY72" s="3"/>
      <c r="AZ72" s="46"/>
    </row>
    <row r="73" spans="23:52" ht="18.95" customHeight="1" x14ac:dyDescent="0.15">
      <c r="AT73" s="24">
        <v>65</v>
      </c>
      <c r="AU73" s="42"/>
      <c r="AV73" s="3"/>
      <c r="AW73" s="3"/>
      <c r="AX73" s="3"/>
      <c r="AY73" s="3"/>
      <c r="AZ73" s="46"/>
    </row>
    <row r="74" spans="23:52" ht="18.95" customHeight="1" x14ac:dyDescent="0.15">
      <c r="AT74" s="24">
        <v>66</v>
      </c>
      <c r="AU74" s="42"/>
      <c r="AV74" s="3"/>
      <c r="AW74" s="3"/>
      <c r="AX74" s="3"/>
      <c r="AY74" s="3"/>
      <c r="AZ74" s="46"/>
    </row>
    <row r="75" spans="23:52" ht="18.95" customHeight="1" x14ac:dyDescent="0.15">
      <c r="AT75" s="24">
        <v>67</v>
      </c>
      <c r="AU75" s="42"/>
      <c r="AV75" s="3"/>
      <c r="AW75" s="3"/>
      <c r="AX75" s="3"/>
      <c r="AY75" s="3"/>
      <c r="AZ75" s="46"/>
    </row>
    <row r="76" spans="23:52" ht="18.95" customHeight="1" x14ac:dyDescent="0.15">
      <c r="AT76" s="24">
        <v>68</v>
      </c>
      <c r="AU76" s="42"/>
      <c r="AV76" s="3"/>
      <c r="AW76" s="3"/>
      <c r="AX76" s="3"/>
      <c r="AY76" s="3"/>
      <c r="AZ76" s="46"/>
    </row>
    <row r="77" spans="23:52" ht="18.95" customHeight="1" x14ac:dyDescent="0.15">
      <c r="AT77" s="24">
        <v>69</v>
      </c>
      <c r="AU77" s="42"/>
      <c r="AV77" s="3"/>
      <c r="AW77" s="3"/>
      <c r="AX77" s="3"/>
      <c r="AY77" s="3"/>
      <c r="AZ77" s="46"/>
    </row>
    <row r="78" spans="23:52" ht="18.95" customHeight="1" x14ac:dyDescent="0.15">
      <c r="AT78" s="24">
        <v>70</v>
      </c>
      <c r="AU78" s="42"/>
      <c r="AV78" s="3"/>
      <c r="AW78" s="3"/>
      <c r="AX78" s="3"/>
      <c r="AY78" s="3"/>
      <c r="AZ78" s="46"/>
    </row>
    <row r="79" spans="23:52" ht="18.95" customHeight="1" x14ac:dyDescent="0.15">
      <c r="AT79" s="24">
        <v>71</v>
      </c>
      <c r="AU79" s="42"/>
      <c r="AV79" s="3"/>
      <c r="AW79" s="3"/>
      <c r="AX79" s="3"/>
      <c r="AY79" s="3"/>
      <c r="AZ79" s="46"/>
    </row>
    <row r="80" spans="23:52" ht="18.95" customHeight="1" x14ac:dyDescent="0.15">
      <c r="AT80" s="24">
        <v>72</v>
      </c>
      <c r="AU80" s="42"/>
      <c r="AV80" s="3"/>
      <c r="AW80" s="3"/>
      <c r="AX80" s="3"/>
      <c r="AY80" s="3"/>
      <c r="AZ80" s="46"/>
    </row>
    <row r="81" spans="46:52" ht="18.95" customHeight="1" x14ac:dyDescent="0.15">
      <c r="AT81" s="24">
        <v>73</v>
      </c>
      <c r="AU81" s="42"/>
      <c r="AV81" s="3"/>
      <c r="AW81" s="3"/>
      <c r="AX81" s="3"/>
      <c r="AY81" s="3"/>
      <c r="AZ81" s="46"/>
    </row>
    <row r="82" spans="46:52" ht="18.95" customHeight="1" x14ac:dyDescent="0.15">
      <c r="AT82" s="24">
        <v>74</v>
      </c>
      <c r="AU82" s="42"/>
      <c r="AV82" s="3"/>
      <c r="AW82" s="3"/>
      <c r="AX82" s="3"/>
      <c r="AY82" s="3"/>
      <c r="AZ82" s="46"/>
    </row>
    <row r="83" spans="46:52" ht="18.95" customHeight="1" x14ac:dyDescent="0.15">
      <c r="AT83" s="24">
        <v>75</v>
      </c>
      <c r="AU83" s="42"/>
      <c r="AV83" s="3"/>
      <c r="AW83" s="3"/>
      <c r="AX83" s="3"/>
      <c r="AY83" s="3"/>
      <c r="AZ83" s="46"/>
    </row>
    <row r="84" spans="46:52" ht="18.95" customHeight="1" x14ac:dyDescent="0.15">
      <c r="AT84" s="24">
        <v>76</v>
      </c>
      <c r="AU84" s="42"/>
      <c r="AV84" s="3"/>
      <c r="AW84" s="3"/>
      <c r="AX84" s="3"/>
      <c r="AY84" s="3"/>
      <c r="AZ84" s="46"/>
    </row>
    <row r="85" spans="46:52" ht="18.95" customHeight="1" x14ac:dyDescent="0.15">
      <c r="AT85" s="24">
        <v>77</v>
      </c>
      <c r="AU85" s="42"/>
      <c r="AV85" s="3"/>
      <c r="AW85" s="3"/>
      <c r="AX85" s="3"/>
      <c r="AY85" s="3"/>
      <c r="AZ85" s="46"/>
    </row>
    <row r="86" spans="46:52" ht="18.95" customHeight="1" x14ac:dyDescent="0.15">
      <c r="AT86" s="24">
        <v>78</v>
      </c>
      <c r="AU86" s="42"/>
      <c r="AV86" s="3"/>
      <c r="AW86" s="3"/>
      <c r="AX86" s="3"/>
      <c r="AY86" s="3"/>
      <c r="AZ86" s="46"/>
    </row>
    <row r="87" spans="46:52" ht="18.95" customHeight="1" x14ac:dyDescent="0.15">
      <c r="AT87" s="24">
        <v>79</v>
      </c>
      <c r="AU87" s="42"/>
      <c r="AV87" s="3"/>
      <c r="AW87" s="3"/>
      <c r="AX87" s="3"/>
      <c r="AY87" s="3"/>
      <c r="AZ87" s="46"/>
    </row>
    <row r="88" spans="46:52" ht="18.95" customHeight="1" x14ac:dyDescent="0.15">
      <c r="AT88" s="24">
        <v>80</v>
      </c>
      <c r="AU88" s="42"/>
      <c r="AV88" s="3"/>
      <c r="AW88" s="3"/>
      <c r="AX88" s="3"/>
      <c r="AY88" s="3"/>
      <c r="AZ88" s="46"/>
    </row>
    <row r="89" spans="46:52" ht="18.95" customHeight="1" x14ac:dyDescent="0.15">
      <c r="AT89" s="24">
        <v>81</v>
      </c>
      <c r="AU89" s="42"/>
      <c r="AV89" s="3"/>
      <c r="AW89" s="3"/>
      <c r="AX89" s="3"/>
      <c r="AY89" s="3"/>
      <c r="AZ89" s="46"/>
    </row>
    <row r="90" spans="46:52" ht="18.95" customHeight="1" x14ac:dyDescent="0.15">
      <c r="AT90" s="24">
        <v>82</v>
      </c>
      <c r="AU90" s="42"/>
      <c r="AV90" s="3"/>
      <c r="AW90" s="3"/>
      <c r="AX90" s="3"/>
      <c r="AY90" s="3"/>
      <c r="AZ90" s="46"/>
    </row>
    <row r="91" spans="46:52" ht="18.95" customHeight="1" x14ac:dyDescent="0.15">
      <c r="AT91" s="24">
        <v>83</v>
      </c>
      <c r="AU91" s="42"/>
      <c r="AV91" s="3"/>
      <c r="AW91" s="3"/>
      <c r="AX91" s="3"/>
      <c r="AY91" s="3"/>
      <c r="AZ91" s="46"/>
    </row>
    <row r="92" spans="46:52" ht="18.95" customHeight="1" x14ac:dyDescent="0.15">
      <c r="AT92" s="24">
        <v>84</v>
      </c>
      <c r="AU92" s="42"/>
      <c r="AV92" s="3"/>
      <c r="AW92" s="3"/>
      <c r="AX92" s="3"/>
      <c r="AY92" s="3"/>
      <c r="AZ92" s="46"/>
    </row>
    <row r="93" spans="46:52" ht="18.95" customHeight="1" x14ac:dyDescent="0.15">
      <c r="AT93" s="24">
        <v>85</v>
      </c>
      <c r="AU93" s="42"/>
      <c r="AV93" s="3"/>
      <c r="AW93" s="3"/>
      <c r="AX93" s="3"/>
      <c r="AY93" s="3"/>
      <c r="AZ93" s="46"/>
    </row>
    <row r="94" spans="46:52" ht="18.95" customHeight="1" x14ac:dyDescent="0.15">
      <c r="AT94" s="24">
        <v>86</v>
      </c>
      <c r="AU94" s="42"/>
      <c r="AV94" s="3"/>
      <c r="AW94" s="3"/>
      <c r="AX94" s="3"/>
      <c r="AY94" s="3"/>
      <c r="AZ94" s="46"/>
    </row>
    <row r="95" spans="46:52" ht="18.95" customHeight="1" x14ac:dyDescent="0.15">
      <c r="AT95" s="24">
        <v>87</v>
      </c>
      <c r="AU95" s="42"/>
      <c r="AV95" s="3"/>
      <c r="AW95" s="3"/>
      <c r="AX95" s="3"/>
      <c r="AY95" s="3"/>
      <c r="AZ95" s="46"/>
    </row>
    <row r="96" spans="46:52" ht="18.95" customHeight="1" x14ac:dyDescent="0.15">
      <c r="AT96" s="24">
        <v>88</v>
      </c>
      <c r="AU96" s="42"/>
      <c r="AV96" s="3"/>
      <c r="AW96" s="3"/>
      <c r="AX96" s="3"/>
      <c r="AY96" s="3"/>
      <c r="AZ96" s="46"/>
    </row>
    <row r="97" spans="46:52" ht="18.95" customHeight="1" x14ac:dyDescent="0.15">
      <c r="AT97" s="24">
        <v>89</v>
      </c>
      <c r="AU97" s="42"/>
      <c r="AV97" s="3"/>
      <c r="AW97" s="3"/>
      <c r="AX97" s="3"/>
      <c r="AY97" s="3"/>
      <c r="AZ97" s="46"/>
    </row>
    <row r="98" spans="46:52" ht="18.95" customHeight="1" x14ac:dyDescent="0.15">
      <c r="AT98" s="24">
        <v>90</v>
      </c>
      <c r="AU98" s="42"/>
      <c r="AV98" s="3"/>
      <c r="AW98" s="3"/>
      <c r="AX98" s="3"/>
      <c r="AY98" s="3"/>
      <c r="AZ98" s="46"/>
    </row>
    <row r="99" spans="46:52" ht="18.95" customHeight="1" x14ac:dyDescent="0.15">
      <c r="AT99" s="24">
        <v>91</v>
      </c>
      <c r="AU99" s="42"/>
      <c r="AV99" s="3"/>
      <c r="AW99" s="3"/>
      <c r="AX99" s="3"/>
      <c r="AY99" s="3"/>
      <c r="AZ99" s="46"/>
    </row>
    <row r="100" spans="46:52" ht="18.95" customHeight="1" x14ac:dyDescent="0.15">
      <c r="AT100" s="24">
        <v>92</v>
      </c>
      <c r="AU100" s="42"/>
      <c r="AV100" s="3"/>
      <c r="AW100" s="3"/>
      <c r="AX100" s="3"/>
      <c r="AY100" s="3"/>
      <c r="AZ100" s="46"/>
    </row>
    <row r="101" spans="46:52" ht="18.95" customHeight="1" x14ac:dyDescent="0.15">
      <c r="AT101" s="24">
        <v>93</v>
      </c>
      <c r="AU101" s="42"/>
      <c r="AV101" s="3"/>
      <c r="AW101" s="3"/>
      <c r="AX101" s="3"/>
      <c r="AY101" s="3"/>
      <c r="AZ101" s="46"/>
    </row>
    <row r="102" spans="46:52" ht="18.95" customHeight="1" x14ac:dyDescent="0.15">
      <c r="AT102" s="24">
        <v>94</v>
      </c>
      <c r="AU102" s="42"/>
      <c r="AV102" s="3"/>
      <c r="AW102" s="3"/>
      <c r="AX102" s="3"/>
      <c r="AY102" s="3"/>
      <c r="AZ102" s="46"/>
    </row>
    <row r="103" spans="46:52" ht="18.95" customHeight="1" x14ac:dyDescent="0.15">
      <c r="AT103" s="24">
        <v>95</v>
      </c>
      <c r="AU103" s="42"/>
      <c r="AV103" s="3"/>
      <c r="AW103" s="3"/>
      <c r="AX103" s="3"/>
      <c r="AY103" s="3"/>
      <c r="AZ103" s="46"/>
    </row>
    <row r="104" spans="46:52" ht="18.95" customHeight="1" x14ac:dyDescent="0.15">
      <c r="AT104" s="24">
        <v>96</v>
      </c>
      <c r="AU104" s="42"/>
      <c r="AV104" s="3"/>
      <c r="AW104" s="3"/>
      <c r="AX104" s="3"/>
      <c r="AY104" s="3"/>
      <c r="AZ104" s="46"/>
    </row>
    <row r="105" spans="46:52" ht="18.95" customHeight="1" x14ac:dyDescent="0.15">
      <c r="AT105" s="24">
        <v>97</v>
      </c>
      <c r="AU105" s="42"/>
      <c r="AV105" s="3"/>
      <c r="AW105" s="3"/>
      <c r="AX105" s="3"/>
      <c r="AY105" s="3"/>
      <c r="AZ105" s="46"/>
    </row>
    <row r="106" spans="46:52" ht="18.95" customHeight="1" x14ac:dyDescent="0.15">
      <c r="AT106" s="24">
        <v>98</v>
      </c>
      <c r="AU106" s="42"/>
      <c r="AV106" s="3"/>
      <c r="AW106" s="3"/>
      <c r="AX106" s="3"/>
      <c r="AY106" s="3"/>
      <c r="AZ106" s="46"/>
    </row>
    <row r="107" spans="46:52" ht="18.95" customHeight="1" x14ac:dyDescent="0.15">
      <c r="AT107" s="24">
        <v>99</v>
      </c>
      <c r="AU107" s="42"/>
      <c r="AV107" s="3"/>
      <c r="AW107" s="3"/>
      <c r="AX107" s="3"/>
      <c r="AY107" s="3"/>
      <c r="AZ107" s="46"/>
    </row>
    <row r="108" spans="46:52" ht="18.95" customHeight="1" thickBot="1" x14ac:dyDescent="0.2">
      <c r="AT108" s="24">
        <v>100</v>
      </c>
      <c r="AU108" s="47"/>
      <c r="AV108" s="48"/>
      <c r="AW108" s="48"/>
      <c r="AX108" s="48"/>
      <c r="AY108" s="48"/>
      <c r="AZ108" s="49"/>
    </row>
  </sheetData>
  <mergeCells count="5">
    <mergeCell ref="B2:C2"/>
    <mergeCell ref="B5:C5"/>
    <mergeCell ref="Q1:V1"/>
    <mergeCell ref="B4:C4"/>
    <mergeCell ref="E4:K4"/>
  </mergeCells>
  <phoneticPr fontId="3"/>
  <conditionalFormatting sqref="B6:C35">
    <cfRule type="expression" dxfId="66" priority="2" stopIfTrue="1">
      <formula>OR(WEEKDAY(B6)=1,WEEKDAY(B6)=7)</formula>
    </cfRule>
  </conditionalFormatting>
  <conditionalFormatting sqref="C4:C5">
    <cfRule type="cellIs" dxfId="65" priority="5" stopIfTrue="1" operator="equal">
      <formula>"土"</formula>
    </cfRule>
    <cfRule type="cellIs" dxfId="64" priority="6" stopIfTrue="1" operator="equal">
      <formula>"日"</formula>
    </cfRule>
  </conditionalFormatting>
  <dataValidations count="1">
    <dataValidation type="list" allowBlank="1" showInputMessage="1" showErrorMessage="1" sqref="R9:R13 Y9:Y68" xr:uid="{00000000-0002-0000-0700-000000000000}">
      <formula1>"国語,社会,数学,理科,英語"</formula1>
    </dataValidation>
  </dataValidations>
  <pageMargins left="0.55118110236220474" right="0.55118110236220474" top="0.27559055118110237" bottom="0.31496062992125984" header="0.51181102362204722" footer="0.51181102362204722"/>
  <pageSetup paperSize="13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stopIfTrue="1" id="{B550C4D6-D30E-43EF-A5FA-A46AC7ACE718}">
            <xm:f>VLOOKUP(B6,祝日一覧!$A:$A,1,FALSE)</xm:f>
            <x14:dxf>
              <fill>
                <patternFill>
                  <bgColor theme="0" tint="-0.24994659260841701"/>
                </patternFill>
              </fill>
            </x14:dxf>
          </x14:cfRule>
          <xm:sqref>B6:C35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Z108"/>
  <sheetViews>
    <sheetView showGridLines="0" showRowColHeaders="0" zoomScale="70" zoomScaleNormal="70" workbookViewId="0">
      <selection activeCell="B4" sqref="B4:C4"/>
    </sheetView>
  </sheetViews>
  <sheetFormatPr defaultRowHeight="13.5" x14ac:dyDescent="0.15"/>
  <cols>
    <col min="1" max="1" width="2.125" customWidth="1"/>
    <col min="2" max="3" width="3" customWidth="1"/>
    <col min="4" max="4" width="3.375" hidden="1" customWidth="1"/>
    <col min="5" max="5" width="24.375" customWidth="1"/>
    <col min="6" max="10" width="7.625" style="18" customWidth="1"/>
    <col min="12" max="12" width="2" hidden="1" customWidth="1"/>
    <col min="13" max="13" width="2.125" customWidth="1"/>
    <col min="14" max="14" width="6.875" style="20" customWidth="1"/>
    <col min="15" max="15" width="3.25" hidden="1" customWidth="1"/>
    <col min="16" max="16" width="5.375" customWidth="1"/>
    <col min="17" max="17" width="6" customWidth="1"/>
    <col min="18" max="18" width="6.625" customWidth="1"/>
    <col min="19" max="19" width="5.375" customWidth="1"/>
    <col min="20" max="21" width="6.375" customWidth="1"/>
    <col min="22" max="23" width="5.375" customWidth="1"/>
    <col min="24" max="24" width="5.375" hidden="1" customWidth="1"/>
    <col min="25" max="25" width="5.375" customWidth="1"/>
    <col min="26" max="41" width="5.375" hidden="1" customWidth="1"/>
    <col min="42" max="42" width="9.375" hidden="1" customWidth="1"/>
    <col min="43" max="44" width="5.375" hidden="1" customWidth="1"/>
    <col min="45" max="45" width="9.25" customWidth="1"/>
    <col min="46" max="46" width="7.5" style="21" customWidth="1"/>
    <col min="47" max="47" width="12.75" style="21" customWidth="1"/>
    <col min="48" max="52" width="9.375" style="6" bestFit="1" customWidth="1"/>
  </cols>
  <sheetData>
    <row r="1" spans="1:52" s="35" customFormat="1" ht="35.25" customHeight="1" x14ac:dyDescent="0.15">
      <c r="B1" s="38" t="s">
        <v>373</v>
      </c>
      <c r="C1" s="38"/>
      <c r="D1" s="38"/>
      <c r="E1" s="38"/>
      <c r="F1" s="38"/>
      <c r="G1" s="38"/>
      <c r="H1" s="38"/>
      <c r="I1" s="38"/>
      <c r="J1" s="38"/>
      <c r="K1" s="38"/>
      <c r="Q1" s="231"/>
      <c r="R1" s="228"/>
      <c r="S1" s="228"/>
      <c r="T1" s="228"/>
      <c r="U1" s="228"/>
      <c r="V1" s="228"/>
    </row>
    <row r="2" spans="1:52" s="1" customFormat="1" ht="37.5" customHeight="1" x14ac:dyDescent="0.15">
      <c r="B2" s="225"/>
      <c r="C2" s="225"/>
      <c r="D2" s="2"/>
      <c r="F2" s="96"/>
      <c r="G2" s="54"/>
      <c r="H2" s="96" t="s">
        <v>796</v>
      </c>
      <c r="I2" s="54"/>
      <c r="J2" s="54"/>
      <c r="K2" s="29"/>
      <c r="L2" s="29"/>
      <c r="M2" s="29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 s="37"/>
      <c r="AU2" s="21"/>
      <c r="AV2" s="19"/>
      <c r="AW2" s="19"/>
      <c r="AX2" s="19"/>
      <c r="AY2" s="19"/>
      <c r="AZ2" s="19"/>
    </row>
    <row r="3" spans="1:52" s="1" customFormat="1" ht="17.100000000000001" customHeight="1" x14ac:dyDescent="0.15">
      <c r="A3" s="202"/>
      <c r="B3" s="203"/>
      <c r="C3" s="203"/>
      <c r="D3" s="203"/>
      <c r="E3" s="202"/>
      <c r="F3" s="204"/>
      <c r="G3" s="205"/>
      <c r="H3" s="204"/>
      <c r="I3" s="205"/>
      <c r="J3" s="205"/>
      <c r="K3" s="206"/>
      <c r="L3" s="206"/>
      <c r="M3" s="206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 s="37"/>
      <c r="AU3" s="21"/>
      <c r="AV3" s="19"/>
      <c r="AW3" s="19"/>
      <c r="AX3" s="19"/>
      <c r="AY3" s="19"/>
      <c r="AZ3" s="19"/>
    </row>
    <row r="4" spans="1:52" s="1" customFormat="1" ht="33" customHeight="1" thickBot="1" x14ac:dyDescent="0.2">
      <c r="A4" s="202"/>
      <c r="B4" s="230">
        <f>見本①!$A$3</f>
        <v>2025</v>
      </c>
      <c r="C4" s="230"/>
      <c r="D4" s="109"/>
      <c r="E4" s="229" t="s">
        <v>85</v>
      </c>
      <c r="F4" s="229"/>
      <c r="G4" s="229"/>
      <c r="H4" s="229"/>
      <c r="I4" s="229"/>
      <c r="J4" s="229"/>
      <c r="K4" s="229"/>
      <c r="L4" s="31"/>
      <c r="M4" s="209"/>
      <c r="N4" s="38" t="s">
        <v>75</v>
      </c>
      <c r="P4" s="50"/>
      <c r="Q4" s="51"/>
      <c r="R4" s="51"/>
      <c r="S4" s="51"/>
      <c r="T4" s="51"/>
      <c r="U4" s="51"/>
      <c r="V4" s="51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 s="22"/>
      <c r="AU4" s="21"/>
      <c r="AV4" s="19"/>
      <c r="AW4" s="19"/>
      <c r="AX4" s="19"/>
      <c r="AY4" s="19"/>
      <c r="AZ4" s="19"/>
    </row>
    <row r="5" spans="1:52" ht="30.75" customHeight="1" x14ac:dyDescent="0.15">
      <c r="A5" s="207"/>
      <c r="B5" s="226">
        <v>12</v>
      </c>
      <c r="C5" s="226"/>
      <c r="D5" s="2"/>
      <c r="E5" s="28" t="s">
        <v>40</v>
      </c>
      <c r="F5" s="30" t="s">
        <v>65</v>
      </c>
      <c r="G5" s="30" t="s">
        <v>50</v>
      </c>
      <c r="H5" s="30" t="s">
        <v>47</v>
      </c>
      <c r="I5" s="30" t="s">
        <v>48</v>
      </c>
      <c r="J5" s="30" t="s">
        <v>49</v>
      </c>
      <c r="K5" s="28" t="s">
        <v>112</v>
      </c>
      <c r="M5" s="207"/>
      <c r="N5" s="32" t="s">
        <v>66</v>
      </c>
      <c r="AT5" s="22"/>
    </row>
    <row r="6" spans="1:52" ht="18.95" customHeight="1" x14ac:dyDescent="0.15">
      <c r="A6" s="207"/>
      <c r="B6" s="99">
        <f>DATE($B$4,$B$5,1)</f>
        <v>45992</v>
      </c>
      <c r="C6" s="98">
        <f>DATE($B$4,$B$5,1)</f>
        <v>45992</v>
      </c>
      <c r="D6" s="3" t="s">
        <v>51</v>
      </c>
      <c r="E6" s="3"/>
      <c r="F6" s="17" t="str">
        <f t="shared" ref="F6:F36" si="0">IF($N6=1,VLOOKUP($O6,$W$9:$AO$68,10),IF($N6=2,VLOOKUP($O5+1,$W$9:$AO$68,15),IF($N6="予備","予備","")))</f>
        <v>単元1</v>
      </c>
      <c r="G6" s="17" t="str">
        <f t="shared" ref="G6:G36" si="1">IF($N6=1,VLOOKUP($O6,$W$9:$AO$68,11),IF($N6=2,VLOOKUP($O5+1,$W$9:$AO$68,16),IF($N6="予備","予備","")))</f>
        <v/>
      </c>
      <c r="H6" s="17" t="str">
        <f t="shared" ref="H6:H36" si="2">IF($N6=1,VLOOKUP($O6,$W$9:$AO$68,12),IF($N6=2,VLOOKUP($O5+1,$W$9:$AO$68,17),IF($N6="予備","予備","")))</f>
        <v/>
      </c>
      <c r="I6" s="17" t="str">
        <f t="shared" ref="I6:I36" si="3">IF($N6=1,VLOOKUP($O6,$W$9:$AO$68,13),IF($N6=2,VLOOKUP($O5+1,$W$9:$AO$68,18),IF($N6="予備","予備","")))</f>
        <v/>
      </c>
      <c r="J6" s="17" t="str">
        <f t="shared" ref="J6:J36" si="4">IF($N6=1,VLOOKUP($O6,$W$9:$AO$68,14),IF($N6=2,VLOOKUP($O5+1,$W$9:$AO$68,19),IF($N6="予備","予備","")))</f>
        <v/>
      </c>
      <c r="K6" s="3"/>
      <c r="M6" s="207"/>
      <c r="N6" s="33">
        <v>1</v>
      </c>
      <c r="O6">
        <f>SUM($N$6:N6)</f>
        <v>1</v>
      </c>
      <c r="AT6" s="6"/>
    </row>
    <row r="7" spans="1:52" ht="18.95" customHeight="1" thickBot="1" x14ac:dyDescent="0.2">
      <c r="A7" s="207"/>
      <c r="B7" s="99">
        <f>B6+1</f>
        <v>45993</v>
      </c>
      <c r="C7" s="98">
        <f>C6+1</f>
        <v>45993</v>
      </c>
      <c r="D7" s="3" t="s">
        <v>52</v>
      </c>
      <c r="E7" s="3"/>
      <c r="F7" s="17" t="str">
        <f t="shared" si="0"/>
        <v/>
      </c>
      <c r="G7" s="17" t="str">
        <f t="shared" si="1"/>
        <v>単元1</v>
      </c>
      <c r="H7" s="17" t="str">
        <f t="shared" si="2"/>
        <v/>
      </c>
      <c r="I7" s="17" t="str">
        <f t="shared" si="3"/>
        <v/>
      </c>
      <c r="J7" s="17" t="str">
        <f t="shared" si="4"/>
        <v/>
      </c>
      <c r="K7" s="3"/>
      <c r="M7" s="207"/>
      <c r="N7" s="33">
        <v>1</v>
      </c>
      <c r="O7">
        <f>SUM($N$6:N7)</f>
        <v>2</v>
      </c>
      <c r="Q7" s="38" t="s">
        <v>73</v>
      </c>
      <c r="R7" s="51"/>
      <c r="S7" s="51"/>
      <c r="W7" s="52" t="s">
        <v>72</v>
      </c>
      <c r="X7" s="51" t="s">
        <v>69</v>
      </c>
      <c r="Y7" s="51"/>
      <c r="Z7" s="51"/>
      <c r="AA7" s="51" t="s">
        <v>77</v>
      </c>
      <c r="AB7" s="51"/>
      <c r="AC7" s="51"/>
      <c r="AD7" s="51"/>
      <c r="AE7" s="51"/>
      <c r="AF7" s="51" t="s">
        <v>70</v>
      </c>
      <c r="AG7" s="51"/>
      <c r="AH7" s="51"/>
      <c r="AI7" s="51"/>
      <c r="AJ7" s="51"/>
      <c r="AK7" s="51" t="s">
        <v>71</v>
      </c>
      <c r="AL7" s="51"/>
      <c r="AM7" s="51"/>
      <c r="AN7" s="51"/>
      <c r="AO7" s="51"/>
      <c r="AP7" s="51"/>
      <c r="AQ7" s="51"/>
      <c r="AR7" s="51"/>
      <c r="AS7" s="51"/>
      <c r="AT7" s="36" t="s">
        <v>113</v>
      </c>
    </row>
    <row r="8" spans="1:52" ht="18.95" customHeight="1" thickBot="1" x14ac:dyDescent="0.2">
      <c r="A8" s="207"/>
      <c r="B8" s="99">
        <f t="shared" ref="B8:C36" si="5">B7+1</f>
        <v>45994</v>
      </c>
      <c r="C8" s="98">
        <f t="shared" si="5"/>
        <v>45994</v>
      </c>
      <c r="D8" s="3" t="s">
        <v>53</v>
      </c>
      <c r="E8" s="3"/>
      <c r="F8" s="17" t="str">
        <f t="shared" si="0"/>
        <v/>
      </c>
      <c r="G8" s="17" t="str">
        <f t="shared" si="1"/>
        <v/>
      </c>
      <c r="H8" s="17" t="str">
        <f t="shared" si="2"/>
        <v>単元1</v>
      </c>
      <c r="I8" s="17" t="str">
        <f t="shared" si="3"/>
        <v/>
      </c>
      <c r="J8" s="17" t="str">
        <f t="shared" si="4"/>
        <v/>
      </c>
      <c r="K8" s="3"/>
      <c r="M8" s="207"/>
      <c r="N8" s="33">
        <v>1</v>
      </c>
      <c r="O8">
        <f>SUM($N$6:N8)</f>
        <v>3</v>
      </c>
      <c r="Q8" s="4" t="s">
        <v>67</v>
      </c>
      <c r="R8" s="5" t="s">
        <v>46</v>
      </c>
      <c r="W8" s="5" t="s">
        <v>67</v>
      </c>
      <c r="X8" s="5" t="s">
        <v>46</v>
      </c>
      <c r="Y8" s="5" t="s">
        <v>46</v>
      </c>
      <c r="Z8" s="5" t="s">
        <v>46</v>
      </c>
      <c r="AA8" s="15" t="s">
        <v>41</v>
      </c>
      <c r="AB8" s="15" t="s">
        <v>42</v>
      </c>
      <c r="AC8" s="15" t="s">
        <v>43</v>
      </c>
      <c r="AD8" s="15" t="s">
        <v>44</v>
      </c>
      <c r="AE8" s="15" t="s">
        <v>45</v>
      </c>
      <c r="AF8" s="14" t="s">
        <v>41</v>
      </c>
      <c r="AG8" s="15" t="s">
        <v>42</v>
      </c>
      <c r="AH8" s="15" t="s">
        <v>43</v>
      </c>
      <c r="AI8" s="15" t="s">
        <v>44</v>
      </c>
      <c r="AJ8" s="16" t="s">
        <v>45</v>
      </c>
      <c r="AK8" s="14" t="s">
        <v>41</v>
      </c>
      <c r="AL8" s="15" t="s">
        <v>42</v>
      </c>
      <c r="AM8" s="15" t="s">
        <v>43</v>
      </c>
      <c r="AN8" s="15" t="s">
        <v>44</v>
      </c>
      <c r="AO8" s="16" t="s">
        <v>45</v>
      </c>
      <c r="AT8" s="5" t="s">
        <v>77</v>
      </c>
      <c r="AU8" s="5" t="s">
        <v>81</v>
      </c>
      <c r="AV8" s="5" t="s">
        <v>41</v>
      </c>
      <c r="AW8" s="5" t="s">
        <v>50</v>
      </c>
      <c r="AX8" s="5" t="s">
        <v>47</v>
      </c>
      <c r="AY8" s="5" t="s">
        <v>48</v>
      </c>
      <c r="AZ8" s="5" t="s">
        <v>49</v>
      </c>
    </row>
    <row r="9" spans="1:52" ht="18.95" customHeight="1" x14ac:dyDescent="0.15">
      <c r="A9" s="207"/>
      <c r="B9" s="99">
        <f t="shared" si="5"/>
        <v>45995</v>
      </c>
      <c r="C9" s="98">
        <f t="shared" si="5"/>
        <v>45995</v>
      </c>
      <c r="D9" s="3" t="s">
        <v>54</v>
      </c>
      <c r="E9" s="3"/>
      <c r="F9" s="17" t="str">
        <f t="shared" si="0"/>
        <v/>
      </c>
      <c r="G9" s="17" t="str">
        <f t="shared" si="1"/>
        <v/>
      </c>
      <c r="H9" s="17" t="str">
        <f t="shared" si="2"/>
        <v/>
      </c>
      <c r="I9" s="17" t="str">
        <f t="shared" si="3"/>
        <v>単元1</v>
      </c>
      <c r="J9" s="17" t="str">
        <f t="shared" si="4"/>
        <v/>
      </c>
      <c r="K9" s="3"/>
      <c r="M9" s="207"/>
      <c r="N9" s="33">
        <v>1</v>
      </c>
      <c r="O9">
        <f>SUM($N$6:N9)</f>
        <v>4</v>
      </c>
      <c r="Q9" s="7">
        <v>1</v>
      </c>
      <c r="R9" s="8" t="s">
        <v>41</v>
      </c>
      <c r="W9" s="3">
        <v>1</v>
      </c>
      <c r="X9" s="7" t="str">
        <f>R9</f>
        <v>国語</v>
      </c>
      <c r="Y9" s="8"/>
      <c r="Z9" s="23" t="str">
        <f t="shared" ref="Z9:Z40" si="6">IF(Y9="",IF(X9=0,"",X9),Y9)</f>
        <v>国語</v>
      </c>
      <c r="AA9">
        <f>IF($Z9=AA$8,COUNTIF($Z$9:$Z9,AA$8)+Q$22,"")</f>
        <v>1</v>
      </c>
      <c r="AB9" t="str">
        <f>IF($Z9=AB$8,COUNTIF($Z$9:$Z9,AB$8)+R$22,"")</f>
        <v/>
      </c>
      <c r="AC9" t="str">
        <f>IF($Z9=AC$8,COUNTIF($Z$9:$Z9,AC$8)+S$22,"")</f>
        <v/>
      </c>
      <c r="AD9" t="str">
        <f>IF($Z9=AD$8,COUNTIF($Z$9:$Z9,AD$8)+T$22,"")</f>
        <v/>
      </c>
      <c r="AE9" t="str">
        <f>IF($Z9=AE$8,COUNTIF($Z$9:$Z9,AE$8)+U$22,"")</f>
        <v/>
      </c>
      <c r="AF9" t="str">
        <f t="shared" ref="AF9:AF40" si="7">IF(AA9="","",VLOOKUP(AA9,$AT$9:$AZ$58,3))</f>
        <v>単元1</v>
      </c>
      <c r="AG9" t="str">
        <f t="shared" ref="AG9:AG40" si="8">IF(AB9="","",VLOOKUP(AB9,$AT$9:$AZ$58,4))</f>
        <v/>
      </c>
      <c r="AH9" t="str">
        <f t="shared" ref="AH9:AH40" si="9">IF(AC9="","",VLOOKUP(AC9,$AT$9:$AZ$58,5))</f>
        <v/>
      </c>
      <c r="AI9" t="str">
        <f t="shared" ref="AI9:AI40" si="10">IF(AD9="","",VLOOKUP(AD9,$AT$9:$AZ$58,6))</f>
        <v/>
      </c>
      <c r="AJ9" t="str">
        <f t="shared" ref="AJ9:AJ40" si="11">IF(AE9="","",VLOOKUP(AE9,$AT$9:$AZ$58,7))</f>
        <v/>
      </c>
      <c r="AK9" t="str">
        <f t="shared" ref="AK9:AK40" si="12">IF(AF9=AF10,"",IF($Z9=$Z10,AF9&amp;","&amp;AF10,AF9&amp;AF10))</f>
        <v>単元1</v>
      </c>
      <c r="AL9" t="str">
        <f t="shared" ref="AL9:AL40" si="13">IF(AG9=AG10,"",IF($Z9=$Z10,AG9&amp;","&amp;AG10,AG9&amp;AG10))</f>
        <v>単元1</v>
      </c>
      <c r="AM9" t="str">
        <f t="shared" ref="AM9:AM40" si="14">IF(AH9=AH10,"",IF($Z9=$Z10,AH9&amp;","&amp;AH10,AH9&amp;AH10))</f>
        <v/>
      </c>
      <c r="AN9" t="str">
        <f t="shared" ref="AN9:AN40" si="15">IF(AI9=AI10,"",IF($Z9=$Z10,AI9&amp;","&amp;AI10,AI9&amp;AI10))</f>
        <v/>
      </c>
      <c r="AO9" t="str">
        <f t="shared" ref="AO9:AO40" si="16">IF(AJ9=AJ10,"",IF($Z9=$Z10,AJ9&amp;","&amp;AJ10,AJ9&amp;AJ10))</f>
        <v/>
      </c>
      <c r="AT9" s="24">
        <v>1</v>
      </c>
      <c r="AU9" s="39" t="s">
        <v>212</v>
      </c>
      <c r="AV9" s="104" t="s">
        <v>314</v>
      </c>
      <c r="AW9" s="40" t="s">
        <v>314</v>
      </c>
      <c r="AX9" s="40" t="s">
        <v>314</v>
      </c>
      <c r="AY9" s="40" t="s">
        <v>314</v>
      </c>
      <c r="AZ9" s="41" t="s">
        <v>314</v>
      </c>
    </row>
    <row r="10" spans="1:52" ht="18.95" customHeight="1" x14ac:dyDescent="0.15">
      <c r="A10" s="207"/>
      <c r="B10" s="99">
        <f t="shared" si="5"/>
        <v>45996</v>
      </c>
      <c r="C10" s="98">
        <f t="shared" si="5"/>
        <v>45996</v>
      </c>
      <c r="D10" s="3" t="s">
        <v>55</v>
      </c>
      <c r="E10" s="3"/>
      <c r="F10" s="17" t="str">
        <f t="shared" si="0"/>
        <v/>
      </c>
      <c r="G10" s="17" t="str">
        <f t="shared" si="1"/>
        <v/>
      </c>
      <c r="H10" s="17" t="str">
        <f t="shared" si="2"/>
        <v/>
      </c>
      <c r="I10" s="17" t="str">
        <f t="shared" si="3"/>
        <v/>
      </c>
      <c r="J10" s="17" t="str">
        <f t="shared" si="4"/>
        <v>単元1</v>
      </c>
      <c r="K10" s="3"/>
      <c r="M10" s="207"/>
      <c r="N10" s="33">
        <v>1</v>
      </c>
      <c r="O10">
        <f>SUM($N$6:N10)</f>
        <v>5</v>
      </c>
      <c r="Q10" s="7">
        <v>2</v>
      </c>
      <c r="R10" s="9" t="s">
        <v>50</v>
      </c>
      <c r="W10" s="3">
        <v>2</v>
      </c>
      <c r="X10" s="7" t="str">
        <f>R10</f>
        <v>社会</v>
      </c>
      <c r="Y10" s="9"/>
      <c r="Z10" s="23" t="str">
        <f t="shared" si="6"/>
        <v>社会</v>
      </c>
      <c r="AA10" t="str">
        <f>IF($Z10=AA$8,COUNTIF($Z$9:$Z10,AA$8)+Q$22,"")</f>
        <v/>
      </c>
      <c r="AB10">
        <f>IF($Z10=AB$8,COUNTIF($Z$9:$Z10,AB$8)+R$22,"")</f>
        <v>1</v>
      </c>
      <c r="AC10" t="str">
        <f>IF($Z10=AC$8,COUNTIF($Z$9:$Z10,AC$8)+S$22,"")</f>
        <v/>
      </c>
      <c r="AD10" t="str">
        <f>IF($Z10=AD$8,COUNTIF($Z$9:$Z10,AD$8)+T$22,"")</f>
        <v/>
      </c>
      <c r="AE10" t="str">
        <f>IF($Z10=AE$8,COUNTIF($Z$9:$Z10,AE$8)+U$22,"")</f>
        <v/>
      </c>
      <c r="AF10" t="str">
        <f t="shared" si="7"/>
        <v/>
      </c>
      <c r="AG10" t="str">
        <f t="shared" si="8"/>
        <v>単元1</v>
      </c>
      <c r="AH10" t="str">
        <f t="shared" si="9"/>
        <v/>
      </c>
      <c r="AI10" t="str">
        <f t="shared" si="10"/>
        <v/>
      </c>
      <c r="AJ10" t="str">
        <f t="shared" si="11"/>
        <v/>
      </c>
      <c r="AK10" t="str">
        <f t="shared" si="12"/>
        <v/>
      </c>
      <c r="AL10" t="str">
        <f t="shared" si="13"/>
        <v>単元1</v>
      </c>
      <c r="AM10" t="str">
        <f t="shared" si="14"/>
        <v>単元1</v>
      </c>
      <c r="AN10" t="str">
        <f t="shared" si="15"/>
        <v/>
      </c>
      <c r="AO10" t="str">
        <f t="shared" si="16"/>
        <v/>
      </c>
      <c r="AT10" s="24">
        <v>2</v>
      </c>
      <c r="AU10" s="42" t="s">
        <v>213</v>
      </c>
      <c r="AV10" s="25" t="s">
        <v>315</v>
      </c>
      <c r="AW10" s="25" t="s">
        <v>315</v>
      </c>
      <c r="AX10" s="25" t="s">
        <v>315</v>
      </c>
      <c r="AY10" s="25" t="s">
        <v>315</v>
      </c>
      <c r="AZ10" s="43" t="s">
        <v>315</v>
      </c>
    </row>
    <row r="11" spans="1:52" ht="18.95" customHeight="1" x14ac:dyDescent="0.15">
      <c r="A11" s="207"/>
      <c r="B11" s="99">
        <f t="shared" si="5"/>
        <v>45997</v>
      </c>
      <c r="C11" s="98">
        <f t="shared" si="5"/>
        <v>45997</v>
      </c>
      <c r="D11" s="3" t="s">
        <v>56</v>
      </c>
      <c r="E11" s="3"/>
      <c r="F11" s="17" t="str">
        <f t="shared" si="0"/>
        <v>単元2</v>
      </c>
      <c r="G11" s="17" t="str">
        <f t="shared" si="1"/>
        <v/>
      </c>
      <c r="H11" s="17" t="str">
        <f t="shared" si="2"/>
        <v/>
      </c>
      <c r="I11" s="17" t="str">
        <f t="shared" si="3"/>
        <v/>
      </c>
      <c r="J11" s="17" t="str">
        <f t="shared" si="4"/>
        <v/>
      </c>
      <c r="K11" s="3"/>
      <c r="M11" s="207"/>
      <c r="N11" s="33">
        <v>1</v>
      </c>
      <c r="O11">
        <f>SUM($N$6:N11)</f>
        <v>6</v>
      </c>
      <c r="Q11" s="7">
        <v>3</v>
      </c>
      <c r="R11" s="9" t="s">
        <v>47</v>
      </c>
      <c r="W11" s="3">
        <v>3</v>
      </c>
      <c r="X11" s="7" t="str">
        <f>R11</f>
        <v>数学</v>
      </c>
      <c r="Y11" s="9"/>
      <c r="Z11" s="23" t="str">
        <f t="shared" si="6"/>
        <v>数学</v>
      </c>
      <c r="AA11" t="str">
        <f>IF($Z11=AA$8,COUNTIF($Z$9:$Z11,AA$8)+Q$22,"")</f>
        <v/>
      </c>
      <c r="AB11" t="str">
        <f>IF($Z11=AB$8,COUNTIF($Z$9:$Z11,AB$8)+R$22,"")</f>
        <v/>
      </c>
      <c r="AC11">
        <f>IF($Z11=AC$8,COUNTIF($Z$9:$Z11,AC$8)+S$22,"")</f>
        <v>1</v>
      </c>
      <c r="AD11" t="str">
        <f>IF($Z11=AD$8,COUNTIF($Z$9:$Z11,AD$8)+T$22,"")</f>
        <v/>
      </c>
      <c r="AE11" t="str">
        <f>IF($Z11=AE$8,COUNTIF($Z$9:$Z11,AE$8)+U$22,"")</f>
        <v/>
      </c>
      <c r="AF11" t="str">
        <f t="shared" si="7"/>
        <v/>
      </c>
      <c r="AG11" t="str">
        <f t="shared" si="8"/>
        <v/>
      </c>
      <c r="AH11" t="str">
        <f t="shared" si="9"/>
        <v>単元1</v>
      </c>
      <c r="AI11" t="str">
        <f t="shared" si="10"/>
        <v/>
      </c>
      <c r="AJ11" t="str">
        <f t="shared" si="11"/>
        <v/>
      </c>
      <c r="AK11" t="str">
        <f t="shared" si="12"/>
        <v/>
      </c>
      <c r="AL11" t="str">
        <f t="shared" si="13"/>
        <v/>
      </c>
      <c r="AM11" t="str">
        <f t="shared" si="14"/>
        <v>単元1</v>
      </c>
      <c r="AN11" t="str">
        <f t="shared" si="15"/>
        <v>単元1</v>
      </c>
      <c r="AO11" t="str">
        <f t="shared" si="16"/>
        <v/>
      </c>
      <c r="AT11" s="24">
        <v>3</v>
      </c>
      <c r="AU11" s="42" t="s">
        <v>214</v>
      </c>
      <c r="AV11" s="25" t="s">
        <v>316</v>
      </c>
      <c r="AW11" s="25" t="s">
        <v>316</v>
      </c>
      <c r="AX11" s="25" t="s">
        <v>316</v>
      </c>
      <c r="AY11" s="25" t="s">
        <v>316</v>
      </c>
      <c r="AZ11" s="43" t="s">
        <v>316</v>
      </c>
    </row>
    <row r="12" spans="1:52" ht="18.95" customHeight="1" x14ac:dyDescent="0.15">
      <c r="A12" s="207"/>
      <c r="B12" s="99">
        <f t="shared" si="5"/>
        <v>45998</v>
      </c>
      <c r="C12" s="98">
        <f t="shared" si="5"/>
        <v>45998</v>
      </c>
      <c r="D12" s="3" t="s">
        <v>57</v>
      </c>
      <c r="E12" s="3"/>
      <c r="F12" s="17" t="str">
        <f t="shared" si="0"/>
        <v/>
      </c>
      <c r="G12" s="17" t="str">
        <f t="shared" si="1"/>
        <v>単元2</v>
      </c>
      <c r="H12" s="17" t="str">
        <f t="shared" si="2"/>
        <v/>
      </c>
      <c r="I12" s="17" t="str">
        <f t="shared" si="3"/>
        <v/>
      </c>
      <c r="J12" s="17" t="str">
        <f t="shared" si="4"/>
        <v/>
      </c>
      <c r="K12" s="3"/>
      <c r="M12" s="207"/>
      <c r="N12" s="33">
        <v>1</v>
      </c>
      <c r="O12">
        <f>SUM($N$6:N12)</f>
        <v>7</v>
      </c>
      <c r="Q12" s="7">
        <v>4</v>
      </c>
      <c r="R12" s="9" t="s">
        <v>48</v>
      </c>
      <c r="W12" s="3">
        <v>4</v>
      </c>
      <c r="X12" s="7" t="str">
        <f>R12</f>
        <v>理科</v>
      </c>
      <c r="Y12" s="9"/>
      <c r="Z12" s="23" t="str">
        <f t="shared" si="6"/>
        <v>理科</v>
      </c>
      <c r="AA12" t="str">
        <f>IF($Z12=AA$8,COUNTIF($Z$9:$Z12,AA$8)+Q$22,"")</f>
        <v/>
      </c>
      <c r="AB12" t="str">
        <f>IF($Z12=AB$8,COUNTIF($Z$9:$Z12,AB$8)+R$22,"")</f>
        <v/>
      </c>
      <c r="AC12" t="str">
        <f>IF($Z12=AC$8,COUNTIF($Z$9:$Z12,AC$8)+S$22,"")</f>
        <v/>
      </c>
      <c r="AD12">
        <f>IF($Z12=AD$8,COUNTIF($Z$9:$Z12,AD$8)+T$22,"")</f>
        <v>1</v>
      </c>
      <c r="AE12" t="str">
        <f>IF($Z12=AE$8,COUNTIF($Z$9:$Z12,AE$8)+U$22,"")</f>
        <v/>
      </c>
      <c r="AF12" t="str">
        <f t="shared" si="7"/>
        <v/>
      </c>
      <c r="AG12" t="str">
        <f t="shared" si="8"/>
        <v/>
      </c>
      <c r="AH12" t="str">
        <f t="shared" si="9"/>
        <v/>
      </c>
      <c r="AI12" t="str">
        <f t="shared" si="10"/>
        <v>単元1</v>
      </c>
      <c r="AJ12" t="str">
        <f t="shared" si="11"/>
        <v/>
      </c>
      <c r="AK12" t="str">
        <f t="shared" si="12"/>
        <v/>
      </c>
      <c r="AL12" t="str">
        <f t="shared" si="13"/>
        <v/>
      </c>
      <c r="AM12" t="str">
        <f t="shared" si="14"/>
        <v/>
      </c>
      <c r="AN12" t="str">
        <f t="shared" si="15"/>
        <v>単元1</v>
      </c>
      <c r="AO12" t="str">
        <f t="shared" si="16"/>
        <v>単元1</v>
      </c>
      <c r="AT12" s="24">
        <v>4</v>
      </c>
      <c r="AU12" s="42" t="s">
        <v>215</v>
      </c>
      <c r="AV12" s="25" t="s">
        <v>317</v>
      </c>
      <c r="AW12" s="25" t="s">
        <v>317</v>
      </c>
      <c r="AX12" s="25" t="s">
        <v>317</v>
      </c>
      <c r="AY12" s="25" t="s">
        <v>317</v>
      </c>
      <c r="AZ12" s="43" t="s">
        <v>317</v>
      </c>
    </row>
    <row r="13" spans="1:52" ht="18.95" customHeight="1" thickBot="1" x14ac:dyDescent="0.2">
      <c r="A13" s="207"/>
      <c r="B13" s="99">
        <f t="shared" si="5"/>
        <v>45999</v>
      </c>
      <c r="C13" s="98">
        <f t="shared" si="5"/>
        <v>45999</v>
      </c>
      <c r="D13" s="3" t="s">
        <v>58</v>
      </c>
      <c r="E13" s="3"/>
      <c r="F13" s="17" t="str">
        <f t="shared" si="0"/>
        <v/>
      </c>
      <c r="G13" s="17" t="str">
        <f t="shared" si="1"/>
        <v/>
      </c>
      <c r="H13" s="17" t="str">
        <f t="shared" si="2"/>
        <v>単元2</v>
      </c>
      <c r="I13" s="17" t="str">
        <f t="shared" si="3"/>
        <v/>
      </c>
      <c r="J13" s="17" t="str">
        <f t="shared" si="4"/>
        <v/>
      </c>
      <c r="K13" s="3"/>
      <c r="M13" s="207"/>
      <c r="N13" s="33">
        <v>1</v>
      </c>
      <c r="O13">
        <f>SUM($N$6:N13)</f>
        <v>8</v>
      </c>
      <c r="Q13" s="7">
        <v>5</v>
      </c>
      <c r="R13" s="10" t="s">
        <v>49</v>
      </c>
      <c r="W13" s="3">
        <v>5</v>
      </c>
      <c r="X13" s="7" t="str">
        <f>R13</f>
        <v>英語</v>
      </c>
      <c r="Y13" s="9"/>
      <c r="Z13" s="23" t="str">
        <f t="shared" si="6"/>
        <v>英語</v>
      </c>
      <c r="AA13" t="str">
        <f>IF($Z13=AA$8,COUNTIF($Z$9:$Z13,AA$8)+Q$22,"")</f>
        <v/>
      </c>
      <c r="AB13" t="str">
        <f>IF($Z13=AB$8,COUNTIF($Z$9:$Z13,AB$8)+R$22,"")</f>
        <v/>
      </c>
      <c r="AC13" t="str">
        <f>IF($Z13=AC$8,COUNTIF($Z$9:$Z13,AC$8)+S$22,"")</f>
        <v/>
      </c>
      <c r="AD13" t="str">
        <f>IF($Z13=AD$8,COUNTIF($Z$9:$Z13,AD$8)+T$22,"")</f>
        <v/>
      </c>
      <c r="AE13">
        <f>IF($Z13=AE$8,COUNTIF($Z$9:$Z13,AE$8)+U$22,"")</f>
        <v>1</v>
      </c>
      <c r="AF13" t="str">
        <f t="shared" si="7"/>
        <v/>
      </c>
      <c r="AG13" t="str">
        <f t="shared" si="8"/>
        <v/>
      </c>
      <c r="AH13" t="str">
        <f t="shared" si="9"/>
        <v/>
      </c>
      <c r="AI13" t="str">
        <f t="shared" si="10"/>
        <v/>
      </c>
      <c r="AJ13" t="str">
        <f t="shared" si="11"/>
        <v>単元1</v>
      </c>
      <c r="AK13" t="str">
        <f t="shared" si="12"/>
        <v>単元2</v>
      </c>
      <c r="AL13" t="str">
        <f t="shared" si="13"/>
        <v/>
      </c>
      <c r="AM13" t="str">
        <f t="shared" si="14"/>
        <v/>
      </c>
      <c r="AN13" t="str">
        <f t="shared" si="15"/>
        <v/>
      </c>
      <c r="AO13" t="str">
        <f t="shared" si="16"/>
        <v>単元1</v>
      </c>
      <c r="AT13" s="24">
        <v>5</v>
      </c>
      <c r="AU13" s="42" t="s">
        <v>216</v>
      </c>
      <c r="AV13" s="25" t="s">
        <v>318</v>
      </c>
      <c r="AW13" s="25" t="s">
        <v>318</v>
      </c>
      <c r="AX13" s="25" t="s">
        <v>318</v>
      </c>
      <c r="AY13" s="25" t="s">
        <v>318</v>
      </c>
      <c r="AZ13" s="43" t="s">
        <v>318</v>
      </c>
    </row>
    <row r="14" spans="1:52" ht="18.95" customHeight="1" x14ac:dyDescent="0.15">
      <c r="A14" s="207"/>
      <c r="B14" s="99">
        <f t="shared" si="5"/>
        <v>46000</v>
      </c>
      <c r="C14" s="98">
        <f t="shared" si="5"/>
        <v>46000</v>
      </c>
      <c r="D14" s="3" t="s">
        <v>59</v>
      </c>
      <c r="E14" s="3"/>
      <c r="F14" s="17" t="str">
        <f t="shared" si="0"/>
        <v/>
      </c>
      <c r="G14" s="17" t="str">
        <f t="shared" si="1"/>
        <v/>
      </c>
      <c r="H14" s="17" t="str">
        <f t="shared" si="2"/>
        <v/>
      </c>
      <c r="I14" s="17" t="str">
        <f t="shared" si="3"/>
        <v>単元2</v>
      </c>
      <c r="J14" s="17" t="str">
        <f t="shared" si="4"/>
        <v/>
      </c>
      <c r="K14" s="3"/>
      <c r="M14" s="207"/>
      <c r="N14" s="33">
        <v>1</v>
      </c>
      <c r="O14">
        <f>SUM($N$6:N14)</f>
        <v>9</v>
      </c>
      <c r="W14" s="3">
        <v>6</v>
      </c>
      <c r="X14" s="7" t="str">
        <f>R9</f>
        <v>国語</v>
      </c>
      <c r="Y14" s="9"/>
      <c r="Z14" s="23" t="str">
        <f t="shared" si="6"/>
        <v>国語</v>
      </c>
      <c r="AA14">
        <f>IF($Z14=AA$8,COUNTIF($Z$9:$Z14,AA$8)+Q$22,"")</f>
        <v>2</v>
      </c>
      <c r="AB14" t="str">
        <f>IF($Z14=AB$8,COUNTIF($Z$9:$Z14,AB$8)+R$22,"")</f>
        <v/>
      </c>
      <c r="AC14" t="str">
        <f>IF($Z14=AC$8,COUNTIF($Z$9:$Z14,AC$8)+S$22,"")</f>
        <v/>
      </c>
      <c r="AD14" t="str">
        <f>IF($Z14=AD$8,COUNTIF($Z$9:$Z14,AD$8)+T$22,"")</f>
        <v/>
      </c>
      <c r="AE14" t="str">
        <f>IF($Z14=AE$8,COUNTIF($Z$9:$Z14,AE$8)+U$22,"")</f>
        <v/>
      </c>
      <c r="AF14" t="str">
        <f t="shared" si="7"/>
        <v>単元2</v>
      </c>
      <c r="AG14" t="str">
        <f t="shared" si="8"/>
        <v/>
      </c>
      <c r="AH14" t="str">
        <f t="shared" si="9"/>
        <v/>
      </c>
      <c r="AI14" t="str">
        <f t="shared" si="10"/>
        <v/>
      </c>
      <c r="AJ14" t="str">
        <f t="shared" si="11"/>
        <v/>
      </c>
      <c r="AK14" t="str">
        <f t="shared" si="12"/>
        <v>単元2</v>
      </c>
      <c r="AL14" t="str">
        <f t="shared" si="13"/>
        <v>単元2</v>
      </c>
      <c r="AM14" t="str">
        <f t="shared" si="14"/>
        <v/>
      </c>
      <c r="AN14" t="str">
        <f t="shared" si="15"/>
        <v/>
      </c>
      <c r="AO14" t="str">
        <f t="shared" si="16"/>
        <v/>
      </c>
      <c r="AT14" s="24">
        <v>6</v>
      </c>
      <c r="AU14" s="42" t="s">
        <v>217</v>
      </c>
      <c r="AV14" s="25" t="s">
        <v>319</v>
      </c>
      <c r="AW14" s="25" t="s">
        <v>319</v>
      </c>
      <c r="AX14" s="25" t="s">
        <v>319</v>
      </c>
      <c r="AY14" s="25" t="s">
        <v>319</v>
      </c>
      <c r="AZ14" s="43" t="s">
        <v>319</v>
      </c>
    </row>
    <row r="15" spans="1:52" ht="18.95" customHeight="1" x14ac:dyDescent="0.15">
      <c r="A15" s="207"/>
      <c r="B15" s="99">
        <f t="shared" si="5"/>
        <v>46001</v>
      </c>
      <c r="C15" s="98">
        <f t="shared" si="5"/>
        <v>46001</v>
      </c>
      <c r="D15" s="3" t="s">
        <v>60</v>
      </c>
      <c r="E15" s="3"/>
      <c r="F15" s="17" t="str">
        <f t="shared" si="0"/>
        <v/>
      </c>
      <c r="G15" s="17" t="str">
        <f t="shared" si="1"/>
        <v/>
      </c>
      <c r="H15" s="17" t="str">
        <f t="shared" si="2"/>
        <v/>
      </c>
      <c r="I15" s="17" t="str">
        <f t="shared" si="3"/>
        <v/>
      </c>
      <c r="J15" s="17" t="str">
        <f t="shared" si="4"/>
        <v>単元2</v>
      </c>
      <c r="K15" s="3"/>
      <c r="M15" s="207"/>
      <c r="N15" s="33">
        <v>1</v>
      </c>
      <c r="O15">
        <f>SUM($N$6:N15)</f>
        <v>10</v>
      </c>
      <c r="W15" s="3">
        <v>7</v>
      </c>
      <c r="X15" s="7" t="str">
        <f>R10</f>
        <v>社会</v>
      </c>
      <c r="Y15" s="9"/>
      <c r="Z15" s="23" t="str">
        <f t="shared" si="6"/>
        <v>社会</v>
      </c>
      <c r="AA15" t="str">
        <f>IF($Z15=AA$8,COUNTIF($Z$9:$Z15,AA$8)+Q$22,"")</f>
        <v/>
      </c>
      <c r="AB15">
        <f>IF($Z15=AB$8,COUNTIF($Z$9:$Z15,AB$8)+R$22,"")</f>
        <v>2</v>
      </c>
      <c r="AC15" t="str">
        <f>IF($Z15=AC$8,COUNTIF($Z$9:$Z15,AC$8)+S$22,"")</f>
        <v/>
      </c>
      <c r="AD15" t="str">
        <f>IF($Z15=AD$8,COUNTIF($Z$9:$Z15,AD$8)+T$22,"")</f>
        <v/>
      </c>
      <c r="AE15" t="str">
        <f>IF($Z15=AE$8,COUNTIF($Z$9:$Z15,AE$8)+U$22,"")</f>
        <v/>
      </c>
      <c r="AF15" t="str">
        <f t="shared" si="7"/>
        <v/>
      </c>
      <c r="AG15" t="str">
        <f t="shared" si="8"/>
        <v>単元2</v>
      </c>
      <c r="AH15" t="str">
        <f t="shared" si="9"/>
        <v/>
      </c>
      <c r="AI15" t="str">
        <f t="shared" si="10"/>
        <v/>
      </c>
      <c r="AJ15" t="str">
        <f t="shared" si="11"/>
        <v/>
      </c>
      <c r="AK15" t="str">
        <f t="shared" si="12"/>
        <v/>
      </c>
      <c r="AL15" t="str">
        <f t="shared" si="13"/>
        <v>単元2</v>
      </c>
      <c r="AM15" t="str">
        <f t="shared" si="14"/>
        <v>単元2</v>
      </c>
      <c r="AN15" t="str">
        <f t="shared" si="15"/>
        <v/>
      </c>
      <c r="AO15" t="str">
        <f t="shared" si="16"/>
        <v/>
      </c>
      <c r="AT15" s="24">
        <v>7</v>
      </c>
      <c r="AU15" s="42" t="s">
        <v>218</v>
      </c>
      <c r="AV15" s="25" t="s">
        <v>320</v>
      </c>
      <c r="AW15" s="25" t="s">
        <v>320</v>
      </c>
      <c r="AX15" s="25" t="s">
        <v>320</v>
      </c>
      <c r="AY15" s="25" t="s">
        <v>320</v>
      </c>
      <c r="AZ15" s="43" t="s">
        <v>320</v>
      </c>
    </row>
    <row r="16" spans="1:52" ht="18.95" customHeight="1" x14ac:dyDescent="0.15">
      <c r="A16" s="207"/>
      <c r="B16" s="99">
        <f t="shared" si="5"/>
        <v>46002</v>
      </c>
      <c r="C16" s="98">
        <f t="shared" si="5"/>
        <v>46002</v>
      </c>
      <c r="D16" s="3" t="s">
        <v>61</v>
      </c>
      <c r="E16" s="3"/>
      <c r="F16" s="17" t="str">
        <f t="shared" si="0"/>
        <v>単元3</v>
      </c>
      <c r="G16" s="17" t="str">
        <f t="shared" si="1"/>
        <v/>
      </c>
      <c r="H16" s="17" t="str">
        <f t="shared" si="2"/>
        <v/>
      </c>
      <c r="I16" s="17" t="str">
        <f t="shared" si="3"/>
        <v/>
      </c>
      <c r="J16" s="17" t="str">
        <f t="shared" si="4"/>
        <v/>
      </c>
      <c r="K16" s="3"/>
      <c r="M16" s="207"/>
      <c r="N16" s="33">
        <v>1</v>
      </c>
      <c r="O16">
        <f>SUM($N$6:N16)</f>
        <v>11</v>
      </c>
      <c r="W16" s="3">
        <v>8</v>
      </c>
      <c r="X16" s="7" t="str">
        <f>R11</f>
        <v>数学</v>
      </c>
      <c r="Y16" s="9"/>
      <c r="Z16" s="23" t="str">
        <f t="shared" si="6"/>
        <v>数学</v>
      </c>
      <c r="AA16" t="str">
        <f>IF($Z16=AA$8,COUNTIF($Z$9:$Z16,AA$8)+Q$22,"")</f>
        <v/>
      </c>
      <c r="AB16" t="str">
        <f>IF($Z16=AB$8,COUNTIF($Z$9:$Z16,AB$8)+R$22,"")</f>
        <v/>
      </c>
      <c r="AC16">
        <f>IF($Z16=AC$8,COUNTIF($Z$9:$Z16,AC$8)+S$22,"")</f>
        <v>2</v>
      </c>
      <c r="AD16" t="str">
        <f>IF($Z16=AD$8,COUNTIF($Z$9:$Z16,AD$8)+T$22,"")</f>
        <v/>
      </c>
      <c r="AE16" t="str">
        <f>IF($Z16=AE$8,COUNTIF($Z$9:$Z16,AE$8)+U$22,"")</f>
        <v/>
      </c>
      <c r="AF16" t="str">
        <f t="shared" si="7"/>
        <v/>
      </c>
      <c r="AG16" t="str">
        <f t="shared" si="8"/>
        <v/>
      </c>
      <c r="AH16" t="str">
        <f t="shared" si="9"/>
        <v>単元2</v>
      </c>
      <c r="AI16" t="str">
        <f t="shared" si="10"/>
        <v/>
      </c>
      <c r="AJ16" t="str">
        <f t="shared" si="11"/>
        <v/>
      </c>
      <c r="AK16" t="str">
        <f t="shared" si="12"/>
        <v/>
      </c>
      <c r="AL16" t="str">
        <f t="shared" si="13"/>
        <v/>
      </c>
      <c r="AM16" t="str">
        <f t="shared" si="14"/>
        <v>単元2</v>
      </c>
      <c r="AN16" t="str">
        <f t="shared" si="15"/>
        <v>単元2</v>
      </c>
      <c r="AO16" t="str">
        <f t="shared" si="16"/>
        <v/>
      </c>
      <c r="AT16" s="24">
        <v>8</v>
      </c>
      <c r="AU16" s="42" t="s">
        <v>219</v>
      </c>
      <c r="AV16" s="25" t="s">
        <v>321</v>
      </c>
      <c r="AW16" s="25" t="s">
        <v>321</v>
      </c>
      <c r="AX16" s="25" t="s">
        <v>321</v>
      </c>
      <c r="AY16" s="25" t="s">
        <v>321</v>
      </c>
      <c r="AZ16" s="43" t="s">
        <v>321</v>
      </c>
    </row>
    <row r="17" spans="1:52" ht="18.95" customHeight="1" x14ac:dyDescent="0.15">
      <c r="A17" s="207"/>
      <c r="B17" s="99">
        <f t="shared" si="5"/>
        <v>46003</v>
      </c>
      <c r="C17" s="98">
        <f t="shared" si="5"/>
        <v>46003</v>
      </c>
      <c r="D17" s="3" t="s">
        <v>62</v>
      </c>
      <c r="E17" s="3"/>
      <c r="F17" s="17" t="str">
        <f t="shared" si="0"/>
        <v/>
      </c>
      <c r="G17" s="17" t="str">
        <f t="shared" si="1"/>
        <v>単元3</v>
      </c>
      <c r="H17" s="17" t="str">
        <f t="shared" si="2"/>
        <v/>
      </c>
      <c r="I17" s="17" t="str">
        <f t="shared" si="3"/>
        <v/>
      </c>
      <c r="J17" s="17" t="str">
        <f t="shared" si="4"/>
        <v/>
      </c>
      <c r="K17" s="3"/>
      <c r="M17" s="207"/>
      <c r="N17" s="33">
        <v>1</v>
      </c>
      <c r="O17">
        <f>SUM($N$6:N17)</f>
        <v>12</v>
      </c>
      <c r="W17" s="3">
        <v>9</v>
      </c>
      <c r="X17" s="7" t="str">
        <f>R12</f>
        <v>理科</v>
      </c>
      <c r="Y17" s="9"/>
      <c r="Z17" s="23" t="str">
        <f t="shared" si="6"/>
        <v>理科</v>
      </c>
      <c r="AA17" t="str">
        <f>IF($Z17=AA$8,COUNTIF($Z$9:$Z17,AA$8)+Q$22,"")</f>
        <v/>
      </c>
      <c r="AB17" t="str">
        <f>IF($Z17=AB$8,COUNTIF($Z$9:$Z17,AB$8)+R$22,"")</f>
        <v/>
      </c>
      <c r="AC17" t="str">
        <f>IF($Z17=AC$8,COUNTIF($Z$9:$Z17,AC$8)+S$22,"")</f>
        <v/>
      </c>
      <c r="AD17">
        <f>IF($Z17=AD$8,COUNTIF($Z$9:$Z17,AD$8)+T$22,"")</f>
        <v>2</v>
      </c>
      <c r="AE17" t="str">
        <f>IF($Z17=AE$8,COUNTIF($Z$9:$Z17,AE$8)+U$22,"")</f>
        <v/>
      </c>
      <c r="AF17" t="str">
        <f t="shared" si="7"/>
        <v/>
      </c>
      <c r="AG17" t="str">
        <f t="shared" si="8"/>
        <v/>
      </c>
      <c r="AH17" t="str">
        <f t="shared" si="9"/>
        <v/>
      </c>
      <c r="AI17" t="str">
        <f t="shared" si="10"/>
        <v>単元2</v>
      </c>
      <c r="AJ17" t="str">
        <f t="shared" si="11"/>
        <v/>
      </c>
      <c r="AK17" t="str">
        <f t="shared" si="12"/>
        <v/>
      </c>
      <c r="AL17" t="str">
        <f t="shared" si="13"/>
        <v/>
      </c>
      <c r="AM17" t="str">
        <f t="shared" si="14"/>
        <v/>
      </c>
      <c r="AN17" t="str">
        <f t="shared" si="15"/>
        <v>単元2</v>
      </c>
      <c r="AO17" t="str">
        <f t="shared" si="16"/>
        <v>単元2</v>
      </c>
      <c r="AT17" s="24">
        <v>9</v>
      </c>
      <c r="AU17" s="42" t="s">
        <v>220</v>
      </c>
      <c r="AV17" s="25" t="s">
        <v>322</v>
      </c>
      <c r="AW17" s="25" t="s">
        <v>322</v>
      </c>
      <c r="AX17" s="25" t="s">
        <v>322</v>
      </c>
      <c r="AY17" s="25" t="s">
        <v>322</v>
      </c>
      <c r="AZ17" s="43" t="s">
        <v>322</v>
      </c>
    </row>
    <row r="18" spans="1:52" ht="18.95" customHeight="1" x14ac:dyDescent="0.15">
      <c r="A18" s="207"/>
      <c r="B18" s="99">
        <f t="shared" si="5"/>
        <v>46004</v>
      </c>
      <c r="C18" s="98">
        <f t="shared" si="5"/>
        <v>46004</v>
      </c>
      <c r="D18" s="3" t="s">
        <v>63</v>
      </c>
      <c r="E18" s="3"/>
      <c r="F18" s="17" t="str">
        <f t="shared" si="0"/>
        <v/>
      </c>
      <c r="G18" s="17" t="str">
        <f t="shared" si="1"/>
        <v/>
      </c>
      <c r="H18" s="17" t="str">
        <f t="shared" si="2"/>
        <v>単元3</v>
      </c>
      <c r="I18" s="17" t="str">
        <f t="shared" si="3"/>
        <v/>
      </c>
      <c r="J18" s="17" t="str">
        <f t="shared" si="4"/>
        <v/>
      </c>
      <c r="K18" s="3"/>
      <c r="M18" s="207"/>
      <c r="N18" s="33">
        <v>1</v>
      </c>
      <c r="O18">
        <f>SUM($N$6:N18)</f>
        <v>13</v>
      </c>
      <c r="W18" s="3">
        <v>10</v>
      </c>
      <c r="X18" s="7" t="str">
        <f>R13</f>
        <v>英語</v>
      </c>
      <c r="Y18" s="9"/>
      <c r="Z18" s="23" t="str">
        <f t="shared" si="6"/>
        <v>英語</v>
      </c>
      <c r="AA18" t="str">
        <f>IF($Z18=AA$8,COUNTIF($Z$9:$Z18,AA$8)+Q$22,"")</f>
        <v/>
      </c>
      <c r="AB18" t="str">
        <f>IF($Z18=AB$8,COUNTIF($Z$9:$Z18,AB$8)+R$22,"")</f>
        <v/>
      </c>
      <c r="AC18" t="str">
        <f>IF($Z18=AC$8,COUNTIF($Z$9:$Z18,AC$8)+S$22,"")</f>
        <v/>
      </c>
      <c r="AD18" t="str">
        <f>IF($Z18=AD$8,COUNTIF($Z$9:$Z18,AD$8)+T$22,"")</f>
        <v/>
      </c>
      <c r="AE18">
        <f>IF($Z18=AE$8,COUNTIF($Z$9:$Z18,AE$8)+U$22,"")</f>
        <v>2</v>
      </c>
      <c r="AF18" t="str">
        <f t="shared" si="7"/>
        <v/>
      </c>
      <c r="AG18" t="str">
        <f t="shared" si="8"/>
        <v/>
      </c>
      <c r="AH18" t="str">
        <f t="shared" si="9"/>
        <v/>
      </c>
      <c r="AI18" t="str">
        <f t="shared" si="10"/>
        <v/>
      </c>
      <c r="AJ18" t="str">
        <f t="shared" si="11"/>
        <v>単元2</v>
      </c>
      <c r="AK18" t="str">
        <f t="shared" si="12"/>
        <v>単元3</v>
      </c>
      <c r="AL18" t="str">
        <f t="shared" si="13"/>
        <v/>
      </c>
      <c r="AM18" t="str">
        <f t="shared" si="14"/>
        <v/>
      </c>
      <c r="AN18" t="str">
        <f t="shared" si="15"/>
        <v/>
      </c>
      <c r="AO18" t="str">
        <f t="shared" si="16"/>
        <v>単元2</v>
      </c>
      <c r="AT18" s="24">
        <v>10</v>
      </c>
      <c r="AU18" s="42" t="s">
        <v>221</v>
      </c>
      <c r="AV18" s="25" t="s">
        <v>323</v>
      </c>
      <c r="AW18" s="25" t="s">
        <v>323</v>
      </c>
      <c r="AX18" s="25" t="s">
        <v>323</v>
      </c>
      <c r="AY18" s="25" t="s">
        <v>323</v>
      </c>
      <c r="AZ18" s="43" t="s">
        <v>323</v>
      </c>
    </row>
    <row r="19" spans="1:52" ht="18.95" customHeight="1" x14ac:dyDescent="0.15">
      <c r="A19" s="207"/>
      <c r="B19" s="99">
        <f t="shared" si="5"/>
        <v>46005</v>
      </c>
      <c r="C19" s="98">
        <f t="shared" si="5"/>
        <v>46005</v>
      </c>
      <c r="D19" s="3" t="s">
        <v>64</v>
      </c>
      <c r="E19" s="3"/>
      <c r="F19" s="17" t="str">
        <f t="shared" si="0"/>
        <v/>
      </c>
      <c r="G19" s="17" t="str">
        <f t="shared" si="1"/>
        <v/>
      </c>
      <c r="H19" s="17" t="str">
        <f t="shared" si="2"/>
        <v/>
      </c>
      <c r="I19" s="17" t="str">
        <f t="shared" si="3"/>
        <v>単元3</v>
      </c>
      <c r="J19" s="17" t="str">
        <f t="shared" si="4"/>
        <v/>
      </c>
      <c r="K19" s="3"/>
      <c r="M19" s="207"/>
      <c r="N19" s="33">
        <v>1</v>
      </c>
      <c r="O19">
        <f>SUM($N$6:N19)</f>
        <v>14</v>
      </c>
      <c r="W19" s="3">
        <v>11</v>
      </c>
      <c r="X19" s="7" t="str">
        <f>R9</f>
        <v>国語</v>
      </c>
      <c r="Y19" s="9"/>
      <c r="Z19" s="23" t="str">
        <f t="shared" si="6"/>
        <v>国語</v>
      </c>
      <c r="AA19">
        <f>IF($Z19=AA$8,COUNTIF($Z$9:$Z19,AA$8)+Q$22,"")</f>
        <v>3</v>
      </c>
      <c r="AB19" t="str">
        <f>IF($Z19=AB$8,COUNTIF($Z$9:$Z19,AB$8)+R$22,"")</f>
        <v/>
      </c>
      <c r="AC19" t="str">
        <f>IF($Z19=AC$8,COUNTIF($Z$9:$Z19,AC$8)+S$22,"")</f>
        <v/>
      </c>
      <c r="AD19" t="str">
        <f>IF($Z19=AD$8,COUNTIF($Z$9:$Z19,AD$8)+T$22,"")</f>
        <v/>
      </c>
      <c r="AE19" t="str">
        <f>IF($Z19=AE$8,COUNTIF($Z$9:$Z19,AE$8)+U$22,"")</f>
        <v/>
      </c>
      <c r="AF19" t="str">
        <f t="shared" si="7"/>
        <v>単元3</v>
      </c>
      <c r="AG19" t="str">
        <f t="shared" si="8"/>
        <v/>
      </c>
      <c r="AH19" t="str">
        <f t="shared" si="9"/>
        <v/>
      </c>
      <c r="AI19" t="str">
        <f t="shared" si="10"/>
        <v/>
      </c>
      <c r="AJ19" t="str">
        <f t="shared" si="11"/>
        <v/>
      </c>
      <c r="AK19" t="str">
        <f t="shared" si="12"/>
        <v>単元3</v>
      </c>
      <c r="AL19" t="str">
        <f t="shared" si="13"/>
        <v>単元3</v>
      </c>
      <c r="AM19" t="str">
        <f t="shared" si="14"/>
        <v/>
      </c>
      <c r="AN19" t="str">
        <f t="shared" si="15"/>
        <v/>
      </c>
      <c r="AO19" t="str">
        <f t="shared" si="16"/>
        <v/>
      </c>
      <c r="AT19" s="24">
        <v>11</v>
      </c>
      <c r="AU19" s="42" t="s">
        <v>222</v>
      </c>
      <c r="AV19" s="25" t="s">
        <v>324</v>
      </c>
      <c r="AW19" s="25" t="s">
        <v>324</v>
      </c>
      <c r="AX19" s="25" t="s">
        <v>324</v>
      </c>
      <c r="AY19" s="25" t="s">
        <v>324</v>
      </c>
      <c r="AZ19" s="43" t="s">
        <v>324</v>
      </c>
    </row>
    <row r="20" spans="1:52" ht="18.95" customHeight="1" x14ac:dyDescent="0.15">
      <c r="A20" s="207"/>
      <c r="B20" s="99">
        <f t="shared" si="5"/>
        <v>46006</v>
      </c>
      <c r="C20" s="98">
        <f t="shared" si="5"/>
        <v>46006</v>
      </c>
      <c r="D20" s="3" t="s">
        <v>51</v>
      </c>
      <c r="E20" s="3"/>
      <c r="F20" s="17" t="str">
        <f t="shared" si="0"/>
        <v/>
      </c>
      <c r="G20" s="17" t="str">
        <f t="shared" si="1"/>
        <v/>
      </c>
      <c r="H20" s="17" t="str">
        <f t="shared" si="2"/>
        <v/>
      </c>
      <c r="I20" s="17" t="str">
        <f t="shared" si="3"/>
        <v/>
      </c>
      <c r="J20" s="17" t="str">
        <f t="shared" si="4"/>
        <v>単元3</v>
      </c>
      <c r="K20" s="3"/>
      <c r="M20" s="207"/>
      <c r="N20" s="33">
        <v>1</v>
      </c>
      <c r="O20">
        <f>SUM($N$6:N20)</f>
        <v>15</v>
      </c>
      <c r="Q20" s="52" t="s">
        <v>76</v>
      </c>
      <c r="R20" s="51"/>
      <c r="S20" s="51"/>
      <c r="W20" s="3">
        <v>12</v>
      </c>
      <c r="X20" s="7" t="str">
        <f>R10</f>
        <v>社会</v>
      </c>
      <c r="Y20" s="9"/>
      <c r="Z20" s="23" t="str">
        <f t="shared" si="6"/>
        <v>社会</v>
      </c>
      <c r="AA20" t="str">
        <f>IF($Z20=AA$8,COUNTIF($Z$9:$Z20,AA$8)+Q$22,"")</f>
        <v/>
      </c>
      <c r="AB20">
        <f>IF($Z20=AB$8,COUNTIF($Z$9:$Z20,AB$8)+R$22,"")</f>
        <v>3</v>
      </c>
      <c r="AC20" t="str">
        <f>IF($Z20=AC$8,COUNTIF($Z$9:$Z20,AC$8)+S$22,"")</f>
        <v/>
      </c>
      <c r="AD20" t="str">
        <f>IF($Z20=AD$8,COUNTIF($Z$9:$Z20,AD$8)+T$22,"")</f>
        <v/>
      </c>
      <c r="AE20" t="str">
        <f>IF($Z20=AE$8,COUNTIF($Z$9:$Z20,AE$8)+U$22,"")</f>
        <v/>
      </c>
      <c r="AF20" t="str">
        <f t="shared" si="7"/>
        <v/>
      </c>
      <c r="AG20" t="str">
        <f t="shared" si="8"/>
        <v>単元3</v>
      </c>
      <c r="AH20" t="str">
        <f t="shared" si="9"/>
        <v/>
      </c>
      <c r="AI20" t="str">
        <f t="shared" si="10"/>
        <v/>
      </c>
      <c r="AJ20" t="str">
        <f t="shared" si="11"/>
        <v/>
      </c>
      <c r="AK20" t="str">
        <f t="shared" si="12"/>
        <v/>
      </c>
      <c r="AL20" t="str">
        <f t="shared" si="13"/>
        <v>単元3</v>
      </c>
      <c r="AM20" t="str">
        <f t="shared" si="14"/>
        <v>単元3</v>
      </c>
      <c r="AN20" t="str">
        <f t="shared" si="15"/>
        <v/>
      </c>
      <c r="AO20" t="str">
        <f t="shared" si="16"/>
        <v/>
      </c>
      <c r="AT20" s="24">
        <v>12</v>
      </c>
      <c r="AU20" s="42" t="s">
        <v>223</v>
      </c>
      <c r="AV20" s="25" t="s">
        <v>325</v>
      </c>
      <c r="AW20" s="25" t="s">
        <v>325</v>
      </c>
      <c r="AX20" s="25" t="s">
        <v>325</v>
      </c>
      <c r="AY20" s="25" t="s">
        <v>325</v>
      </c>
      <c r="AZ20" s="43" t="s">
        <v>325</v>
      </c>
    </row>
    <row r="21" spans="1:52" ht="18.95" customHeight="1" thickBot="1" x14ac:dyDescent="0.2">
      <c r="A21" s="207"/>
      <c r="B21" s="99">
        <f t="shared" si="5"/>
        <v>46007</v>
      </c>
      <c r="C21" s="98">
        <f t="shared" si="5"/>
        <v>46007</v>
      </c>
      <c r="D21" s="3" t="s">
        <v>52</v>
      </c>
      <c r="E21" s="3"/>
      <c r="F21" s="17" t="str">
        <f t="shared" si="0"/>
        <v>単元4</v>
      </c>
      <c r="G21" s="17" t="str">
        <f t="shared" si="1"/>
        <v/>
      </c>
      <c r="H21" s="17" t="str">
        <f t="shared" si="2"/>
        <v/>
      </c>
      <c r="I21" s="17" t="str">
        <f t="shared" si="3"/>
        <v/>
      </c>
      <c r="J21" s="17" t="str">
        <f t="shared" si="4"/>
        <v/>
      </c>
      <c r="K21" s="3"/>
      <c r="M21" s="207"/>
      <c r="N21" s="33">
        <v>1</v>
      </c>
      <c r="O21">
        <f>SUM($N$6:N21)</f>
        <v>16</v>
      </c>
      <c r="Q21" t="s">
        <v>41</v>
      </c>
      <c r="R21" t="s">
        <v>104</v>
      </c>
      <c r="S21" t="s">
        <v>105</v>
      </c>
      <c r="T21" t="s">
        <v>48</v>
      </c>
      <c r="U21" t="s">
        <v>49</v>
      </c>
      <c r="W21" s="3">
        <v>13</v>
      </c>
      <c r="X21" s="7" t="str">
        <f>R11</f>
        <v>数学</v>
      </c>
      <c r="Y21" s="9"/>
      <c r="Z21" s="23" t="str">
        <f t="shared" si="6"/>
        <v>数学</v>
      </c>
      <c r="AA21" t="str">
        <f>IF($Z21=AA$8,COUNTIF($Z$9:$Z21,AA$8)+Q$22,"")</f>
        <v/>
      </c>
      <c r="AB21" t="str">
        <f>IF($Z21=AB$8,COUNTIF($Z$9:$Z21,AB$8)+R$22,"")</f>
        <v/>
      </c>
      <c r="AC21">
        <f>IF($Z21=AC$8,COUNTIF($Z$9:$Z21,AC$8)+S$22,"")</f>
        <v>3</v>
      </c>
      <c r="AD21" t="str">
        <f>IF($Z21=AD$8,COUNTIF($Z$9:$Z21,AD$8)+T$22,"")</f>
        <v/>
      </c>
      <c r="AE21" t="str">
        <f>IF($Z21=AE$8,COUNTIF($Z$9:$Z21,AE$8)+U$22,"")</f>
        <v/>
      </c>
      <c r="AF21" t="str">
        <f t="shared" si="7"/>
        <v/>
      </c>
      <c r="AG21" t="str">
        <f t="shared" si="8"/>
        <v/>
      </c>
      <c r="AH21" t="str">
        <f t="shared" si="9"/>
        <v>単元3</v>
      </c>
      <c r="AI21" t="str">
        <f t="shared" si="10"/>
        <v/>
      </c>
      <c r="AJ21" t="str">
        <f t="shared" si="11"/>
        <v/>
      </c>
      <c r="AK21" t="str">
        <f t="shared" si="12"/>
        <v/>
      </c>
      <c r="AL21" t="str">
        <f t="shared" si="13"/>
        <v/>
      </c>
      <c r="AM21" t="str">
        <f t="shared" si="14"/>
        <v>単元3</v>
      </c>
      <c r="AN21" t="str">
        <f t="shared" si="15"/>
        <v>単元3</v>
      </c>
      <c r="AO21" t="str">
        <f t="shared" si="16"/>
        <v/>
      </c>
      <c r="AT21" s="24">
        <v>13</v>
      </c>
      <c r="AU21" s="42" t="s">
        <v>224</v>
      </c>
      <c r="AV21" s="25" t="s">
        <v>326</v>
      </c>
      <c r="AW21" s="25" t="s">
        <v>326</v>
      </c>
      <c r="AX21" s="25" t="s">
        <v>326</v>
      </c>
      <c r="AY21" s="25" t="s">
        <v>326</v>
      </c>
      <c r="AZ21" s="43" t="s">
        <v>326</v>
      </c>
    </row>
    <row r="22" spans="1:52" ht="18.95" customHeight="1" thickBot="1" x14ac:dyDescent="0.2">
      <c r="A22" s="207"/>
      <c r="B22" s="99">
        <f t="shared" si="5"/>
        <v>46008</v>
      </c>
      <c r="C22" s="98">
        <f t="shared" si="5"/>
        <v>46008</v>
      </c>
      <c r="D22" s="3" t="s">
        <v>53</v>
      </c>
      <c r="E22" s="3"/>
      <c r="F22" s="17" t="str">
        <f t="shared" si="0"/>
        <v/>
      </c>
      <c r="G22" s="17" t="str">
        <f t="shared" si="1"/>
        <v>単元4</v>
      </c>
      <c r="H22" s="17" t="str">
        <f t="shared" si="2"/>
        <v/>
      </c>
      <c r="I22" s="17" t="str">
        <f t="shared" si="3"/>
        <v/>
      </c>
      <c r="J22" s="17" t="str">
        <f t="shared" si="4"/>
        <v/>
      </c>
      <c r="K22" s="3"/>
      <c r="M22" s="207"/>
      <c r="N22" s="33">
        <v>1</v>
      </c>
      <c r="O22">
        <f>SUM($N$6:N22)</f>
        <v>17</v>
      </c>
      <c r="Q22" s="11"/>
      <c r="R22" s="12"/>
      <c r="S22" s="12"/>
      <c r="T22" s="12"/>
      <c r="U22" s="13"/>
      <c r="W22" s="3">
        <v>14</v>
      </c>
      <c r="X22" s="7" t="str">
        <f>R12</f>
        <v>理科</v>
      </c>
      <c r="Y22" s="9"/>
      <c r="Z22" s="23" t="str">
        <f t="shared" si="6"/>
        <v>理科</v>
      </c>
      <c r="AA22" t="str">
        <f>IF($Z22=AA$8,COUNTIF($Z$9:$Z22,AA$8)+Q$22,"")</f>
        <v/>
      </c>
      <c r="AB22" t="str">
        <f>IF($Z22=AB$8,COUNTIF($Z$9:$Z22,AB$8)+R$22,"")</f>
        <v/>
      </c>
      <c r="AC22" t="str">
        <f>IF($Z22=AC$8,COUNTIF($Z$9:$Z22,AC$8)+S$22,"")</f>
        <v/>
      </c>
      <c r="AD22">
        <f>IF($Z22=AD$8,COUNTIF($Z$9:$Z22,AD$8)+T$22,"")</f>
        <v>3</v>
      </c>
      <c r="AE22" t="str">
        <f>IF($Z22=AE$8,COUNTIF($Z$9:$Z22,AE$8)+U$22,"")</f>
        <v/>
      </c>
      <c r="AF22" t="str">
        <f t="shared" si="7"/>
        <v/>
      </c>
      <c r="AG22" t="str">
        <f t="shared" si="8"/>
        <v/>
      </c>
      <c r="AH22" t="str">
        <f t="shared" si="9"/>
        <v/>
      </c>
      <c r="AI22" t="str">
        <f t="shared" si="10"/>
        <v>単元3</v>
      </c>
      <c r="AJ22" t="str">
        <f t="shared" si="11"/>
        <v/>
      </c>
      <c r="AK22" t="str">
        <f t="shared" si="12"/>
        <v/>
      </c>
      <c r="AL22" t="str">
        <f t="shared" si="13"/>
        <v/>
      </c>
      <c r="AM22" t="str">
        <f t="shared" si="14"/>
        <v/>
      </c>
      <c r="AN22" t="str">
        <f t="shared" si="15"/>
        <v>単元3</v>
      </c>
      <c r="AO22" t="str">
        <f t="shared" si="16"/>
        <v>単元3</v>
      </c>
      <c r="AT22" s="24">
        <v>14</v>
      </c>
      <c r="AU22" s="42" t="s">
        <v>225</v>
      </c>
      <c r="AV22" s="26" t="s">
        <v>327</v>
      </c>
      <c r="AW22" s="26" t="s">
        <v>327</v>
      </c>
      <c r="AX22" s="26" t="s">
        <v>327</v>
      </c>
      <c r="AY22" s="26" t="s">
        <v>327</v>
      </c>
      <c r="AZ22" s="44" t="s">
        <v>327</v>
      </c>
    </row>
    <row r="23" spans="1:52" ht="18.95" customHeight="1" x14ac:dyDescent="0.15">
      <c r="A23" s="207"/>
      <c r="B23" s="99">
        <f t="shared" si="5"/>
        <v>46009</v>
      </c>
      <c r="C23" s="98">
        <f t="shared" si="5"/>
        <v>46009</v>
      </c>
      <c r="D23" s="3" t="s">
        <v>54</v>
      </c>
      <c r="E23" s="3"/>
      <c r="F23" s="17" t="str">
        <f t="shared" si="0"/>
        <v/>
      </c>
      <c r="G23" s="17" t="str">
        <f t="shared" si="1"/>
        <v/>
      </c>
      <c r="H23" s="17" t="str">
        <f t="shared" si="2"/>
        <v>単元4</v>
      </c>
      <c r="I23" s="17" t="str">
        <f t="shared" si="3"/>
        <v/>
      </c>
      <c r="J23" s="17" t="str">
        <f t="shared" si="4"/>
        <v/>
      </c>
      <c r="K23" s="3"/>
      <c r="M23" s="207"/>
      <c r="N23" s="33">
        <v>1</v>
      </c>
      <c r="O23">
        <f>SUM($N$6:N23)</f>
        <v>18</v>
      </c>
      <c r="W23" s="3">
        <v>15</v>
      </c>
      <c r="X23" s="7" t="str">
        <f>R13</f>
        <v>英語</v>
      </c>
      <c r="Y23" s="9"/>
      <c r="Z23" s="23" t="str">
        <f t="shared" si="6"/>
        <v>英語</v>
      </c>
      <c r="AA23" t="str">
        <f>IF($Z23=AA$8,COUNTIF($Z$9:$Z23,AA$8)+Q$22,"")</f>
        <v/>
      </c>
      <c r="AB23" t="str">
        <f>IF($Z23=AB$8,COUNTIF($Z$9:$Z23,AB$8)+R$22,"")</f>
        <v/>
      </c>
      <c r="AC23" t="str">
        <f>IF($Z23=AC$8,COUNTIF($Z$9:$Z23,AC$8)+S$22,"")</f>
        <v/>
      </c>
      <c r="AD23" t="str">
        <f>IF($Z23=AD$8,COUNTIF($Z$9:$Z23,AD$8)+T$22,"")</f>
        <v/>
      </c>
      <c r="AE23">
        <f>IF($Z23=AE$8,COUNTIF($Z$9:$Z23,AE$8)+U$22,"")</f>
        <v>3</v>
      </c>
      <c r="AF23" t="str">
        <f t="shared" si="7"/>
        <v/>
      </c>
      <c r="AG23" t="str">
        <f t="shared" si="8"/>
        <v/>
      </c>
      <c r="AH23" t="str">
        <f t="shared" si="9"/>
        <v/>
      </c>
      <c r="AI23" t="str">
        <f t="shared" si="10"/>
        <v/>
      </c>
      <c r="AJ23" t="str">
        <f t="shared" si="11"/>
        <v>単元3</v>
      </c>
      <c r="AK23" t="str">
        <f t="shared" si="12"/>
        <v>単元4</v>
      </c>
      <c r="AL23" t="str">
        <f t="shared" si="13"/>
        <v/>
      </c>
      <c r="AM23" t="str">
        <f t="shared" si="14"/>
        <v/>
      </c>
      <c r="AN23" t="str">
        <f t="shared" si="15"/>
        <v/>
      </c>
      <c r="AO23" t="str">
        <f t="shared" si="16"/>
        <v>単元3</v>
      </c>
      <c r="AT23" s="24">
        <v>15</v>
      </c>
      <c r="AU23" s="42" t="s">
        <v>226</v>
      </c>
      <c r="AV23" s="25" t="s">
        <v>328</v>
      </c>
      <c r="AW23" s="25" t="s">
        <v>328</v>
      </c>
      <c r="AX23" s="25" t="s">
        <v>328</v>
      </c>
      <c r="AY23" s="25" t="s">
        <v>328</v>
      </c>
      <c r="AZ23" s="43" t="s">
        <v>328</v>
      </c>
    </row>
    <row r="24" spans="1:52" ht="18.95" customHeight="1" x14ac:dyDescent="0.15">
      <c r="A24" s="207"/>
      <c r="B24" s="99">
        <f t="shared" si="5"/>
        <v>46010</v>
      </c>
      <c r="C24" s="98">
        <f t="shared" si="5"/>
        <v>46010</v>
      </c>
      <c r="D24" s="3" t="s">
        <v>55</v>
      </c>
      <c r="E24" s="3"/>
      <c r="F24" s="17" t="str">
        <f t="shared" si="0"/>
        <v/>
      </c>
      <c r="G24" s="17" t="str">
        <f t="shared" si="1"/>
        <v/>
      </c>
      <c r="H24" s="17" t="str">
        <f t="shared" si="2"/>
        <v/>
      </c>
      <c r="I24" s="17" t="str">
        <f t="shared" si="3"/>
        <v>単元4</v>
      </c>
      <c r="J24" s="17" t="str">
        <f t="shared" si="4"/>
        <v/>
      </c>
      <c r="K24" s="3"/>
      <c r="M24" s="207"/>
      <c r="N24" s="33">
        <v>1</v>
      </c>
      <c r="O24">
        <f>SUM($N$6:N24)</f>
        <v>19</v>
      </c>
      <c r="W24" s="3">
        <v>16</v>
      </c>
      <c r="X24" s="7" t="str">
        <f>R9</f>
        <v>国語</v>
      </c>
      <c r="Y24" s="9"/>
      <c r="Z24" s="23" t="str">
        <f t="shared" si="6"/>
        <v>国語</v>
      </c>
      <c r="AA24">
        <f>IF($Z24=AA$8,COUNTIF($Z$9:$Z24,AA$8)+Q$22,"")</f>
        <v>4</v>
      </c>
      <c r="AB24" t="str">
        <f>IF($Z24=AB$8,COUNTIF($Z$9:$Z24,AB$8)+R$22,"")</f>
        <v/>
      </c>
      <c r="AC24" t="str">
        <f>IF($Z24=AC$8,COUNTIF($Z$9:$Z24,AC$8)+S$22,"")</f>
        <v/>
      </c>
      <c r="AD24" t="str">
        <f>IF($Z24=AD$8,COUNTIF($Z$9:$Z24,AD$8)+T$22,"")</f>
        <v/>
      </c>
      <c r="AE24" t="str">
        <f>IF($Z24=AE$8,COUNTIF($Z$9:$Z24,AE$8)+U$22,"")</f>
        <v/>
      </c>
      <c r="AF24" t="str">
        <f t="shared" si="7"/>
        <v>単元4</v>
      </c>
      <c r="AG24" t="str">
        <f t="shared" si="8"/>
        <v/>
      </c>
      <c r="AH24" t="str">
        <f t="shared" si="9"/>
        <v/>
      </c>
      <c r="AI24" t="str">
        <f t="shared" si="10"/>
        <v/>
      </c>
      <c r="AJ24" t="str">
        <f t="shared" si="11"/>
        <v/>
      </c>
      <c r="AK24" t="str">
        <f t="shared" si="12"/>
        <v>単元4</v>
      </c>
      <c r="AL24" t="str">
        <f t="shared" si="13"/>
        <v>単元4</v>
      </c>
      <c r="AM24" t="str">
        <f t="shared" si="14"/>
        <v/>
      </c>
      <c r="AN24" t="str">
        <f t="shared" si="15"/>
        <v/>
      </c>
      <c r="AO24" t="str">
        <f t="shared" si="16"/>
        <v/>
      </c>
      <c r="AT24" s="24">
        <v>16</v>
      </c>
      <c r="AU24" s="42" t="s">
        <v>227</v>
      </c>
      <c r="AV24" s="25" t="s">
        <v>329</v>
      </c>
      <c r="AW24" s="25" t="s">
        <v>329</v>
      </c>
      <c r="AX24" s="25" t="s">
        <v>329</v>
      </c>
      <c r="AY24" s="25" t="s">
        <v>329</v>
      </c>
      <c r="AZ24" s="43" t="s">
        <v>329</v>
      </c>
    </row>
    <row r="25" spans="1:52" ht="18.95" customHeight="1" x14ac:dyDescent="0.15">
      <c r="A25" s="207"/>
      <c r="B25" s="99">
        <f t="shared" si="5"/>
        <v>46011</v>
      </c>
      <c r="C25" s="98">
        <f t="shared" si="5"/>
        <v>46011</v>
      </c>
      <c r="D25" s="3" t="s">
        <v>56</v>
      </c>
      <c r="E25" s="3"/>
      <c r="F25" s="17" t="str">
        <f t="shared" si="0"/>
        <v/>
      </c>
      <c r="G25" s="17" t="str">
        <f t="shared" si="1"/>
        <v/>
      </c>
      <c r="H25" s="17" t="str">
        <f t="shared" si="2"/>
        <v/>
      </c>
      <c r="I25" s="17" t="str">
        <f t="shared" si="3"/>
        <v/>
      </c>
      <c r="J25" s="17" t="str">
        <f t="shared" si="4"/>
        <v>単元4</v>
      </c>
      <c r="K25" s="3"/>
      <c r="M25" s="207"/>
      <c r="N25" s="33">
        <v>1</v>
      </c>
      <c r="O25">
        <f>SUM($N$6:N25)</f>
        <v>20</v>
      </c>
      <c r="W25" s="3">
        <v>17</v>
      </c>
      <c r="X25" s="7" t="str">
        <f>R10</f>
        <v>社会</v>
      </c>
      <c r="Y25" s="9"/>
      <c r="Z25" s="23" t="str">
        <f t="shared" si="6"/>
        <v>社会</v>
      </c>
      <c r="AA25" t="str">
        <f>IF($Z25=AA$8,COUNTIF($Z$9:$Z25,AA$8)+Q$22,"")</f>
        <v/>
      </c>
      <c r="AB25">
        <f>IF($Z25=AB$8,COUNTIF($Z$9:$Z25,AB$8)+R$22,"")</f>
        <v>4</v>
      </c>
      <c r="AC25" t="str">
        <f>IF($Z25=AC$8,COUNTIF($Z$9:$Z25,AC$8)+S$22,"")</f>
        <v/>
      </c>
      <c r="AD25" t="str">
        <f>IF($Z25=AD$8,COUNTIF($Z$9:$Z25,AD$8)+T$22,"")</f>
        <v/>
      </c>
      <c r="AE25" t="str">
        <f>IF($Z25=AE$8,COUNTIF($Z$9:$Z25,AE$8)+U$22,"")</f>
        <v/>
      </c>
      <c r="AF25" t="str">
        <f t="shared" si="7"/>
        <v/>
      </c>
      <c r="AG25" t="str">
        <f t="shared" si="8"/>
        <v>単元4</v>
      </c>
      <c r="AH25" t="str">
        <f t="shared" si="9"/>
        <v/>
      </c>
      <c r="AI25" t="str">
        <f t="shared" si="10"/>
        <v/>
      </c>
      <c r="AJ25" t="str">
        <f t="shared" si="11"/>
        <v/>
      </c>
      <c r="AK25" t="str">
        <f t="shared" si="12"/>
        <v/>
      </c>
      <c r="AL25" t="str">
        <f t="shared" si="13"/>
        <v>単元4</v>
      </c>
      <c r="AM25" t="str">
        <f t="shared" si="14"/>
        <v>単元4</v>
      </c>
      <c r="AN25" t="str">
        <f t="shared" si="15"/>
        <v/>
      </c>
      <c r="AO25" t="str">
        <f t="shared" si="16"/>
        <v/>
      </c>
      <c r="AT25" s="24">
        <v>17</v>
      </c>
      <c r="AU25" s="42" t="s">
        <v>228</v>
      </c>
      <c r="AV25" s="25" t="s">
        <v>330</v>
      </c>
      <c r="AW25" s="25" t="s">
        <v>330</v>
      </c>
      <c r="AX25" s="25" t="s">
        <v>330</v>
      </c>
      <c r="AY25" s="25" t="s">
        <v>330</v>
      </c>
      <c r="AZ25" s="43" t="s">
        <v>330</v>
      </c>
    </row>
    <row r="26" spans="1:52" ht="18.95" customHeight="1" x14ac:dyDescent="0.15">
      <c r="A26" s="207"/>
      <c r="B26" s="99">
        <f t="shared" si="5"/>
        <v>46012</v>
      </c>
      <c r="C26" s="98">
        <f t="shared" si="5"/>
        <v>46012</v>
      </c>
      <c r="D26" s="3" t="s">
        <v>57</v>
      </c>
      <c r="E26" s="3"/>
      <c r="F26" s="17" t="str">
        <f t="shared" si="0"/>
        <v>単元5</v>
      </c>
      <c r="G26" s="17" t="str">
        <f t="shared" si="1"/>
        <v/>
      </c>
      <c r="H26" s="17" t="str">
        <f t="shared" si="2"/>
        <v/>
      </c>
      <c r="I26" s="17" t="str">
        <f t="shared" si="3"/>
        <v/>
      </c>
      <c r="J26" s="17" t="str">
        <f t="shared" si="4"/>
        <v/>
      </c>
      <c r="K26" s="3"/>
      <c r="M26" s="207"/>
      <c r="N26" s="33">
        <v>1</v>
      </c>
      <c r="O26">
        <f>SUM($N$6:N26)</f>
        <v>21</v>
      </c>
      <c r="W26" s="3">
        <v>18</v>
      </c>
      <c r="X26" s="7" t="str">
        <f>R11</f>
        <v>数学</v>
      </c>
      <c r="Y26" s="9"/>
      <c r="Z26" s="23" t="str">
        <f t="shared" si="6"/>
        <v>数学</v>
      </c>
      <c r="AA26" t="str">
        <f>IF($Z26=AA$8,COUNTIF($Z$9:$Z26,AA$8)+Q$22,"")</f>
        <v/>
      </c>
      <c r="AB26" t="str">
        <f>IF($Z26=AB$8,COUNTIF($Z$9:$Z26,AB$8)+R$22,"")</f>
        <v/>
      </c>
      <c r="AC26">
        <f>IF($Z26=AC$8,COUNTIF($Z$9:$Z26,AC$8)+S$22,"")</f>
        <v>4</v>
      </c>
      <c r="AD26" t="str">
        <f>IF($Z26=AD$8,COUNTIF($Z$9:$Z26,AD$8)+T$22,"")</f>
        <v/>
      </c>
      <c r="AE26" t="str">
        <f>IF($Z26=AE$8,COUNTIF($Z$9:$Z26,AE$8)+U$22,"")</f>
        <v/>
      </c>
      <c r="AF26" t="str">
        <f t="shared" si="7"/>
        <v/>
      </c>
      <c r="AG26" t="str">
        <f t="shared" si="8"/>
        <v/>
      </c>
      <c r="AH26" t="str">
        <f t="shared" si="9"/>
        <v>単元4</v>
      </c>
      <c r="AI26" t="str">
        <f t="shared" si="10"/>
        <v/>
      </c>
      <c r="AJ26" t="str">
        <f t="shared" si="11"/>
        <v/>
      </c>
      <c r="AK26" t="str">
        <f t="shared" si="12"/>
        <v/>
      </c>
      <c r="AL26" t="str">
        <f t="shared" si="13"/>
        <v/>
      </c>
      <c r="AM26" t="str">
        <f t="shared" si="14"/>
        <v>単元4</v>
      </c>
      <c r="AN26" t="str">
        <f t="shared" si="15"/>
        <v>単元4</v>
      </c>
      <c r="AO26" t="str">
        <f t="shared" si="16"/>
        <v/>
      </c>
      <c r="AT26" s="24">
        <v>18</v>
      </c>
      <c r="AU26" s="42" t="s">
        <v>229</v>
      </c>
      <c r="AV26" s="25" t="s">
        <v>331</v>
      </c>
      <c r="AW26" s="25" t="s">
        <v>331</v>
      </c>
      <c r="AX26" s="25" t="s">
        <v>331</v>
      </c>
      <c r="AY26" s="25" t="s">
        <v>331</v>
      </c>
      <c r="AZ26" s="43" t="s">
        <v>331</v>
      </c>
    </row>
    <row r="27" spans="1:52" ht="18.95" customHeight="1" x14ac:dyDescent="0.15">
      <c r="A27" s="207"/>
      <c r="B27" s="99">
        <f t="shared" si="5"/>
        <v>46013</v>
      </c>
      <c r="C27" s="98">
        <f t="shared" si="5"/>
        <v>46013</v>
      </c>
      <c r="D27" s="3" t="s">
        <v>58</v>
      </c>
      <c r="E27" s="3"/>
      <c r="F27" s="17" t="str">
        <f t="shared" si="0"/>
        <v/>
      </c>
      <c r="G27" s="17" t="str">
        <f t="shared" si="1"/>
        <v>単元5</v>
      </c>
      <c r="H27" s="17" t="str">
        <f t="shared" si="2"/>
        <v/>
      </c>
      <c r="I27" s="17" t="str">
        <f t="shared" si="3"/>
        <v/>
      </c>
      <c r="J27" s="17" t="str">
        <f t="shared" si="4"/>
        <v/>
      </c>
      <c r="K27" s="3"/>
      <c r="M27" s="207"/>
      <c r="N27" s="33">
        <v>1</v>
      </c>
      <c r="O27">
        <f>SUM($N$6:N27)</f>
        <v>22</v>
      </c>
      <c r="W27" s="3">
        <v>19</v>
      </c>
      <c r="X27" s="7" t="str">
        <f>R12</f>
        <v>理科</v>
      </c>
      <c r="Y27" s="9"/>
      <c r="Z27" s="23" t="str">
        <f t="shared" si="6"/>
        <v>理科</v>
      </c>
      <c r="AA27" t="str">
        <f>IF($Z27=AA$8,COUNTIF($Z$9:$Z27,AA$8)+Q$22,"")</f>
        <v/>
      </c>
      <c r="AB27" t="str">
        <f>IF($Z27=AB$8,COUNTIF($Z$9:$Z27,AB$8)+R$22,"")</f>
        <v/>
      </c>
      <c r="AC27" t="str">
        <f>IF($Z27=AC$8,COUNTIF($Z$9:$Z27,AC$8)+S$22,"")</f>
        <v/>
      </c>
      <c r="AD27">
        <f>IF($Z27=AD$8,COUNTIF($Z$9:$Z27,AD$8)+T$22,"")</f>
        <v>4</v>
      </c>
      <c r="AE27" t="str">
        <f>IF($Z27=AE$8,COUNTIF($Z$9:$Z27,AE$8)+U$22,"")</f>
        <v/>
      </c>
      <c r="AF27" t="str">
        <f t="shared" si="7"/>
        <v/>
      </c>
      <c r="AG27" t="str">
        <f t="shared" si="8"/>
        <v/>
      </c>
      <c r="AH27" t="str">
        <f t="shared" si="9"/>
        <v/>
      </c>
      <c r="AI27" t="str">
        <f t="shared" si="10"/>
        <v>単元4</v>
      </c>
      <c r="AJ27" t="str">
        <f t="shared" si="11"/>
        <v/>
      </c>
      <c r="AK27" t="str">
        <f t="shared" si="12"/>
        <v/>
      </c>
      <c r="AL27" t="str">
        <f t="shared" si="13"/>
        <v/>
      </c>
      <c r="AM27" t="str">
        <f t="shared" si="14"/>
        <v/>
      </c>
      <c r="AN27" t="str">
        <f t="shared" si="15"/>
        <v>単元4</v>
      </c>
      <c r="AO27" t="str">
        <f t="shared" si="16"/>
        <v>単元4</v>
      </c>
      <c r="AT27" s="24">
        <v>19</v>
      </c>
      <c r="AU27" s="42" t="s">
        <v>230</v>
      </c>
      <c r="AV27" s="25" t="s">
        <v>332</v>
      </c>
      <c r="AW27" s="25" t="s">
        <v>332</v>
      </c>
      <c r="AX27" s="25" t="s">
        <v>332</v>
      </c>
      <c r="AY27" s="25" t="s">
        <v>332</v>
      </c>
      <c r="AZ27" s="43" t="s">
        <v>332</v>
      </c>
    </row>
    <row r="28" spans="1:52" ht="18.95" customHeight="1" x14ac:dyDescent="0.15">
      <c r="A28" s="207"/>
      <c r="B28" s="99">
        <f t="shared" si="5"/>
        <v>46014</v>
      </c>
      <c r="C28" s="98">
        <f t="shared" si="5"/>
        <v>46014</v>
      </c>
      <c r="D28" s="3" t="s">
        <v>59</v>
      </c>
      <c r="E28" s="3"/>
      <c r="F28" s="17" t="str">
        <f t="shared" si="0"/>
        <v/>
      </c>
      <c r="G28" s="17" t="str">
        <f t="shared" si="1"/>
        <v/>
      </c>
      <c r="H28" s="17" t="str">
        <f t="shared" si="2"/>
        <v>単元5</v>
      </c>
      <c r="I28" s="17" t="str">
        <f t="shared" si="3"/>
        <v/>
      </c>
      <c r="J28" s="17" t="str">
        <f t="shared" si="4"/>
        <v/>
      </c>
      <c r="K28" s="3"/>
      <c r="M28" s="207"/>
      <c r="N28" s="33">
        <v>1</v>
      </c>
      <c r="O28">
        <f>SUM($N$6:N28)</f>
        <v>23</v>
      </c>
      <c r="W28" s="3">
        <v>20</v>
      </c>
      <c r="X28" s="7" t="str">
        <f>R13</f>
        <v>英語</v>
      </c>
      <c r="Y28" s="9"/>
      <c r="Z28" s="23" t="str">
        <f t="shared" si="6"/>
        <v>英語</v>
      </c>
      <c r="AA28" t="str">
        <f>IF($Z28=AA$8,COUNTIF($Z$9:$Z28,AA$8)+Q$22,"")</f>
        <v/>
      </c>
      <c r="AB28" t="str">
        <f>IF($Z28=AB$8,COUNTIF($Z$9:$Z28,AB$8)+R$22,"")</f>
        <v/>
      </c>
      <c r="AC28" t="str">
        <f>IF($Z28=AC$8,COUNTIF($Z$9:$Z28,AC$8)+S$22,"")</f>
        <v/>
      </c>
      <c r="AD28" t="str">
        <f>IF($Z28=AD$8,COUNTIF($Z$9:$Z28,AD$8)+T$22,"")</f>
        <v/>
      </c>
      <c r="AE28">
        <f>IF($Z28=AE$8,COUNTIF($Z$9:$Z28,AE$8)+U$22,"")</f>
        <v>4</v>
      </c>
      <c r="AF28" t="str">
        <f t="shared" si="7"/>
        <v/>
      </c>
      <c r="AG28" t="str">
        <f t="shared" si="8"/>
        <v/>
      </c>
      <c r="AH28" t="str">
        <f t="shared" si="9"/>
        <v/>
      </c>
      <c r="AI28" t="str">
        <f t="shared" si="10"/>
        <v/>
      </c>
      <c r="AJ28" t="str">
        <f t="shared" si="11"/>
        <v>単元4</v>
      </c>
      <c r="AK28" t="str">
        <f t="shared" si="12"/>
        <v>単元5</v>
      </c>
      <c r="AL28" t="str">
        <f t="shared" si="13"/>
        <v/>
      </c>
      <c r="AM28" t="str">
        <f t="shared" si="14"/>
        <v/>
      </c>
      <c r="AN28" t="str">
        <f t="shared" si="15"/>
        <v/>
      </c>
      <c r="AO28" t="str">
        <f t="shared" si="16"/>
        <v>単元4</v>
      </c>
      <c r="AT28" s="24">
        <v>20</v>
      </c>
      <c r="AU28" s="42" t="s">
        <v>231</v>
      </c>
      <c r="AV28" s="26" t="s">
        <v>333</v>
      </c>
      <c r="AW28" s="26" t="s">
        <v>333</v>
      </c>
      <c r="AX28" s="26" t="s">
        <v>333</v>
      </c>
      <c r="AY28" s="26" t="s">
        <v>333</v>
      </c>
      <c r="AZ28" s="44" t="s">
        <v>333</v>
      </c>
    </row>
    <row r="29" spans="1:52" ht="18.95" customHeight="1" x14ac:dyDescent="0.15">
      <c r="A29" s="207"/>
      <c r="B29" s="99">
        <f t="shared" si="5"/>
        <v>46015</v>
      </c>
      <c r="C29" s="98">
        <f t="shared" si="5"/>
        <v>46015</v>
      </c>
      <c r="D29" s="3" t="s">
        <v>60</v>
      </c>
      <c r="E29" s="3"/>
      <c r="F29" s="17" t="str">
        <f t="shared" si="0"/>
        <v/>
      </c>
      <c r="G29" s="17" t="str">
        <f t="shared" si="1"/>
        <v/>
      </c>
      <c r="H29" s="17" t="str">
        <f t="shared" si="2"/>
        <v/>
      </c>
      <c r="I29" s="17" t="str">
        <f t="shared" si="3"/>
        <v>単元5</v>
      </c>
      <c r="J29" s="17" t="str">
        <f t="shared" si="4"/>
        <v/>
      </c>
      <c r="K29" s="3"/>
      <c r="M29" s="207"/>
      <c r="N29" s="33">
        <v>1</v>
      </c>
      <c r="O29">
        <f>SUM($N$6:N29)</f>
        <v>24</v>
      </c>
      <c r="W29" s="3">
        <v>21</v>
      </c>
      <c r="X29" s="7" t="str">
        <f>R9</f>
        <v>国語</v>
      </c>
      <c r="Y29" s="9"/>
      <c r="Z29" s="23" t="str">
        <f t="shared" si="6"/>
        <v>国語</v>
      </c>
      <c r="AA29">
        <f>IF($Z29=AA$8,COUNTIF($Z$9:$Z29,AA$8)+Q$22,"")</f>
        <v>5</v>
      </c>
      <c r="AB29" t="str">
        <f>IF($Z29=AB$8,COUNTIF($Z$9:$Z29,AB$8)+R$22,"")</f>
        <v/>
      </c>
      <c r="AC29" t="str">
        <f>IF($Z29=AC$8,COUNTIF($Z$9:$Z29,AC$8)+S$22,"")</f>
        <v/>
      </c>
      <c r="AD29" t="str">
        <f>IF($Z29=AD$8,COUNTIF($Z$9:$Z29,AD$8)+T$22,"")</f>
        <v/>
      </c>
      <c r="AE29" t="str">
        <f>IF($Z29=AE$8,COUNTIF($Z$9:$Z29,AE$8)+U$22,"")</f>
        <v/>
      </c>
      <c r="AF29" t="str">
        <f t="shared" si="7"/>
        <v>単元5</v>
      </c>
      <c r="AG29" t="str">
        <f t="shared" si="8"/>
        <v/>
      </c>
      <c r="AH29" t="str">
        <f t="shared" si="9"/>
        <v/>
      </c>
      <c r="AI29" t="str">
        <f t="shared" si="10"/>
        <v/>
      </c>
      <c r="AJ29" t="str">
        <f t="shared" si="11"/>
        <v/>
      </c>
      <c r="AK29" t="str">
        <f t="shared" si="12"/>
        <v>単元5</v>
      </c>
      <c r="AL29" t="str">
        <f t="shared" si="13"/>
        <v>単元5</v>
      </c>
      <c r="AM29" t="str">
        <f t="shared" si="14"/>
        <v/>
      </c>
      <c r="AN29" t="str">
        <f t="shared" si="15"/>
        <v/>
      </c>
      <c r="AO29" t="str">
        <f t="shared" si="16"/>
        <v/>
      </c>
      <c r="AT29" s="24">
        <v>21</v>
      </c>
      <c r="AU29" s="42" t="s">
        <v>232</v>
      </c>
      <c r="AV29" s="25" t="s">
        <v>334</v>
      </c>
      <c r="AW29" s="25" t="s">
        <v>334</v>
      </c>
      <c r="AX29" s="25" t="s">
        <v>334</v>
      </c>
      <c r="AY29" s="25" t="s">
        <v>334</v>
      </c>
      <c r="AZ29" s="43" t="s">
        <v>334</v>
      </c>
    </row>
    <row r="30" spans="1:52" ht="18.95" customHeight="1" x14ac:dyDescent="0.15">
      <c r="A30" s="207"/>
      <c r="B30" s="99">
        <f t="shared" si="5"/>
        <v>46016</v>
      </c>
      <c r="C30" s="98">
        <f t="shared" si="5"/>
        <v>46016</v>
      </c>
      <c r="D30" s="3" t="s">
        <v>61</v>
      </c>
      <c r="E30" s="3"/>
      <c r="F30" s="17" t="str">
        <f t="shared" si="0"/>
        <v/>
      </c>
      <c r="G30" s="17" t="str">
        <f t="shared" si="1"/>
        <v/>
      </c>
      <c r="H30" s="17" t="str">
        <f t="shared" si="2"/>
        <v/>
      </c>
      <c r="I30" s="17" t="str">
        <f t="shared" si="3"/>
        <v/>
      </c>
      <c r="J30" s="17" t="str">
        <f t="shared" si="4"/>
        <v>単元5</v>
      </c>
      <c r="K30" s="3"/>
      <c r="M30" s="207"/>
      <c r="N30" s="33">
        <v>1</v>
      </c>
      <c r="O30">
        <f>SUM($N$6:N30)</f>
        <v>25</v>
      </c>
      <c r="W30" s="3">
        <v>22</v>
      </c>
      <c r="X30" s="7" t="str">
        <f>R10</f>
        <v>社会</v>
      </c>
      <c r="Y30" s="9"/>
      <c r="Z30" s="23" t="str">
        <f t="shared" si="6"/>
        <v>社会</v>
      </c>
      <c r="AA30" t="str">
        <f>IF($Z30=AA$8,COUNTIF($Z$9:$Z30,AA$8)+Q$22,"")</f>
        <v/>
      </c>
      <c r="AB30">
        <f>IF($Z30=AB$8,COUNTIF($Z$9:$Z30,AB$8)+R$22,"")</f>
        <v>5</v>
      </c>
      <c r="AC30" t="str">
        <f>IF($Z30=AC$8,COUNTIF($Z$9:$Z30,AC$8)+S$22,"")</f>
        <v/>
      </c>
      <c r="AD30" t="str">
        <f>IF($Z30=AD$8,COUNTIF($Z$9:$Z30,AD$8)+T$22,"")</f>
        <v/>
      </c>
      <c r="AE30" t="str">
        <f>IF($Z30=AE$8,COUNTIF($Z$9:$Z30,AE$8)+U$22,"")</f>
        <v/>
      </c>
      <c r="AF30" t="str">
        <f t="shared" si="7"/>
        <v/>
      </c>
      <c r="AG30" t="str">
        <f t="shared" si="8"/>
        <v>単元5</v>
      </c>
      <c r="AH30" t="str">
        <f t="shared" si="9"/>
        <v/>
      </c>
      <c r="AI30" t="str">
        <f t="shared" si="10"/>
        <v/>
      </c>
      <c r="AJ30" t="str">
        <f t="shared" si="11"/>
        <v/>
      </c>
      <c r="AK30" t="str">
        <f t="shared" si="12"/>
        <v/>
      </c>
      <c r="AL30" t="str">
        <f t="shared" si="13"/>
        <v>単元5</v>
      </c>
      <c r="AM30" t="str">
        <f t="shared" si="14"/>
        <v>単元5</v>
      </c>
      <c r="AN30" t="str">
        <f t="shared" si="15"/>
        <v/>
      </c>
      <c r="AO30" t="str">
        <f t="shared" si="16"/>
        <v/>
      </c>
      <c r="AT30" s="24">
        <v>22</v>
      </c>
      <c r="AU30" s="42" t="s">
        <v>233</v>
      </c>
      <c r="AV30" s="25" t="s">
        <v>335</v>
      </c>
      <c r="AW30" s="25" t="s">
        <v>335</v>
      </c>
      <c r="AX30" s="25" t="s">
        <v>335</v>
      </c>
      <c r="AY30" s="25" t="s">
        <v>335</v>
      </c>
      <c r="AZ30" s="43" t="s">
        <v>335</v>
      </c>
    </row>
    <row r="31" spans="1:52" ht="18.95" customHeight="1" x14ac:dyDescent="0.15">
      <c r="A31" s="207"/>
      <c r="B31" s="99">
        <f t="shared" si="5"/>
        <v>46017</v>
      </c>
      <c r="C31" s="98">
        <f t="shared" si="5"/>
        <v>46017</v>
      </c>
      <c r="D31" s="3" t="s">
        <v>62</v>
      </c>
      <c r="E31" s="3"/>
      <c r="F31" s="17" t="str">
        <f t="shared" si="0"/>
        <v>単元6</v>
      </c>
      <c r="G31" s="17" t="str">
        <f t="shared" si="1"/>
        <v/>
      </c>
      <c r="H31" s="17" t="str">
        <f t="shared" si="2"/>
        <v/>
      </c>
      <c r="I31" s="17" t="str">
        <f t="shared" si="3"/>
        <v/>
      </c>
      <c r="J31" s="17" t="str">
        <f t="shared" si="4"/>
        <v/>
      </c>
      <c r="K31" s="3"/>
      <c r="M31" s="207"/>
      <c r="N31" s="33">
        <v>1</v>
      </c>
      <c r="O31">
        <f>SUM($N$6:N31)</f>
        <v>26</v>
      </c>
      <c r="W31" s="3">
        <v>23</v>
      </c>
      <c r="X31" s="7" t="str">
        <f>R11</f>
        <v>数学</v>
      </c>
      <c r="Y31" s="9"/>
      <c r="Z31" s="23" t="str">
        <f t="shared" si="6"/>
        <v>数学</v>
      </c>
      <c r="AA31" t="str">
        <f>IF($Z31=AA$8,COUNTIF($Z$9:$Z31,AA$8)+Q$22,"")</f>
        <v/>
      </c>
      <c r="AB31" t="str">
        <f>IF($Z31=AB$8,COUNTIF($Z$9:$Z31,AB$8)+R$22,"")</f>
        <v/>
      </c>
      <c r="AC31">
        <f>IF($Z31=AC$8,COUNTIF($Z$9:$Z31,AC$8)+S$22,"")</f>
        <v>5</v>
      </c>
      <c r="AD31" t="str">
        <f>IF($Z31=AD$8,COUNTIF($Z$9:$Z31,AD$8)+T$22,"")</f>
        <v/>
      </c>
      <c r="AE31" t="str">
        <f>IF($Z31=AE$8,COUNTIF($Z$9:$Z31,AE$8)+U$22,"")</f>
        <v/>
      </c>
      <c r="AF31" t="str">
        <f t="shared" si="7"/>
        <v/>
      </c>
      <c r="AG31" t="str">
        <f t="shared" si="8"/>
        <v/>
      </c>
      <c r="AH31" t="str">
        <f t="shared" si="9"/>
        <v>単元5</v>
      </c>
      <c r="AI31" t="str">
        <f t="shared" si="10"/>
        <v/>
      </c>
      <c r="AJ31" t="str">
        <f t="shared" si="11"/>
        <v/>
      </c>
      <c r="AK31" t="str">
        <f t="shared" si="12"/>
        <v/>
      </c>
      <c r="AL31" t="str">
        <f t="shared" si="13"/>
        <v/>
      </c>
      <c r="AM31" t="str">
        <f t="shared" si="14"/>
        <v>単元5</v>
      </c>
      <c r="AN31" t="str">
        <f t="shared" si="15"/>
        <v>単元5</v>
      </c>
      <c r="AO31" t="str">
        <f t="shared" si="16"/>
        <v/>
      </c>
      <c r="AT31" s="24">
        <v>23</v>
      </c>
      <c r="AU31" s="42" t="s">
        <v>234</v>
      </c>
      <c r="AV31" s="25" t="s">
        <v>336</v>
      </c>
      <c r="AW31" s="25" t="s">
        <v>336</v>
      </c>
      <c r="AX31" s="25" t="s">
        <v>336</v>
      </c>
      <c r="AY31" s="25" t="s">
        <v>336</v>
      </c>
      <c r="AZ31" s="43" t="s">
        <v>336</v>
      </c>
    </row>
    <row r="32" spans="1:52" ht="18.95" customHeight="1" x14ac:dyDescent="0.15">
      <c r="A32" s="207"/>
      <c r="B32" s="99">
        <f t="shared" si="5"/>
        <v>46018</v>
      </c>
      <c r="C32" s="98">
        <f t="shared" si="5"/>
        <v>46018</v>
      </c>
      <c r="D32" s="3" t="s">
        <v>63</v>
      </c>
      <c r="E32" s="3"/>
      <c r="F32" s="17" t="str">
        <f t="shared" si="0"/>
        <v/>
      </c>
      <c r="G32" s="17" t="str">
        <f t="shared" si="1"/>
        <v>単元6</v>
      </c>
      <c r="H32" s="17" t="str">
        <f t="shared" si="2"/>
        <v/>
      </c>
      <c r="I32" s="17" t="str">
        <f t="shared" si="3"/>
        <v/>
      </c>
      <c r="J32" s="17" t="str">
        <f t="shared" si="4"/>
        <v/>
      </c>
      <c r="K32" s="3"/>
      <c r="M32" s="207"/>
      <c r="N32" s="33">
        <v>1</v>
      </c>
      <c r="O32">
        <f>SUM($N$6:N32)</f>
        <v>27</v>
      </c>
      <c r="W32" s="3">
        <v>24</v>
      </c>
      <c r="X32" s="7" t="str">
        <f>R12</f>
        <v>理科</v>
      </c>
      <c r="Y32" s="9"/>
      <c r="Z32" s="23" t="str">
        <f t="shared" si="6"/>
        <v>理科</v>
      </c>
      <c r="AA32" t="str">
        <f>IF($Z32=AA$8,COUNTIF($Z$9:$Z32,AA$8)+Q$22,"")</f>
        <v/>
      </c>
      <c r="AB32" t="str">
        <f>IF($Z32=AB$8,COUNTIF($Z$9:$Z32,AB$8)+R$22,"")</f>
        <v/>
      </c>
      <c r="AC32" t="str">
        <f>IF($Z32=AC$8,COUNTIF($Z$9:$Z32,AC$8)+S$22,"")</f>
        <v/>
      </c>
      <c r="AD32">
        <f>IF($Z32=AD$8,COUNTIF($Z$9:$Z32,AD$8)+T$22,"")</f>
        <v>5</v>
      </c>
      <c r="AE32" t="str">
        <f>IF($Z32=AE$8,COUNTIF($Z$9:$Z32,AE$8)+U$22,"")</f>
        <v/>
      </c>
      <c r="AF32" t="str">
        <f t="shared" si="7"/>
        <v/>
      </c>
      <c r="AG32" t="str">
        <f t="shared" si="8"/>
        <v/>
      </c>
      <c r="AH32" t="str">
        <f t="shared" si="9"/>
        <v/>
      </c>
      <c r="AI32" t="str">
        <f t="shared" si="10"/>
        <v>単元5</v>
      </c>
      <c r="AJ32" t="str">
        <f t="shared" si="11"/>
        <v/>
      </c>
      <c r="AK32" t="str">
        <f t="shared" si="12"/>
        <v/>
      </c>
      <c r="AL32" t="str">
        <f t="shared" si="13"/>
        <v/>
      </c>
      <c r="AM32" t="str">
        <f t="shared" si="14"/>
        <v/>
      </c>
      <c r="AN32" t="str">
        <f t="shared" si="15"/>
        <v>単元5</v>
      </c>
      <c r="AO32" t="str">
        <f t="shared" si="16"/>
        <v>単元5</v>
      </c>
      <c r="AT32" s="24">
        <v>24</v>
      </c>
      <c r="AU32" s="42" t="s">
        <v>235</v>
      </c>
      <c r="AV32" s="25" t="s">
        <v>337</v>
      </c>
      <c r="AW32" s="25" t="s">
        <v>337</v>
      </c>
      <c r="AX32" s="25" t="s">
        <v>337</v>
      </c>
      <c r="AY32" s="25" t="s">
        <v>337</v>
      </c>
      <c r="AZ32" s="43" t="s">
        <v>337</v>
      </c>
    </row>
    <row r="33" spans="1:52" ht="18.95" customHeight="1" x14ac:dyDescent="0.15">
      <c r="A33" s="207"/>
      <c r="B33" s="99">
        <f t="shared" si="5"/>
        <v>46019</v>
      </c>
      <c r="C33" s="98">
        <f t="shared" si="5"/>
        <v>46019</v>
      </c>
      <c r="D33" s="3" t="s">
        <v>64</v>
      </c>
      <c r="E33" s="3"/>
      <c r="F33" s="17" t="str">
        <f t="shared" si="0"/>
        <v/>
      </c>
      <c r="G33" s="17" t="str">
        <f t="shared" si="1"/>
        <v/>
      </c>
      <c r="H33" s="17" t="str">
        <f t="shared" si="2"/>
        <v>単元6</v>
      </c>
      <c r="I33" s="17" t="str">
        <f t="shared" si="3"/>
        <v/>
      </c>
      <c r="J33" s="17" t="str">
        <f t="shared" si="4"/>
        <v/>
      </c>
      <c r="K33" s="3"/>
      <c r="M33" s="207"/>
      <c r="N33" s="33">
        <v>1</v>
      </c>
      <c r="O33">
        <f>SUM($N$6:N33)</f>
        <v>28</v>
      </c>
      <c r="Q33" s="6"/>
      <c r="W33" s="3">
        <v>25</v>
      </c>
      <c r="X33" s="7" t="str">
        <f>R13</f>
        <v>英語</v>
      </c>
      <c r="Y33" s="9"/>
      <c r="Z33" s="23" t="str">
        <f t="shared" si="6"/>
        <v>英語</v>
      </c>
      <c r="AA33" t="str">
        <f>IF($Z33=AA$8,COUNTIF($Z$9:$Z33,AA$8)+Q$22,"")</f>
        <v/>
      </c>
      <c r="AB33" t="str">
        <f>IF($Z33=AB$8,COUNTIF($Z$9:$Z33,AB$8)+R$22,"")</f>
        <v/>
      </c>
      <c r="AC33" t="str">
        <f>IF($Z33=AC$8,COUNTIF($Z$9:$Z33,AC$8)+S$22,"")</f>
        <v/>
      </c>
      <c r="AD33" t="str">
        <f>IF($Z33=AD$8,COUNTIF($Z$9:$Z33,AD$8)+T$22,"")</f>
        <v/>
      </c>
      <c r="AE33">
        <f>IF($Z33=AE$8,COUNTIF($Z$9:$Z33,AE$8)+U$22,"")</f>
        <v>5</v>
      </c>
      <c r="AF33" t="str">
        <f t="shared" si="7"/>
        <v/>
      </c>
      <c r="AG33" t="str">
        <f t="shared" si="8"/>
        <v/>
      </c>
      <c r="AH33" t="str">
        <f t="shared" si="9"/>
        <v/>
      </c>
      <c r="AI33" t="str">
        <f t="shared" si="10"/>
        <v/>
      </c>
      <c r="AJ33" t="str">
        <f t="shared" si="11"/>
        <v>単元5</v>
      </c>
      <c r="AK33" t="str">
        <f t="shared" si="12"/>
        <v>単元6</v>
      </c>
      <c r="AL33" t="str">
        <f t="shared" si="13"/>
        <v/>
      </c>
      <c r="AM33" t="str">
        <f t="shared" si="14"/>
        <v/>
      </c>
      <c r="AN33" t="str">
        <f t="shared" si="15"/>
        <v/>
      </c>
      <c r="AO33" t="str">
        <f t="shared" si="16"/>
        <v>単元5</v>
      </c>
      <c r="AT33" s="24">
        <v>25</v>
      </c>
      <c r="AU33" s="42" t="s">
        <v>236</v>
      </c>
      <c r="AV33" s="26" t="s">
        <v>338</v>
      </c>
      <c r="AW33" s="26" t="s">
        <v>338</v>
      </c>
      <c r="AX33" s="26" t="s">
        <v>338</v>
      </c>
      <c r="AY33" s="26" t="s">
        <v>338</v>
      </c>
      <c r="AZ33" s="44" t="s">
        <v>338</v>
      </c>
    </row>
    <row r="34" spans="1:52" ht="18.95" customHeight="1" x14ac:dyDescent="0.15">
      <c r="A34" s="207"/>
      <c r="B34" s="99">
        <f t="shared" si="5"/>
        <v>46020</v>
      </c>
      <c r="C34" s="98">
        <f t="shared" si="5"/>
        <v>46020</v>
      </c>
      <c r="D34" s="3" t="s">
        <v>51</v>
      </c>
      <c r="E34" s="3"/>
      <c r="F34" s="17" t="str">
        <f t="shared" si="0"/>
        <v/>
      </c>
      <c r="G34" s="17" t="str">
        <f t="shared" si="1"/>
        <v/>
      </c>
      <c r="H34" s="17" t="str">
        <f t="shared" si="2"/>
        <v/>
      </c>
      <c r="I34" s="17" t="str">
        <f t="shared" si="3"/>
        <v>単元6</v>
      </c>
      <c r="J34" s="17" t="str">
        <f t="shared" si="4"/>
        <v/>
      </c>
      <c r="K34" s="3"/>
      <c r="M34" s="207"/>
      <c r="N34" s="33">
        <v>1</v>
      </c>
      <c r="O34">
        <f>SUM($N$6:N34)</f>
        <v>29</v>
      </c>
      <c r="W34" s="3">
        <v>26</v>
      </c>
      <c r="X34" s="7" t="str">
        <f>R9</f>
        <v>国語</v>
      </c>
      <c r="Y34" s="9"/>
      <c r="Z34" s="23" t="str">
        <f t="shared" si="6"/>
        <v>国語</v>
      </c>
      <c r="AA34">
        <f>IF($Z34=AA$8,COUNTIF($Z$9:$Z34,AA$8)+Q$22,"")</f>
        <v>6</v>
      </c>
      <c r="AB34" t="str">
        <f>IF($Z34=AB$8,COUNTIF($Z$9:$Z34,AB$8)+R$22,"")</f>
        <v/>
      </c>
      <c r="AC34" t="str">
        <f>IF($Z34=AC$8,COUNTIF($Z$9:$Z34,AC$8)+S$22,"")</f>
        <v/>
      </c>
      <c r="AD34" t="str">
        <f>IF($Z34=AD$8,COUNTIF($Z$9:$Z34,AD$8)+T$22,"")</f>
        <v/>
      </c>
      <c r="AE34" t="str">
        <f>IF($Z34=AE$8,COUNTIF($Z$9:$Z34,AE$8)+U$22,"")</f>
        <v/>
      </c>
      <c r="AF34" t="str">
        <f t="shared" si="7"/>
        <v>単元6</v>
      </c>
      <c r="AG34" t="str">
        <f t="shared" si="8"/>
        <v/>
      </c>
      <c r="AH34" t="str">
        <f t="shared" si="9"/>
        <v/>
      </c>
      <c r="AI34" t="str">
        <f t="shared" si="10"/>
        <v/>
      </c>
      <c r="AJ34" t="str">
        <f t="shared" si="11"/>
        <v/>
      </c>
      <c r="AK34" t="str">
        <f t="shared" si="12"/>
        <v>単元6</v>
      </c>
      <c r="AL34" t="str">
        <f t="shared" si="13"/>
        <v>単元6</v>
      </c>
      <c r="AM34" t="str">
        <f t="shared" si="14"/>
        <v/>
      </c>
      <c r="AN34" t="str">
        <f t="shared" si="15"/>
        <v/>
      </c>
      <c r="AO34" t="str">
        <f t="shared" si="16"/>
        <v/>
      </c>
      <c r="AT34" s="24">
        <v>26</v>
      </c>
      <c r="AU34" s="42" t="s">
        <v>237</v>
      </c>
      <c r="AV34" s="26" t="s">
        <v>339</v>
      </c>
      <c r="AW34" s="26" t="s">
        <v>339</v>
      </c>
      <c r="AX34" s="26" t="s">
        <v>339</v>
      </c>
      <c r="AY34" s="26" t="s">
        <v>339</v>
      </c>
      <c r="AZ34" s="44" t="s">
        <v>339</v>
      </c>
    </row>
    <row r="35" spans="1:52" ht="18.95" customHeight="1" x14ac:dyDescent="0.15">
      <c r="A35" s="207"/>
      <c r="B35" s="99">
        <f t="shared" si="5"/>
        <v>46021</v>
      </c>
      <c r="C35" s="98">
        <f t="shared" si="5"/>
        <v>46021</v>
      </c>
      <c r="D35" s="3" t="s">
        <v>52</v>
      </c>
      <c r="E35" s="3"/>
      <c r="F35" s="17" t="str">
        <f t="shared" si="0"/>
        <v/>
      </c>
      <c r="G35" s="17" t="str">
        <f t="shared" si="1"/>
        <v/>
      </c>
      <c r="H35" s="17" t="str">
        <f t="shared" si="2"/>
        <v/>
      </c>
      <c r="I35" s="17" t="str">
        <f t="shared" si="3"/>
        <v/>
      </c>
      <c r="J35" s="17" t="str">
        <f t="shared" si="4"/>
        <v>単元6</v>
      </c>
      <c r="K35" s="3"/>
      <c r="M35" s="207"/>
      <c r="N35" s="33">
        <v>1</v>
      </c>
      <c r="O35">
        <f>SUM($N$6:N35)</f>
        <v>30</v>
      </c>
      <c r="W35" s="3">
        <v>27</v>
      </c>
      <c r="X35" s="7" t="str">
        <f>R10</f>
        <v>社会</v>
      </c>
      <c r="Y35" s="9"/>
      <c r="Z35" s="23" t="str">
        <f t="shared" si="6"/>
        <v>社会</v>
      </c>
      <c r="AA35" t="str">
        <f>IF($Z35=AA$8,COUNTIF($Z$9:$Z35,AA$8)+Q$22,"")</f>
        <v/>
      </c>
      <c r="AB35">
        <f>IF($Z35=AB$8,COUNTIF($Z$9:$Z35,AB$8)+R$22,"")</f>
        <v>6</v>
      </c>
      <c r="AC35" t="str">
        <f>IF($Z35=AC$8,COUNTIF($Z$9:$Z35,AC$8)+S$22,"")</f>
        <v/>
      </c>
      <c r="AD35" t="str">
        <f>IF($Z35=AD$8,COUNTIF($Z$9:$Z35,AD$8)+T$22,"")</f>
        <v/>
      </c>
      <c r="AE35" t="str">
        <f>IF($Z35=AE$8,COUNTIF($Z$9:$Z35,AE$8)+U$22,"")</f>
        <v/>
      </c>
      <c r="AF35" t="str">
        <f t="shared" si="7"/>
        <v/>
      </c>
      <c r="AG35" t="str">
        <f t="shared" si="8"/>
        <v>単元6</v>
      </c>
      <c r="AH35" t="str">
        <f t="shared" si="9"/>
        <v/>
      </c>
      <c r="AI35" t="str">
        <f t="shared" si="10"/>
        <v/>
      </c>
      <c r="AJ35" t="str">
        <f t="shared" si="11"/>
        <v/>
      </c>
      <c r="AK35" t="str">
        <f t="shared" si="12"/>
        <v/>
      </c>
      <c r="AL35" t="str">
        <f t="shared" si="13"/>
        <v>単元6</v>
      </c>
      <c r="AM35" t="str">
        <f t="shared" si="14"/>
        <v>単元6</v>
      </c>
      <c r="AN35" t="str">
        <f t="shared" si="15"/>
        <v/>
      </c>
      <c r="AO35" t="str">
        <f t="shared" si="16"/>
        <v/>
      </c>
      <c r="AT35" s="24">
        <v>27</v>
      </c>
      <c r="AU35" s="42" t="s">
        <v>238</v>
      </c>
      <c r="AV35" s="26" t="s">
        <v>340</v>
      </c>
      <c r="AW35" s="26" t="s">
        <v>340</v>
      </c>
      <c r="AX35" s="26" t="s">
        <v>340</v>
      </c>
      <c r="AY35" s="26" t="s">
        <v>340</v>
      </c>
      <c r="AZ35" s="44" t="s">
        <v>340</v>
      </c>
    </row>
    <row r="36" spans="1:52" ht="18.95" customHeight="1" thickBot="1" x14ac:dyDescent="0.2">
      <c r="A36" s="207"/>
      <c r="B36" s="99">
        <f t="shared" si="5"/>
        <v>46022</v>
      </c>
      <c r="C36" s="98">
        <f t="shared" si="5"/>
        <v>46022</v>
      </c>
      <c r="D36" s="3" t="s">
        <v>53</v>
      </c>
      <c r="E36" s="3"/>
      <c r="F36" s="17" t="str">
        <f t="shared" si="0"/>
        <v>単元7</v>
      </c>
      <c r="G36" s="17" t="str">
        <f t="shared" si="1"/>
        <v/>
      </c>
      <c r="H36" s="17" t="str">
        <f t="shared" si="2"/>
        <v/>
      </c>
      <c r="I36" s="17" t="str">
        <f t="shared" si="3"/>
        <v/>
      </c>
      <c r="J36" s="17" t="str">
        <f t="shared" si="4"/>
        <v/>
      </c>
      <c r="K36" s="3"/>
      <c r="M36" s="207"/>
      <c r="N36" s="34">
        <v>1</v>
      </c>
      <c r="O36">
        <f>SUM($N$6:N36)</f>
        <v>31</v>
      </c>
      <c r="W36" s="3">
        <v>28</v>
      </c>
      <c r="X36" s="7" t="str">
        <f>R11</f>
        <v>数学</v>
      </c>
      <c r="Y36" s="9"/>
      <c r="Z36" s="23" t="str">
        <f t="shared" si="6"/>
        <v>数学</v>
      </c>
      <c r="AA36" t="str">
        <f>IF($Z36=AA$8,COUNTIF($Z$9:$Z36,AA$8)+Q$22,"")</f>
        <v/>
      </c>
      <c r="AB36" t="str">
        <f>IF($Z36=AB$8,COUNTIF($Z$9:$Z36,AB$8)+R$22,"")</f>
        <v/>
      </c>
      <c r="AC36">
        <f>IF($Z36=AC$8,COUNTIF($Z$9:$Z36,AC$8)+S$22,"")</f>
        <v>6</v>
      </c>
      <c r="AD36" t="str">
        <f>IF($Z36=AD$8,COUNTIF($Z$9:$Z36,AD$8)+T$22,"")</f>
        <v/>
      </c>
      <c r="AE36" t="str">
        <f>IF($Z36=AE$8,COUNTIF($Z$9:$Z36,AE$8)+U$22,"")</f>
        <v/>
      </c>
      <c r="AF36" t="str">
        <f t="shared" si="7"/>
        <v/>
      </c>
      <c r="AG36" t="str">
        <f t="shared" si="8"/>
        <v/>
      </c>
      <c r="AH36" t="str">
        <f t="shared" si="9"/>
        <v>単元6</v>
      </c>
      <c r="AI36" t="str">
        <f t="shared" si="10"/>
        <v/>
      </c>
      <c r="AJ36" t="str">
        <f t="shared" si="11"/>
        <v/>
      </c>
      <c r="AK36" t="str">
        <f t="shared" si="12"/>
        <v/>
      </c>
      <c r="AL36" t="str">
        <f t="shared" si="13"/>
        <v/>
      </c>
      <c r="AM36" t="str">
        <f t="shared" si="14"/>
        <v>単元6</v>
      </c>
      <c r="AN36" t="str">
        <f t="shared" si="15"/>
        <v>単元6</v>
      </c>
      <c r="AO36" t="str">
        <f t="shared" si="16"/>
        <v/>
      </c>
      <c r="AT36" s="24">
        <v>28</v>
      </c>
      <c r="AU36" s="42" t="s">
        <v>239</v>
      </c>
      <c r="AV36" s="25" t="s">
        <v>341</v>
      </c>
      <c r="AW36" s="25" t="s">
        <v>341</v>
      </c>
      <c r="AX36" s="25" t="s">
        <v>341</v>
      </c>
      <c r="AY36" s="25" t="s">
        <v>341</v>
      </c>
      <c r="AZ36" s="43" t="s">
        <v>341</v>
      </c>
    </row>
    <row r="37" spans="1:52" ht="24.95" customHeight="1" x14ac:dyDescent="0.15">
      <c r="A37" s="207"/>
      <c r="M37" s="207"/>
      <c r="W37" s="3">
        <v>29</v>
      </c>
      <c r="X37" s="7" t="str">
        <f>R12</f>
        <v>理科</v>
      </c>
      <c r="Y37" s="9"/>
      <c r="Z37" s="23" t="str">
        <f t="shared" si="6"/>
        <v>理科</v>
      </c>
      <c r="AA37" t="str">
        <f>IF($Z37=AA$8,COUNTIF($Z$9:$Z37,AA$8)+Q$22,"")</f>
        <v/>
      </c>
      <c r="AB37" t="str">
        <f>IF($Z37=AB$8,COUNTIF($Z$9:$Z37,AB$8)+R$22,"")</f>
        <v/>
      </c>
      <c r="AC37" t="str">
        <f>IF($Z37=AC$8,COUNTIF($Z$9:$Z37,AC$8)+S$22,"")</f>
        <v/>
      </c>
      <c r="AD37">
        <f>IF($Z37=AD$8,COUNTIF($Z$9:$Z37,AD$8)+T$22,"")</f>
        <v>6</v>
      </c>
      <c r="AE37" t="str">
        <f>IF($Z37=AE$8,COUNTIF($Z$9:$Z37,AE$8)+U$22,"")</f>
        <v/>
      </c>
      <c r="AF37" t="str">
        <f t="shared" si="7"/>
        <v/>
      </c>
      <c r="AG37" t="str">
        <f t="shared" si="8"/>
        <v/>
      </c>
      <c r="AH37" t="str">
        <f t="shared" si="9"/>
        <v/>
      </c>
      <c r="AI37" t="str">
        <f t="shared" si="10"/>
        <v>単元6</v>
      </c>
      <c r="AJ37" t="str">
        <f t="shared" si="11"/>
        <v/>
      </c>
      <c r="AK37" t="str">
        <f t="shared" si="12"/>
        <v/>
      </c>
      <c r="AL37" t="str">
        <f t="shared" si="13"/>
        <v/>
      </c>
      <c r="AM37" t="str">
        <f t="shared" si="14"/>
        <v/>
      </c>
      <c r="AN37" t="str">
        <f t="shared" si="15"/>
        <v>単元6</v>
      </c>
      <c r="AO37" t="str">
        <f t="shared" si="16"/>
        <v>単元6</v>
      </c>
      <c r="AT37" s="24">
        <v>29</v>
      </c>
      <c r="AU37" s="42" t="s">
        <v>240</v>
      </c>
      <c r="AV37" s="27" t="s">
        <v>342</v>
      </c>
      <c r="AW37" s="27" t="s">
        <v>342</v>
      </c>
      <c r="AX37" s="25" t="s">
        <v>342</v>
      </c>
      <c r="AY37" s="27" t="s">
        <v>342</v>
      </c>
      <c r="AZ37" s="43" t="s">
        <v>342</v>
      </c>
    </row>
    <row r="38" spans="1:52" ht="24.95" customHeight="1" x14ac:dyDescent="0.15">
      <c r="A38" s="207"/>
      <c r="M38" s="207"/>
      <c r="N38" s="6" t="s">
        <v>84</v>
      </c>
      <c r="W38" s="3">
        <v>30</v>
      </c>
      <c r="X38" s="7" t="str">
        <f>R13</f>
        <v>英語</v>
      </c>
      <c r="Y38" s="9"/>
      <c r="Z38" s="23" t="str">
        <f t="shared" si="6"/>
        <v>英語</v>
      </c>
      <c r="AA38" t="str">
        <f>IF($Z38=AA$8,COUNTIF($Z$9:$Z38,AA$8)+Q$22,"")</f>
        <v/>
      </c>
      <c r="AB38" t="str">
        <f>IF($Z38=AB$8,COUNTIF($Z$9:$Z38,AB$8)+R$22,"")</f>
        <v/>
      </c>
      <c r="AC38" t="str">
        <f>IF($Z38=AC$8,COUNTIF($Z$9:$Z38,AC$8)+S$22,"")</f>
        <v/>
      </c>
      <c r="AD38" t="str">
        <f>IF($Z38=AD$8,COUNTIF($Z$9:$Z38,AD$8)+T$22,"")</f>
        <v/>
      </c>
      <c r="AE38">
        <f>IF($Z38=AE$8,COUNTIF($Z$9:$Z38,AE$8)+U$22,"")</f>
        <v>6</v>
      </c>
      <c r="AF38" t="str">
        <f t="shared" si="7"/>
        <v/>
      </c>
      <c r="AG38" t="str">
        <f t="shared" si="8"/>
        <v/>
      </c>
      <c r="AH38" t="str">
        <f t="shared" si="9"/>
        <v/>
      </c>
      <c r="AI38" t="str">
        <f t="shared" si="10"/>
        <v/>
      </c>
      <c r="AJ38" t="str">
        <f t="shared" si="11"/>
        <v>単元6</v>
      </c>
      <c r="AK38" t="str">
        <f t="shared" si="12"/>
        <v>単元7</v>
      </c>
      <c r="AL38" t="str">
        <f t="shared" si="13"/>
        <v/>
      </c>
      <c r="AM38" t="str">
        <f t="shared" si="14"/>
        <v/>
      </c>
      <c r="AN38" t="str">
        <f t="shared" si="15"/>
        <v/>
      </c>
      <c r="AO38" t="str">
        <f t="shared" si="16"/>
        <v>単元6</v>
      </c>
      <c r="AT38" s="24">
        <v>30</v>
      </c>
      <c r="AU38" s="42" t="s">
        <v>241</v>
      </c>
      <c r="AV38" s="27" t="s">
        <v>343</v>
      </c>
      <c r="AW38" s="27" t="s">
        <v>343</v>
      </c>
      <c r="AX38" s="25" t="s">
        <v>343</v>
      </c>
      <c r="AY38" s="27" t="s">
        <v>343</v>
      </c>
      <c r="AZ38" s="43" t="s">
        <v>343</v>
      </c>
    </row>
    <row r="39" spans="1:52" ht="24.95" customHeight="1" x14ac:dyDescent="0.15">
      <c r="A39" s="207"/>
      <c r="M39" s="207"/>
      <c r="W39" s="3">
        <v>31</v>
      </c>
      <c r="X39" s="7" t="str">
        <f>R9</f>
        <v>国語</v>
      </c>
      <c r="Y39" s="9"/>
      <c r="Z39" s="23" t="str">
        <f t="shared" si="6"/>
        <v>国語</v>
      </c>
      <c r="AA39">
        <f>IF($Z39=AA$8,COUNTIF($Z$9:$Z39,AA$8)+Q$22,"")</f>
        <v>7</v>
      </c>
      <c r="AB39" t="str">
        <f>IF($Z39=AB$8,COUNTIF($Z$9:$Z39,AB$8)+R$22,"")</f>
        <v/>
      </c>
      <c r="AC39" t="str">
        <f>IF($Z39=AC$8,COUNTIF($Z$9:$Z39,AC$8)+S$22,"")</f>
        <v/>
      </c>
      <c r="AD39" t="str">
        <f>IF($Z39=AD$8,COUNTIF($Z$9:$Z39,AD$8)+T$22,"")</f>
        <v/>
      </c>
      <c r="AE39" t="str">
        <f>IF($Z39=AE$8,COUNTIF($Z$9:$Z39,AE$8)+U$22,"")</f>
        <v/>
      </c>
      <c r="AF39" t="str">
        <f t="shared" si="7"/>
        <v>単元7</v>
      </c>
      <c r="AG39" t="str">
        <f t="shared" si="8"/>
        <v/>
      </c>
      <c r="AH39" t="str">
        <f t="shared" si="9"/>
        <v/>
      </c>
      <c r="AI39" t="str">
        <f t="shared" si="10"/>
        <v/>
      </c>
      <c r="AJ39" t="str">
        <f t="shared" si="11"/>
        <v/>
      </c>
      <c r="AK39" t="str">
        <f t="shared" si="12"/>
        <v>単元7</v>
      </c>
      <c r="AL39" t="str">
        <f t="shared" si="13"/>
        <v>単元7</v>
      </c>
      <c r="AM39" t="str">
        <f t="shared" si="14"/>
        <v/>
      </c>
      <c r="AN39" t="str">
        <f t="shared" si="15"/>
        <v/>
      </c>
      <c r="AO39" t="str">
        <f t="shared" si="16"/>
        <v/>
      </c>
      <c r="AT39" s="24">
        <v>31</v>
      </c>
      <c r="AU39" s="105" t="s">
        <v>344</v>
      </c>
      <c r="AV39" s="27" t="s">
        <v>242</v>
      </c>
      <c r="AW39" s="27" t="s">
        <v>242</v>
      </c>
      <c r="AX39" s="27" t="s">
        <v>242</v>
      </c>
      <c r="AY39" s="26" t="s">
        <v>242</v>
      </c>
      <c r="AZ39" s="43" t="s">
        <v>242</v>
      </c>
    </row>
    <row r="40" spans="1:52" ht="17.25" customHeight="1" x14ac:dyDescent="0.15">
      <c r="A40" s="207"/>
      <c r="B40" s="207"/>
      <c r="C40" s="207"/>
      <c r="D40" s="207"/>
      <c r="E40" s="207"/>
      <c r="F40" s="208"/>
      <c r="G40" s="208"/>
      <c r="H40" s="208"/>
      <c r="I40" s="208"/>
      <c r="J40" s="208"/>
      <c r="K40" s="207"/>
      <c r="L40" s="207"/>
      <c r="M40" s="207"/>
      <c r="W40" s="3">
        <v>32</v>
      </c>
      <c r="X40" s="7" t="str">
        <f>R10</f>
        <v>社会</v>
      </c>
      <c r="Y40" s="9"/>
      <c r="Z40" s="23" t="str">
        <f t="shared" si="6"/>
        <v>社会</v>
      </c>
      <c r="AA40" t="str">
        <f>IF($Z40=AA$8,COUNTIF($Z$9:$Z40,AA$8)+Q$22,"")</f>
        <v/>
      </c>
      <c r="AB40">
        <f>IF($Z40=AB$8,COUNTIF($Z$9:$Z40,AB$8)+R$22,"")</f>
        <v>7</v>
      </c>
      <c r="AC40" t="str">
        <f>IF($Z40=AC$8,COUNTIF($Z$9:$Z40,AC$8)+S$22,"")</f>
        <v/>
      </c>
      <c r="AD40" t="str">
        <f>IF($Z40=AD$8,COUNTIF($Z$9:$Z40,AD$8)+T$22,"")</f>
        <v/>
      </c>
      <c r="AE40" t="str">
        <f>IF($Z40=AE$8,COUNTIF($Z$9:$Z40,AE$8)+U$22,"")</f>
        <v/>
      </c>
      <c r="AF40" t="str">
        <f t="shared" si="7"/>
        <v/>
      </c>
      <c r="AG40" t="str">
        <f t="shared" si="8"/>
        <v>単元7</v>
      </c>
      <c r="AH40" t="str">
        <f t="shared" si="9"/>
        <v/>
      </c>
      <c r="AI40" t="str">
        <f t="shared" si="10"/>
        <v/>
      </c>
      <c r="AJ40" t="str">
        <f t="shared" si="11"/>
        <v/>
      </c>
      <c r="AK40" t="str">
        <f t="shared" si="12"/>
        <v/>
      </c>
      <c r="AL40" t="str">
        <f t="shared" si="13"/>
        <v>単元7</v>
      </c>
      <c r="AM40" t="str">
        <f t="shared" si="14"/>
        <v>単元7</v>
      </c>
      <c r="AN40" t="str">
        <f t="shared" si="15"/>
        <v/>
      </c>
      <c r="AO40" t="str">
        <f t="shared" si="16"/>
        <v/>
      </c>
      <c r="AT40" s="24">
        <v>32</v>
      </c>
      <c r="AU40" s="105" t="s">
        <v>345</v>
      </c>
      <c r="AV40" s="27" t="s">
        <v>243</v>
      </c>
      <c r="AW40" s="27" t="s">
        <v>243</v>
      </c>
      <c r="AX40" s="27" t="s">
        <v>243</v>
      </c>
      <c r="AY40" s="26" t="s">
        <v>243</v>
      </c>
      <c r="AZ40" s="45" t="s">
        <v>243</v>
      </c>
    </row>
    <row r="41" spans="1:52" ht="18.95" customHeight="1" x14ac:dyDescent="0.15">
      <c r="W41" s="3">
        <v>33</v>
      </c>
      <c r="X41" s="7" t="str">
        <f>R11</f>
        <v>数学</v>
      </c>
      <c r="Y41" s="9"/>
      <c r="Z41" s="23" t="str">
        <f t="shared" ref="Z41:Z58" si="17">IF(Y41="",IF(X41=0,"",X41),Y41)</f>
        <v>数学</v>
      </c>
      <c r="AA41" t="str">
        <f>IF($Z41=AA$8,COUNTIF($Z$9:$Z41,AA$8)+Q$22,"")</f>
        <v/>
      </c>
      <c r="AB41" t="str">
        <f>IF($Z41=AB$8,COUNTIF($Z$9:$Z41,AB$8)+R$22,"")</f>
        <v/>
      </c>
      <c r="AC41">
        <f>IF($Z41=AC$8,COUNTIF($Z$9:$Z41,AC$8)+S$22,"")</f>
        <v>7</v>
      </c>
      <c r="AD41" t="str">
        <f>IF($Z41=AD$8,COUNTIF($Z$9:$Z41,AD$8)+T$22,"")</f>
        <v/>
      </c>
      <c r="AE41" t="str">
        <f>IF($Z41=AE$8,COUNTIF($Z$9:$Z41,AE$8)+U$22,"")</f>
        <v/>
      </c>
      <c r="AF41" t="str">
        <f t="shared" ref="AF41:AF58" si="18">IF(AA41="","",VLOOKUP(AA41,$AT$9:$AZ$58,3))</f>
        <v/>
      </c>
      <c r="AG41" t="str">
        <f t="shared" ref="AG41:AG58" si="19">IF(AB41="","",VLOOKUP(AB41,$AT$9:$AZ$58,4))</f>
        <v/>
      </c>
      <c r="AH41" t="str">
        <f t="shared" ref="AH41:AH58" si="20">IF(AC41="","",VLOOKUP(AC41,$AT$9:$AZ$58,5))</f>
        <v>単元7</v>
      </c>
      <c r="AI41" t="str">
        <f t="shared" ref="AI41:AI58" si="21">IF(AD41="","",VLOOKUP(AD41,$AT$9:$AZ$58,6))</f>
        <v/>
      </c>
      <c r="AJ41" t="str">
        <f t="shared" ref="AJ41:AJ58" si="22">IF(AE41="","",VLOOKUP(AE41,$AT$9:$AZ$58,7))</f>
        <v/>
      </c>
      <c r="AK41" t="str">
        <f t="shared" ref="AK41:AK69" si="23">IF(AF41=AF42,"",IF($Z41=$Z42,AF41&amp;","&amp;AF42,AF41&amp;AF42))</f>
        <v/>
      </c>
      <c r="AL41" t="str">
        <f t="shared" ref="AL41:AL69" si="24">IF(AG41=AG42,"",IF($Z41=$Z42,AG41&amp;","&amp;AG42,AG41&amp;AG42))</f>
        <v/>
      </c>
      <c r="AM41" t="str">
        <f t="shared" ref="AM41:AM69" si="25">IF(AH41=AH42,"",IF($Z41=$Z42,AH41&amp;","&amp;AH42,AH41&amp;AH42))</f>
        <v>単元7</v>
      </c>
      <c r="AN41" t="str">
        <f t="shared" ref="AN41:AN69" si="26">IF(AI41=AI42,"",IF($Z41=$Z42,AI41&amp;","&amp;AI42,AI41&amp;AI42))</f>
        <v>単元7</v>
      </c>
      <c r="AO41" t="str">
        <f t="shared" ref="AO41:AO69" si="27">IF(AJ41=AJ42,"",IF($Z41=$Z42,AJ41&amp;","&amp;AJ42,AJ41&amp;AJ42))</f>
        <v/>
      </c>
      <c r="AT41" s="24">
        <v>33</v>
      </c>
      <c r="AU41" s="105" t="s">
        <v>346</v>
      </c>
      <c r="AV41" s="27" t="s">
        <v>244</v>
      </c>
      <c r="AW41" s="27" t="s">
        <v>244</v>
      </c>
      <c r="AX41" s="27" t="s">
        <v>244</v>
      </c>
      <c r="AY41" s="26" t="s">
        <v>244</v>
      </c>
      <c r="AZ41" s="45" t="s">
        <v>244</v>
      </c>
    </row>
    <row r="42" spans="1:52" ht="18.95" customHeight="1" x14ac:dyDescent="0.15">
      <c r="W42" s="3">
        <v>34</v>
      </c>
      <c r="X42" s="7" t="str">
        <f>R12</f>
        <v>理科</v>
      </c>
      <c r="Y42" s="9"/>
      <c r="Z42" s="23" t="str">
        <f t="shared" si="17"/>
        <v>理科</v>
      </c>
      <c r="AA42" t="str">
        <f>IF($Z42=AA$8,COUNTIF($Z$9:$Z42,AA$8)+Q$22,"")</f>
        <v/>
      </c>
      <c r="AB42" t="str">
        <f>IF($Z42=AB$8,COUNTIF($Z$9:$Z42,AB$8)+R$22,"")</f>
        <v/>
      </c>
      <c r="AC42" t="str">
        <f>IF($Z42=AC$8,COUNTIF($Z$9:$Z42,AC$8)+S$22,"")</f>
        <v/>
      </c>
      <c r="AD42">
        <f>IF($Z42=AD$8,COUNTIF($Z$9:$Z42,AD$8)+T$22,"")</f>
        <v>7</v>
      </c>
      <c r="AE42" t="str">
        <f>IF($Z42=AE$8,COUNTIF($Z$9:$Z42,AE$8)+U$22,"")</f>
        <v/>
      </c>
      <c r="AF42" t="str">
        <f t="shared" si="18"/>
        <v/>
      </c>
      <c r="AG42" t="str">
        <f t="shared" si="19"/>
        <v/>
      </c>
      <c r="AH42" t="str">
        <f t="shared" si="20"/>
        <v/>
      </c>
      <c r="AI42" t="str">
        <f t="shared" si="21"/>
        <v>単元7</v>
      </c>
      <c r="AJ42" t="str">
        <f t="shared" si="22"/>
        <v/>
      </c>
      <c r="AK42" t="str">
        <f t="shared" si="23"/>
        <v/>
      </c>
      <c r="AL42" t="str">
        <f t="shared" si="24"/>
        <v/>
      </c>
      <c r="AM42" t="str">
        <f t="shared" si="25"/>
        <v/>
      </c>
      <c r="AN42" t="str">
        <f t="shared" si="26"/>
        <v>単元7</v>
      </c>
      <c r="AO42" t="str">
        <f t="shared" si="27"/>
        <v>単元7</v>
      </c>
      <c r="AT42" s="24">
        <v>34</v>
      </c>
      <c r="AU42" s="105" t="s">
        <v>347</v>
      </c>
      <c r="AV42" s="26" t="s">
        <v>245</v>
      </c>
      <c r="AW42" s="26" t="s">
        <v>245</v>
      </c>
      <c r="AX42" s="26" t="s">
        <v>245</v>
      </c>
      <c r="AY42" s="26" t="s">
        <v>245</v>
      </c>
      <c r="AZ42" s="44" t="s">
        <v>245</v>
      </c>
    </row>
    <row r="43" spans="1:52" ht="18.95" customHeight="1" x14ac:dyDescent="0.15">
      <c r="W43" s="3">
        <v>35</v>
      </c>
      <c r="X43" s="7" t="str">
        <f>R13</f>
        <v>英語</v>
      </c>
      <c r="Y43" s="9"/>
      <c r="Z43" s="23" t="str">
        <f t="shared" si="17"/>
        <v>英語</v>
      </c>
      <c r="AA43" t="str">
        <f>IF($Z43=AA$8,COUNTIF($Z$9:$Z43,AA$8)+Q$22,"")</f>
        <v/>
      </c>
      <c r="AB43" t="str">
        <f>IF($Z43=AB$8,COUNTIF($Z$9:$Z43,AB$8)+R$22,"")</f>
        <v/>
      </c>
      <c r="AC43" t="str">
        <f>IF($Z43=AC$8,COUNTIF($Z$9:$Z43,AC$8)+S$22,"")</f>
        <v/>
      </c>
      <c r="AD43" t="str">
        <f>IF($Z43=AD$8,COUNTIF($Z$9:$Z43,AD$8)+T$22,"")</f>
        <v/>
      </c>
      <c r="AE43">
        <f>IF($Z43=AE$8,COUNTIF($Z$9:$Z43,AE$8)+U$22,"")</f>
        <v>7</v>
      </c>
      <c r="AF43" t="str">
        <f t="shared" si="18"/>
        <v/>
      </c>
      <c r="AG43" t="str">
        <f t="shared" si="19"/>
        <v/>
      </c>
      <c r="AH43" t="str">
        <f t="shared" si="20"/>
        <v/>
      </c>
      <c r="AI43" t="str">
        <f t="shared" si="21"/>
        <v/>
      </c>
      <c r="AJ43" t="str">
        <f t="shared" si="22"/>
        <v>単元7</v>
      </c>
      <c r="AK43" t="str">
        <f t="shared" si="23"/>
        <v>単元8</v>
      </c>
      <c r="AL43" t="str">
        <f t="shared" si="24"/>
        <v/>
      </c>
      <c r="AM43" t="str">
        <f t="shared" si="25"/>
        <v/>
      </c>
      <c r="AN43" t="str">
        <f t="shared" si="26"/>
        <v/>
      </c>
      <c r="AO43" t="str">
        <f t="shared" si="27"/>
        <v>単元7</v>
      </c>
      <c r="AT43" s="24">
        <v>35</v>
      </c>
      <c r="AU43" s="105" t="s">
        <v>348</v>
      </c>
      <c r="AV43" s="26" t="s">
        <v>246</v>
      </c>
      <c r="AW43" s="26" t="s">
        <v>246</v>
      </c>
      <c r="AX43" s="26" t="s">
        <v>246</v>
      </c>
      <c r="AY43" s="26" t="s">
        <v>246</v>
      </c>
      <c r="AZ43" s="44" t="s">
        <v>246</v>
      </c>
    </row>
    <row r="44" spans="1:52" ht="18.95" customHeight="1" x14ac:dyDescent="0.15">
      <c r="W44" s="3">
        <v>36</v>
      </c>
      <c r="X44" s="7" t="str">
        <f>R9</f>
        <v>国語</v>
      </c>
      <c r="Y44" s="9"/>
      <c r="Z44" s="23" t="str">
        <f t="shared" si="17"/>
        <v>国語</v>
      </c>
      <c r="AA44">
        <f>IF($Z44=AA$8,COUNTIF($Z$9:$Z44,AA$8)+Q$22,"")</f>
        <v>8</v>
      </c>
      <c r="AB44" t="str">
        <f>IF($Z44=AB$8,COUNTIF($Z$9:$Z44,AB$8)+R$22,"")</f>
        <v/>
      </c>
      <c r="AC44" t="str">
        <f>IF($Z44=AC$8,COUNTIF($Z$9:$Z44,AC$8)+S$22,"")</f>
        <v/>
      </c>
      <c r="AD44" t="str">
        <f>IF($Z44=AD$8,COUNTIF($Z$9:$Z44,AD$8)+T$22,"")</f>
        <v/>
      </c>
      <c r="AE44" t="str">
        <f>IF($Z44=AE$8,COUNTIF($Z$9:$Z44,AE$8)+U$22,"")</f>
        <v/>
      </c>
      <c r="AF44" t="str">
        <f t="shared" si="18"/>
        <v>単元8</v>
      </c>
      <c r="AG44" t="str">
        <f t="shared" si="19"/>
        <v/>
      </c>
      <c r="AH44" t="str">
        <f t="shared" si="20"/>
        <v/>
      </c>
      <c r="AI44" t="str">
        <f t="shared" si="21"/>
        <v/>
      </c>
      <c r="AJ44" t="str">
        <f t="shared" si="22"/>
        <v/>
      </c>
      <c r="AK44" t="str">
        <f t="shared" si="23"/>
        <v>単元8</v>
      </c>
      <c r="AL44" t="str">
        <f t="shared" si="24"/>
        <v>単元8</v>
      </c>
      <c r="AM44" t="str">
        <f t="shared" si="25"/>
        <v/>
      </c>
      <c r="AN44" t="str">
        <f t="shared" si="26"/>
        <v/>
      </c>
      <c r="AO44" t="str">
        <f t="shared" si="27"/>
        <v/>
      </c>
      <c r="AT44" s="24">
        <v>36</v>
      </c>
      <c r="AU44" s="105" t="s">
        <v>349</v>
      </c>
      <c r="AV44" s="26" t="s">
        <v>247</v>
      </c>
      <c r="AW44" s="26" t="s">
        <v>247</v>
      </c>
      <c r="AX44" s="26" t="s">
        <v>247</v>
      </c>
      <c r="AY44" s="26" t="s">
        <v>247</v>
      </c>
      <c r="AZ44" s="44" t="s">
        <v>247</v>
      </c>
    </row>
    <row r="45" spans="1:52" ht="18.95" customHeight="1" x14ac:dyDescent="0.15">
      <c r="W45" s="3">
        <v>37</v>
      </c>
      <c r="X45" s="7" t="str">
        <f>R10</f>
        <v>社会</v>
      </c>
      <c r="Y45" s="9"/>
      <c r="Z45" s="23" t="str">
        <f t="shared" si="17"/>
        <v>社会</v>
      </c>
      <c r="AA45" t="str">
        <f>IF($Z45=AA$8,COUNTIF($Z$9:$Z45,AA$8)+Q$22,"")</f>
        <v/>
      </c>
      <c r="AB45">
        <f>IF($Z45=AB$8,COUNTIF($Z$9:$Z45,AB$8)+R$22,"")</f>
        <v>8</v>
      </c>
      <c r="AC45" t="str">
        <f>IF($Z45=AC$8,COUNTIF($Z$9:$Z45,AC$8)+S$22,"")</f>
        <v/>
      </c>
      <c r="AD45" t="str">
        <f>IF($Z45=AD$8,COUNTIF($Z$9:$Z45,AD$8)+T$22,"")</f>
        <v/>
      </c>
      <c r="AE45" t="str">
        <f>IF($Z45=AE$8,COUNTIF($Z$9:$Z45,AE$8)+U$22,"")</f>
        <v/>
      </c>
      <c r="AF45" t="str">
        <f t="shared" si="18"/>
        <v/>
      </c>
      <c r="AG45" t="str">
        <f t="shared" si="19"/>
        <v>単元8</v>
      </c>
      <c r="AH45" t="str">
        <f t="shared" si="20"/>
        <v/>
      </c>
      <c r="AI45" t="str">
        <f t="shared" si="21"/>
        <v/>
      </c>
      <c r="AJ45" t="str">
        <f t="shared" si="22"/>
        <v/>
      </c>
      <c r="AK45" t="str">
        <f t="shared" si="23"/>
        <v/>
      </c>
      <c r="AL45" t="str">
        <f t="shared" si="24"/>
        <v>単元8</v>
      </c>
      <c r="AM45" t="str">
        <f t="shared" si="25"/>
        <v>単元8</v>
      </c>
      <c r="AN45" t="str">
        <f t="shared" si="26"/>
        <v/>
      </c>
      <c r="AO45" t="str">
        <f t="shared" si="27"/>
        <v/>
      </c>
      <c r="AT45" s="24">
        <v>37</v>
      </c>
      <c r="AU45" s="105" t="s">
        <v>350</v>
      </c>
      <c r="AV45" s="26" t="s">
        <v>248</v>
      </c>
      <c r="AW45" s="26" t="s">
        <v>248</v>
      </c>
      <c r="AX45" s="26" t="s">
        <v>248</v>
      </c>
      <c r="AY45" s="26" t="s">
        <v>248</v>
      </c>
      <c r="AZ45" s="44" t="s">
        <v>248</v>
      </c>
    </row>
    <row r="46" spans="1:52" ht="18.95" customHeight="1" x14ac:dyDescent="0.15">
      <c r="W46" s="3">
        <v>38</v>
      </c>
      <c r="X46" s="7" t="str">
        <f>R11</f>
        <v>数学</v>
      </c>
      <c r="Y46" s="9"/>
      <c r="Z46" s="23" t="str">
        <f t="shared" si="17"/>
        <v>数学</v>
      </c>
      <c r="AA46" t="str">
        <f>IF($Z46=AA$8,COUNTIF($Z$9:$Z46,AA$8)+Q$22,"")</f>
        <v/>
      </c>
      <c r="AB46" t="str">
        <f>IF($Z46=AB$8,COUNTIF($Z$9:$Z46,AB$8)+R$22,"")</f>
        <v/>
      </c>
      <c r="AC46">
        <f>IF($Z46=AC$8,COUNTIF($Z$9:$Z46,AC$8)+S$22,"")</f>
        <v>8</v>
      </c>
      <c r="AD46" t="str">
        <f>IF($Z46=AD$8,COUNTIF($Z$9:$Z46,AD$8)+T$22,"")</f>
        <v/>
      </c>
      <c r="AE46" t="str">
        <f>IF($Z46=AE$8,COUNTIF($Z$9:$Z46,AE$8)+U$22,"")</f>
        <v/>
      </c>
      <c r="AF46" t="str">
        <f t="shared" si="18"/>
        <v/>
      </c>
      <c r="AG46" t="str">
        <f t="shared" si="19"/>
        <v/>
      </c>
      <c r="AH46" t="str">
        <f t="shared" si="20"/>
        <v>単元8</v>
      </c>
      <c r="AI46" t="str">
        <f t="shared" si="21"/>
        <v/>
      </c>
      <c r="AJ46" t="str">
        <f t="shared" si="22"/>
        <v/>
      </c>
      <c r="AK46" t="str">
        <f t="shared" si="23"/>
        <v/>
      </c>
      <c r="AL46" t="str">
        <f t="shared" si="24"/>
        <v/>
      </c>
      <c r="AM46" t="str">
        <f t="shared" si="25"/>
        <v>単元8</v>
      </c>
      <c r="AN46" t="str">
        <f t="shared" si="26"/>
        <v>単元8</v>
      </c>
      <c r="AO46" t="str">
        <f t="shared" si="27"/>
        <v/>
      </c>
      <c r="AT46" s="24">
        <v>38</v>
      </c>
      <c r="AU46" s="105" t="s">
        <v>351</v>
      </c>
      <c r="AV46" s="26" t="s">
        <v>249</v>
      </c>
      <c r="AW46" s="26" t="s">
        <v>249</v>
      </c>
      <c r="AX46" s="26" t="s">
        <v>249</v>
      </c>
      <c r="AY46" s="26" t="s">
        <v>249</v>
      </c>
      <c r="AZ46" s="44" t="s">
        <v>249</v>
      </c>
    </row>
    <row r="47" spans="1:52" ht="18.95" customHeight="1" x14ac:dyDescent="0.15">
      <c r="W47" s="3">
        <v>39</v>
      </c>
      <c r="X47" s="7" t="str">
        <f>R12</f>
        <v>理科</v>
      </c>
      <c r="Y47" s="9"/>
      <c r="Z47" s="23" t="str">
        <f t="shared" si="17"/>
        <v>理科</v>
      </c>
      <c r="AA47" t="str">
        <f>IF($Z47=AA$8,COUNTIF($Z$9:$Z47,AA$8)+Q$22,"")</f>
        <v/>
      </c>
      <c r="AB47" t="str">
        <f>IF($Z47=AB$8,COUNTIF($Z$9:$Z47,AB$8)+R$22,"")</f>
        <v/>
      </c>
      <c r="AC47" t="str">
        <f>IF($Z47=AC$8,COUNTIF($Z$9:$Z47,AC$8)+S$22,"")</f>
        <v/>
      </c>
      <c r="AD47">
        <f>IF($Z47=AD$8,COUNTIF($Z$9:$Z47,AD$8)+T$22,"")</f>
        <v>8</v>
      </c>
      <c r="AE47" t="str">
        <f>IF($Z47=AE$8,COUNTIF($Z$9:$Z47,AE$8)+U$22,"")</f>
        <v/>
      </c>
      <c r="AF47" t="str">
        <f t="shared" si="18"/>
        <v/>
      </c>
      <c r="AG47" t="str">
        <f t="shared" si="19"/>
        <v/>
      </c>
      <c r="AH47" t="str">
        <f t="shared" si="20"/>
        <v/>
      </c>
      <c r="AI47" t="str">
        <f t="shared" si="21"/>
        <v>単元8</v>
      </c>
      <c r="AJ47" t="str">
        <f t="shared" si="22"/>
        <v/>
      </c>
      <c r="AK47" t="str">
        <f t="shared" si="23"/>
        <v/>
      </c>
      <c r="AL47" t="str">
        <f t="shared" si="24"/>
        <v/>
      </c>
      <c r="AM47" t="str">
        <f t="shared" si="25"/>
        <v/>
      </c>
      <c r="AN47" t="str">
        <f t="shared" si="26"/>
        <v>単元8</v>
      </c>
      <c r="AO47" t="str">
        <f t="shared" si="27"/>
        <v>単元8</v>
      </c>
      <c r="AT47" s="24">
        <v>39</v>
      </c>
      <c r="AU47" s="105" t="s">
        <v>352</v>
      </c>
      <c r="AV47" s="26" t="s">
        <v>250</v>
      </c>
      <c r="AW47" s="26" t="s">
        <v>250</v>
      </c>
      <c r="AX47" s="26" t="s">
        <v>250</v>
      </c>
      <c r="AY47" s="26" t="s">
        <v>250</v>
      </c>
      <c r="AZ47" s="44" t="s">
        <v>250</v>
      </c>
    </row>
    <row r="48" spans="1:52" ht="18.95" customHeight="1" x14ac:dyDescent="0.15">
      <c r="W48" s="3">
        <v>40</v>
      </c>
      <c r="X48" s="7" t="str">
        <f>R13</f>
        <v>英語</v>
      </c>
      <c r="Y48" s="9"/>
      <c r="Z48" s="23" t="str">
        <f t="shared" si="17"/>
        <v>英語</v>
      </c>
      <c r="AA48" t="str">
        <f>IF($Z48=AA$8,COUNTIF($Z$9:$Z48,AA$8)+Q$22,"")</f>
        <v/>
      </c>
      <c r="AB48" t="str">
        <f>IF($Z48=AB$8,COUNTIF($Z$9:$Z48,AB$8)+R$22,"")</f>
        <v/>
      </c>
      <c r="AC48" t="str">
        <f>IF($Z48=AC$8,COUNTIF($Z$9:$Z48,AC$8)+S$22,"")</f>
        <v/>
      </c>
      <c r="AD48" t="str">
        <f>IF($Z48=AD$8,COUNTIF($Z$9:$Z48,AD$8)+T$22,"")</f>
        <v/>
      </c>
      <c r="AE48">
        <f>IF($Z48=AE$8,COUNTIF($Z$9:$Z48,AE$8)+U$22,"")</f>
        <v>8</v>
      </c>
      <c r="AF48" t="str">
        <f t="shared" si="18"/>
        <v/>
      </c>
      <c r="AG48" t="str">
        <f t="shared" si="19"/>
        <v/>
      </c>
      <c r="AH48" t="str">
        <f t="shared" si="20"/>
        <v/>
      </c>
      <c r="AI48" t="str">
        <f t="shared" si="21"/>
        <v/>
      </c>
      <c r="AJ48" t="str">
        <f t="shared" si="22"/>
        <v>単元8</v>
      </c>
      <c r="AK48" t="str">
        <f t="shared" si="23"/>
        <v>単元9</v>
      </c>
      <c r="AL48" t="str">
        <f t="shared" si="24"/>
        <v/>
      </c>
      <c r="AM48" t="str">
        <f t="shared" si="25"/>
        <v/>
      </c>
      <c r="AN48" t="str">
        <f t="shared" si="26"/>
        <v/>
      </c>
      <c r="AO48" t="str">
        <f t="shared" si="27"/>
        <v>単元8</v>
      </c>
      <c r="AT48" s="24">
        <v>40</v>
      </c>
      <c r="AU48" s="105" t="s">
        <v>354</v>
      </c>
      <c r="AV48" s="3" t="s">
        <v>252</v>
      </c>
      <c r="AW48" s="3" t="s">
        <v>252</v>
      </c>
      <c r="AX48" s="3" t="s">
        <v>252</v>
      </c>
      <c r="AY48" s="3" t="s">
        <v>252</v>
      </c>
      <c r="AZ48" s="46" t="s">
        <v>252</v>
      </c>
    </row>
    <row r="49" spans="23:52" ht="18.95" customHeight="1" x14ac:dyDescent="0.15">
      <c r="W49" s="3">
        <v>41</v>
      </c>
      <c r="X49" s="7" t="str">
        <f>R9</f>
        <v>国語</v>
      </c>
      <c r="Y49" s="9"/>
      <c r="Z49" s="23" t="str">
        <f t="shared" si="17"/>
        <v>国語</v>
      </c>
      <c r="AA49">
        <f>IF($Z49=AA$8,COUNTIF($Z$9:$Z49,AA$8)+Q$22,"")</f>
        <v>9</v>
      </c>
      <c r="AB49" t="str">
        <f>IF($Z49=AB$8,COUNTIF($Z$9:$Z49,AB$8)+R$22,"")</f>
        <v/>
      </c>
      <c r="AC49" t="str">
        <f>IF($Z49=AC$8,COUNTIF($Z$9:$Z49,AC$8)+S$22,"")</f>
        <v/>
      </c>
      <c r="AD49" t="str">
        <f>IF($Z49=AD$8,COUNTIF($Z$9:$Z49,AD$8)+T$22,"")</f>
        <v/>
      </c>
      <c r="AE49" t="str">
        <f>IF($Z49=AE$8,COUNTIF($Z$9:$Z49,AE$8)+U$22,"")</f>
        <v/>
      </c>
      <c r="AF49" t="str">
        <f t="shared" si="18"/>
        <v>単元9</v>
      </c>
      <c r="AG49" t="str">
        <f t="shared" si="19"/>
        <v/>
      </c>
      <c r="AH49" t="str">
        <f t="shared" si="20"/>
        <v/>
      </c>
      <c r="AI49" t="str">
        <f t="shared" si="21"/>
        <v/>
      </c>
      <c r="AJ49" t="str">
        <f t="shared" si="22"/>
        <v/>
      </c>
      <c r="AK49" t="str">
        <f t="shared" si="23"/>
        <v>単元9</v>
      </c>
      <c r="AL49" t="str">
        <f t="shared" si="24"/>
        <v>単元9</v>
      </c>
      <c r="AM49" t="str">
        <f t="shared" si="25"/>
        <v/>
      </c>
      <c r="AN49" t="str">
        <f t="shared" si="26"/>
        <v/>
      </c>
      <c r="AO49" t="str">
        <f t="shared" si="27"/>
        <v/>
      </c>
      <c r="AT49" s="24">
        <v>41</v>
      </c>
      <c r="AU49" s="105"/>
      <c r="AV49" s="3"/>
      <c r="AW49" s="3"/>
      <c r="AX49" s="3"/>
      <c r="AY49" s="3"/>
      <c r="AZ49" s="46"/>
    </row>
    <row r="50" spans="23:52" ht="18.95" customHeight="1" x14ac:dyDescent="0.15">
      <c r="W50" s="3">
        <v>42</v>
      </c>
      <c r="X50" s="7" t="str">
        <f>R10</f>
        <v>社会</v>
      </c>
      <c r="Y50" s="9"/>
      <c r="Z50" s="23" t="str">
        <f t="shared" si="17"/>
        <v>社会</v>
      </c>
      <c r="AA50" t="str">
        <f>IF($Z50=AA$8,COUNTIF($Z$9:$Z50,AA$8)+Q$22,"")</f>
        <v/>
      </c>
      <c r="AB50">
        <f>IF($Z50=AB$8,COUNTIF($Z$9:$Z50,AB$8)+R$22,"")</f>
        <v>9</v>
      </c>
      <c r="AC50" t="str">
        <f>IF($Z50=AC$8,COUNTIF($Z$9:$Z50,AC$8)+S$22,"")</f>
        <v/>
      </c>
      <c r="AD50" t="str">
        <f>IF($Z50=AD$8,COUNTIF($Z$9:$Z50,AD$8)+T$22,"")</f>
        <v/>
      </c>
      <c r="AE50" t="str">
        <f>IF($Z50=AE$8,COUNTIF($Z$9:$Z50,AE$8)+U$22,"")</f>
        <v/>
      </c>
      <c r="AF50" t="str">
        <f t="shared" si="18"/>
        <v/>
      </c>
      <c r="AG50" t="str">
        <f t="shared" si="19"/>
        <v>単元9</v>
      </c>
      <c r="AH50" t="str">
        <f t="shared" si="20"/>
        <v/>
      </c>
      <c r="AI50" t="str">
        <f t="shared" si="21"/>
        <v/>
      </c>
      <c r="AJ50" t="str">
        <f t="shared" si="22"/>
        <v/>
      </c>
      <c r="AK50" t="str">
        <f t="shared" si="23"/>
        <v/>
      </c>
      <c r="AL50" t="str">
        <f t="shared" si="24"/>
        <v>単元9</v>
      </c>
      <c r="AM50" t="str">
        <f t="shared" si="25"/>
        <v>単元9</v>
      </c>
      <c r="AN50" t="str">
        <f t="shared" si="26"/>
        <v/>
      </c>
      <c r="AO50" t="str">
        <f t="shared" si="27"/>
        <v/>
      </c>
      <c r="AT50" s="24">
        <v>42</v>
      </c>
      <c r="AU50" s="42"/>
      <c r="AV50" s="3"/>
      <c r="AW50" s="3"/>
      <c r="AX50" s="3"/>
      <c r="AY50" s="3"/>
      <c r="AZ50" s="46"/>
    </row>
    <row r="51" spans="23:52" ht="18.95" customHeight="1" x14ac:dyDescent="0.15">
      <c r="W51" s="3">
        <v>43</v>
      </c>
      <c r="X51" s="7" t="str">
        <f>R11</f>
        <v>数学</v>
      </c>
      <c r="Y51" s="9"/>
      <c r="Z51" s="23" t="str">
        <f t="shared" si="17"/>
        <v>数学</v>
      </c>
      <c r="AA51" t="str">
        <f>IF($Z51=AA$8,COUNTIF($Z$9:$Z51,AA$8)+Q$22,"")</f>
        <v/>
      </c>
      <c r="AB51" t="str">
        <f>IF($Z51=AB$8,COUNTIF($Z$9:$Z51,AB$8)+R$22,"")</f>
        <v/>
      </c>
      <c r="AC51">
        <f>IF($Z51=AC$8,COUNTIF($Z$9:$Z51,AC$8)+S$22,"")</f>
        <v>9</v>
      </c>
      <c r="AD51" t="str">
        <f>IF($Z51=AD$8,COUNTIF($Z$9:$Z51,AD$8)+T$22,"")</f>
        <v/>
      </c>
      <c r="AE51" t="str">
        <f>IF($Z51=AE$8,COUNTIF($Z$9:$Z51,AE$8)+U$22,"")</f>
        <v/>
      </c>
      <c r="AF51" t="str">
        <f t="shared" si="18"/>
        <v/>
      </c>
      <c r="AG51" t="str">
        <f t="shared" si="19"/>
        <v/>
      </c>
      <c r="AH51" t="str">
        <f t="shared" si="20"/>
        <v>単元9</v>
      </c>
      <c r="AI51" t="str">
        <f t="shared" si="21"/>
        <v/>
      </c>
      <c r="AJ51" t="str">
        <f t="shared" si="22"/>
        <v/>
      </c>
      <c r="AK51" t="str">
        <f t="shared" si="23"/>
        <v/>
      </c>
      <c r="AL51" t="str">
        <f t="shared" si="24"/>
        <v/>
      </c>
      <c r="AM51" t="str">
        <f t="shared" si="25"/>
        <v>単元9</v>
      </c>
      <c r="AN51" t="str">
        <f t="shared" si="26"/>
        <v>単元9</v>
      </c>
      <c r="AO51" t="str">
        <f t="shared" si="27"/>
        <v/>
      </c>
      <c r="AT51" s="24">
        <v>43</v>
      </c>
      <c r="AU51" s="42"/>
      <c r="AV51" s="3"/>
      <c r="AW51" s="3"/>
      <c r="AX51" s="3"/>
      <c r="AY51" s="3"/>
      <c r="AZ51" s="46"/>
    </row>
    <row r="52" spans="23:52" ht="18.95" customHeight="1" x14ac:dyDescent="0.15">
      <c r="W52" s="3">
        <v>44</v>
      </c>
      <c r="X52" s="7" t="str">
        <f>R12</f>
        <v>理科</v>
      </c>
      <c r="Y52" s="9"/>
      <c r="Z52" s="23" t="str">
        <f t="shared" si="17"/>
        <v>理科</v>
      </c>
      <c r="AA52" t="str">
        <f>IF($Z52=AA$8,COUNTIF($Z$9:$Z52,AA$8)+Q$22,"")</f>
        <v/>
      </c>
      <c r="AB52" t="str">
        <f>IF($Z52=AB$8,COUNTIF($Z$9:$Z52,AB$8)+R$22,"")</f>
        <v/>
      </c>
      <c r="AC52" t="str">
        <f>IF($Z52=AC$8,COUNTIF($Z$9:$Z52,AC$8)+S$22,"")</f>
        <v/>
      </c>
      <c r="AD52">
        <f>IF($Z52=AD$8,COUNTIF($Z$9:$Z52,AD$8)+T$22,"")</f>
        <v>9</v>
      </c>
      <c r="AE52" t="str">
        <f>IF($Z52=AE$8,COUNTIF($Z$9:$Z52,AE$8)+U$22,"")</f>
        <v/>
      </c>
      <c r="AF52" t="str">
        <f t="shared" si="18"/>
        <v/>
      </c>
      <c r="AG52" t="str">
        <f t="shared" si="19"/>
        <v/>
      </c>
      <c r="AH52" t="str">
        <f t="shared" si="20"/>
        <v/>
      </c>
      <c r="AI52" t="str">
        <f t="shared" si="21"/>
        <v>単元9</v>
      </c>
      <c r="AJ52" t="str">
        <f t="shared" si="22"/>
        <v/>
      </c>
      <c r="AK52" t="str">
        <f t="shared" si="23"/>
        <v/>
      </c>
      <c r="AL52" t="str">
        <f t="shared" si="24"/>
        <v/>
      </c>
      <c r="AM52" t="str">
        <f t="shared" si="25"/>
        <v/>
      </c>
      <c r="AN52" t="str">
        <f t="shared" si="26"/>
        <v>単元9</v>
      </c>
      <c r="AO52" t="str">
        <f t="shared" si="27"/>
        <v>単元9</v>
      </c>
      <c r="AT52" s="24">
        <v>44</v>
      </c>
      <c r="AU52" s="42"/>
      <c r="AV52" s="3"/>
      <c r="AW52" s="3"/>
      <c r="AX52" s="3"/>
      <c r="AY52" s="3"/>
      <c r="AZ52" s="46"/>
    </row>
    <row r="53" spans="23:52" ht="18.95" customHeight="1" x14ac:dyDescent="0.15">
      <c r="W53" s="3">
        <v>45</v>
      </c>
      <c r="X53" s="7" t="str">
        <f>R13</f>
        <v>英語</v>
      </c>
      <c r="Y53" s="9"/>
      <c r="Z53" s="23" t="str">
        <f t="shared" si="17"/>
        <v>英語</v>
      </c>
      <c r="AA53" t="str">
        <f>IF($Z53=AA$8,COUNTIF($Z$9:$Z53,AA$8)+Q$22,"")</f>
        <v/>
      </c>
      <c r="AB53" t="str">
        <f>IF($Z53=AB$8,COUNTIF($Z$9:$Z53,AB$8)+R$22,"")</f>
        <v/>
      </c>
      <c r="AC53" t="str">
        <f>IF($Z53=AC$8,COUNTIF($Z$9:$Z53,AC$8)+S$22,"")</f>
        <v/>
      </c>
      <c r="AD53" t="str">
        <f>IF($Z53=AD$8,COUNTIF($Z$9:$Z53,AD$8)+T$22,"")</f>
        <v/>
      </c>
      <c r="AE53">
        <f>IF($Z53=AE$8,COUNTIF($Z$9:$Z53,AE$8)+U$22,"")</f>
        <v>9</v>
      </c>
      <c r="AF53" t="str">
        <f t="shared" si="18"/>
        <v/>
      </c>
      <c r="AG53" t="str">
        <f t="shared" si="19"/>
        <v/>
      </c>
      <c r="AH53" t="str">
        <f t="shared" si="20"/>
        <v/>
      </c>
      <c r="AI53" t="str">
        <f t="shared" si="21"/>
        <v/>
      </c>
      <c r="AJ53" t="str">
        <f t="shared" si="22"/>
        <v>単元9</v>
      </c>
      <c r="AK53" t="str">
        <f t="shared" si="23"/>
        <v>単元10</v>
      </c>
      <c r="AL53" t="str">
        <f t="shared" si="24"/>
        <v/>
      </c>
      <c r="AM53" t="str">
        <f t="shared" si="25"/>
        <v/>
      </c>
      <c r="AN53" t="str">
        <f t="shared" si="26"/>
        <v/>
      </c>
      <c r="AO53" t="str">
        <f t="shared" si="27"/>
        <v>単元9</v>
      </c>
      <c r="AT53" s="24">
        <v>45</v>
      </c>
      <c r="AU53" s="42"/>
      <c r="AV53" s="3"/>
      <c r="AW53" s="3"/>
      <c r="AX53" s="3"/>
      <c r="AY53" s="3"/>
      <c r="AZ53" s="46"/>
    </row>
    <row r="54" spans="23:52" ht="18.95" customHeight="1" x14ac:dyDescent="0.15">
      <c r="W54" s="3">
        <v>46</v>
      </c>
      <c r="X54" s="7" t="str">
        <f>R9</f>
        <v>国語</v>
      </c>
      <c r="Y54" s="9"/>
      <c r="Z54" s="23" t="str">
        <f t="shared" si="17"/>
        <v>国語</v>
      </c>
      <c r="AA54">
        <f>IF($Z54=AA$8,COUNTIF($Z$9:$Z54,AA$8)+Q$22,"")</f>
        <v>10</v>
      </c>
      <c r="AB54" t="str">
        <f>IF($Z54=AB$8,COUNTIF($Z$9:$Z54,AB$8)+R$22,"")</f>
        <v/>
      </c>
      <c r="AC54" t="str">
        <f>IF($Z54=AC$8,COUNTIF($Z$9:$Z54,AC$8)+S$22,"")</f>
        <v/>
      </c>
      <c r="AD54" t="str">
        <f>IF($Z54=AD$8,COUNTIF($Z$9:$Z54,AD$8)+T$22,"")</f>
        <v/>
      </c>
      <c r="AE54" t="str">
        <f>IF($Z54=AE$8,COUNTIF($Z$9:$Z54,AE$8)+U$22,"")</f>
        <v/>
      </c>
      <c r="AF54" t="str">
        <f t="shared" si="18"/>
        <v>単元10</v>
      </c>
      <c r="AG54" t="str">
        <f t="shared" si="19"/>
        <v/>
      </c>
      <c r="AH54" t="str">
        <f t="shared" si="20"/>
        <v/>
      </c>
      <c r="AI54" t="str">
        <f t="shared" si="21"/>
        <v/>
      </c>
      <c r="AJ54" t="str">
        <f t="shared" si="22"/>
        <v/>
      </c>
      <c r="AK54" t="str">
        <f t="shared" si="23"/>
        <v>単元10</v>
      </c>
      <c r="AL54" t="str">
        <f t="shared" si="24"/>
        <v>単元10</v>
      </c>
      <c r="AM54" t="str">
        <f t="shared" si="25"/>
        <v/>
      </c>
      <c r="AN54" t="str">
        <f t="shared" si="26"/>
        <v/>
      </c>
      <c r="AO54" t="str">
        <f t="shared" si="27"/>
        <v/>
      </c>
      <c r="AT54" s="24">
        <v>46</v>
      </c>
      <c r="AU54" s="42"/>
      <c r="AV54" s="3"/>
      <c r="AW54" s="3"/>
      <c r="AX54" s="3"/>
      <c r="AY54" s="3"/>
      <c r="AZ54" s="46"/>
    </row>
    <row r="55" spans="23:52" ht="18.95" customHeight="1" x14ac:dyDescent="0.15">
      <c r="W55" s="3">
        <v>47</v>
      </c>
      <c r="X55" s="7" t="str">
        <f>R10</f>
        <v>社会</v>
      </c>
      <c r="Y55" s="9"/>
      <c r="Z55" s="23" t="str">
        <f t="shared" si="17"/>
        <v>社会</v>
      </c>
      <c r="AA55" t="str">
        <f>IF($Z55=AA$8,COUNTIF($Z$9:$Z55,AA$8)+Q$22,"")</f>
        <v/>
      </c>
      <c r="AB55">
        <f>IF($Z55=AB$8,COUNTIF($Z$9:$Z55,AB$8)+R$22,"")</f>
        <v>10</v>
      </c>
      <c r="AC55" t="str">
        <f>IF($Z55=AC$8,COUNTIF($Z$9:$Z55,AC$8)+S$22,"")</f>
        <v/>
      </c>
      <c r="AD55" t="str">
        <f>IF($Z55=AD$8,COUNTIF($Z$9:$Z55,AD$8)+T$22,"")</f>
        <v/>
      </c>
      <c r="AE55" t="str">
        <f>IF($Z55=AE$8,COUNTIF($Z$9:$Z55,AE$8)+U$22,"")</f>
        <v/>
      </c>
      <c r="AF55" t="str">
        <f t="shared" si="18"/>
        <v/>
      </c>
      <c r="AG55" t="str">
        <f t="shared" si="19"/>
        <v>単元10</v>
      </c>
      <c r="AH55" t="str">
        <f t="shared" si="20"/>
        <v/>
      </c>
      <c r="AI55" t="str">
        <f t="shared" si="21"/>
        <v/>
      </c>
      <c r="AJ55" t="str">
        <f t="shared" si="22"/>
        <v/>
      </c>
      <c r="AK55" t="str">
        <f t="shared" si="23"/>
        <v/>
      </c>
      <c r="AL55" t="str">
        <f t="shared" si="24"/>
        <v>単元10</v>
      </c>
      <c r="AM55" t="str">
        <f t="shared" si="25"/>
        <v>単元10</v>
      </c>
      <c r="AN55" t="str">
        <f t="shared" si="26"/>
        <v/>
      </c>
      <c r="AO55" t="str">
        <f t="shared" si="27"/>
        <v/>
      </c>
      <c r="AT55" s="24">
        <v>47</v>
      </c>
      <c r="AU55" s="42"/>
      <c r="AV55" s="3"/>
      <c r="AW55" s="3"/>
      <c r="AX55" s="3"/>
      <c r="AY55" s="3"/>
      <c r="AZ55" s="46"/>
    </row>
    <row r="56" spans="23:52" ht="18.95" customHeight="1" x14ac:dyDescent="0.15">
      <c r="W56" s="3">
        <v>48</v>
      </c>
      <c r="X56" s="7" t="str">
        <f>R11</f>
        <v>数学</v>
      </c>
      <c r="Y56" s="9"/>
      <c r="Z56" s="23" t="str">
        <f t="shared" si="17"/>
        <v>数学</v>
      </c>
      <c r="AA56" t="str">
        <f>IF($Z56=AA$8,COUNTIF($Z$9:$Z56,AA$8)+Q$22,"")</f>
        <v/>
      </c>
      <c r="AB56" t="str">
        <f>IF($Z56=AB$8,COUNTIF($Z$9:$Z56,AB$8)+R$22,"")</f>
        <v/>
      </c>
      <c r="AC56">
        <f>IF($Z56=AC$8,COUNTIF($Z$9:$Z56,AC$8)+S$22,"")</f>
        <v>10</v>
      </c>
      <c r="AD56" t="str">
        <f>IF($Z56=AD$8,COUNTIF($Z$9:$Z56,AD$8)+T$22,"")</f>
        <v/>
      </c>
      <c r="AE56" t="str">
        <f>IF($Z56=AE$8,COUNTIF($Z$9:$Z56,AE$8)+U$22,"")</f>
        <v/>
      </c>
      <c r="AF56" t="str">
        <f t="shared" si="18"/>
        <v/>
      </c>
      <c r="AG56" t="str">
        <f t="shared" si="19"/>
        <v/>
      </c>
      <c r="AH56" t="str">
        <f t="shared" si="20"/>
        <v>単元10</v>
      </c>
      <c r="AI56" t="str">
        <f t="shared" si="21"/>
        <v/>
      </c>
      <c r="AJ56" t="str">
        <f t="shared" si="22"/>
        <v/>
      </c>
      <c r="AK56" t="str">
        <f t="shared" si="23"/>
        <v/>
      </c>
      <c r="AL56" t="str">
        <f t="shared" si="24"/>
        <v/>
      </c>
      <c r="AM56" t="str">
        <f t="shared" si="25"/>
        <v>単元10</v>
      </c>
      <c r="AN56" t="str">
        <f t="shared" si="26"/>
        <v>単元10</v>
      </c>
      <c r="AO56" t="str">
        <f t="shared" si="27"/>
        <v/>
      </c>
      <c r="AT56" s="24">
        <v>48</v>
      </c>
      <c r="AU56" s="42"/>
      <c r="AV56" s="3"/>
      <c r="AW56" s="3"/>
      <c r="AX56" s="3"/>
      <c r="AY56" s="3"/>
      <c r="AZ56" s="46"/>
    </row>
    <row r="57" spans="23:52" ht="18.95" customHeight="1" x14ac:dyDescent="0.15">
      <c r="W57" s="3">
        <v>49</v>
      </c>
      <c r="X57" s="7" t="str">
        <f>R12</f>
        <v>理科</v>
      </c>
      <c r="Y57" s="9"/>
      <c r="Z57" s="23" t="str">
        <f t="shared" si="17"/>
        <v>理科</v>
      </c>
      <c r="AA57" t="str">
        <f>IF($Z57=AA$8,COUNTIF($Z$9:$Z57,AA$8)+Q$22,"")</f>
        <v/>
      </c>
      <c r="AB57" t="str">
        <f>IF($Z57=AB$8,COUNTIF($Z$9:$Z57,AB$8)+R$22,"")</f>
        <v/>
      </c>
      <c r="AC57" t="str">
        <f>IF($Z57=AC$8,COUNTIF($Z$9:$Z57,AC$8)+S$22,"")</f>
        <v/>
      </c>
      <c r="AD57">
        <f>IF($Z57=AD$8,COUNTIF($Z$9:$Z57,AD$8)+T$22,"")</f>
        <v>10</v>
      </c>
      <c r="AE57" t="str">
        <f>IF($Z57=AE$8,COUNTIF($Z$9:$Z57,AE$8)+U$22,"")</f>
        <v/>
      </c>
      <c r="AF57" t="str">
        <f t="shared" si="18"/>
        <v/>
      </c>
      <c r="AG57" t="str">
        <f t="shared" si="19"/>
        <v/>
      </c>
      <c r="AH57" t="str">
        <f t="shared" si="20"/>
        <v/>
      </c>
      <c r="AI57" t="str">
        <f t="shared" si="21"/>
        <v>単元10</v>
      </c>
      <c r="AJ57" t="str">
        <f t="shared" si="22"/>
        <v/>
      </c>
      <c r="AK57" t="str">
        <f t="shared" si="23"/>
        <v/>
      </c>
      <c r="AL57" t="str">
        <f t="shared" si="24"/>
        <v/>
      </c>
      <c r="AM57" t="str">
        <f t="shared" si="25"/>
        <v/>
      </c>
      <c r="AN57" t="str">
        <f t="shared" si="26"/>
        <v>単元10</v>
      </c>
      <c r="AO57" t="str">
        <f t="shared" si="27"/>
        <v>単元10</v>
      </c>
      <c r="AT57" s="24">
        <v>49</v>
      </c>
      <c r="AU57" s="42"/>
      <c r="AV57" s="3"/>
      <c r="AW57" s="3"/>
      <c r="AX57" s="3"/>
      <c r="AY57" s="3"/>
      <c r="AZ57" s="46"/>
    </row>
    <row r="58" spans="23:52" ht="18.95" customHeight="1" x14ac:dyDescent="0.15">
      <c r="W58" s="3">
        <v>50</v>
      </c>
      <c r="X58" s="7" t="str">
        <f>R13</f>
        <v>英語</v>
      </c>
      <c r="Y58" s="9"/>
      <c r="Z58" s="23" t="str">
        <f t="shared" si="17"/>
        <v>英語</v>
      </c>
      <c r="AA58" t="str">
        <f>IF($Z58=AA$8,COUNTIF($Z$9:$Z58,AA$8)+Q$22,"")</f>
        <v/>
      </c>
      <c r="AB58" t="str">
        <f>IF($Z58=AB$8,COUNTIF($Z$9:$Z58,AB$8)+R$22,"")</f>
        <v/>
      </c>
      <c r="AC58" t="str">
        <f>IF($Z58=AC$8,COUNTIF($Z$9:$Z58,AC$8)+S$22,"")</f>
        <v/>
      </c>
      <c r="AD58" t="str">
        <f>IF($Z58=AD$8,COUNTIF($Z$9:$Z58,AD$8)+T$22,"")</f>
        <v/>
      </c>
      <c r="AE58">
        <f>IF($Z58=AE$8,COUNTIF($Z$9:$Z58,AE$8)+U$22,"")</f>
        <v>10</v>
      </c>
      <c r="AF58" t="str">
        <f t="shared" si="18"/>
        <v/>
      </c>
      <c r="AG58" t="str">
        <f t="shared" si="19"/>
        <v/>
      </c>
      <c r="AH58" t="str">
        <f t="shared" si="20"/>
        <v/>
      </c>
      <c r="AI58" t="str">
        <f t="shared" si="21"/>
        <v/>
      </c>
      <c r="AJ58" t="str">
        <f t="shared" si="22"/>
        <v>単元10</v>
      </c>
      <c r="AK58" t="str">
        <f t="shared" si="23"/>
        <v>単元11</v>
      </c>
      <c r="AL58" t="str">
        <f t="shared" si="24"/>
        <v/>
      </c>
      <c r="AM58" t="str">
        <f t="shared" si="25"/>
        <v/>
      </c>
      <c r="AN58" t="str">
        <f t="shared" si="26"/>
        <v/>
      </c>
      <c r="AO58" t="str">
        <f t="shared" si="27"/>
        <v>単元10</v>
      </c>
      <c r="AT58" s="24">
        <v>50</v>
      </c>
      <c r="AU58" s="42"/>
      <c r="AV58" s="3"/>
      <c r="AW58" s="3"/>
      <c r="AX58" s="3"/>
      <c r="AY58" s="3"/>
      <c r="AZ58" s="46"/>
    </row>
    <row r="59" spans="23:52" ht="18.95" customHeight="1" x14ac:dyDescent="0.15">
      <c r="W59" s="3">
        <v>51</v>
      </c>
      <c r="X59" s="7" t="str">
        <f>R9</f>
        <v>国語</v>
      </c>
      <c r="Y59" s="9"/>
      <c r="Z59" s="23" t="str">
        <f t="shared" ref="Z59:Z68" si="28">IF(Y59="",IF(X59=0,"",X59),Y59)</f>
        <v>国語</v>
      </c>
      <c r="AA59">
        <f>IF($Z59=AA$8,COUNTIF($Z$9:$Z59,AA$8)+Q$22,"")</f>
        <v>11</v>
      </c>
      <c r="AB59" t="str">
        <f>IF($Z59=AB$8,COUNTIF($Z$9:$Z59,AB$8)+R$22,"")</f>
        <v/>
      </c>
      <c r="AC59" t="str">
        <f>IF($Z59=AC$8,COUNTIF($Z$9:$Z59,AC$8)+S$22,"")</f>
        <v/>
      </c>
      <c r="AD59" t="str">
        <f>IF($Z59=AD$8,COUNTIF($Z$9:$Z59,AD$8)+T$22,"")</f>
        <v/>
      </c>
      <c r="AE59" t="str">
        <f>IF($Z59=AE$8,COUNTIF($Z$9:$Z59,AE$8)+U$22,"")</f>
        <v/>
      </c>
      <c r="AF59" t="str">
        <f t="shared" ref="AF59:AF68" si="29">IF(AA59="","",VLOOKUP(AA59,$AT$9:$AZ$58,3))</f>
        <v>単元11</v>
      </c>
      <c r="AG59" t="str">
        <f t="shared" ref="AG59:AG68" si="30">IF(AB59="","",VLOOKUP(AB59,$AT$9:$AZ$58,4))</f>
        <v/>
      </c>
      <c r="AH59" t="str">
        <f t="shared" ref="AH59:AH68" si="31">IF(AC59="","",VLOOKUP(AC59,$AT$9:$AZ$58,5))</f>
        <v/>
      </c>
      <c r="AI59" t="str">
        <f t="shared" ref="AI59:AI68" si="32">IF(AD59="","",VLOOKUP(AD59,$AT$9:$AZ$58,6))</f>
        <v/>
      </c>
      <c r="AJ59" t="str">
        <f t="shared" ref="AJ59:AJ68" si="33">IF(AE59="","",VLOOKUP(AE59,$AT$9:$AZ$58,7))</f>
        <v/>
      </c>
      <c r="AK59" t="str">
        <f t="shared" ref="AK59:AK68" si="34">IF(AF59=AF60,"",IF($Z59=$Z60,AF59&amp;","&amp;AF60,AF59&amp;AF60))</f>
        <v>単元11</v>
      </c>
      <c r="AL59" t="str">
        <f t="shared" ref="AL59:AL68" si="35">IF(AG59=AG60,"",IF($Z59=$Z60,AG59&amp;","&amp;AG60,AG59&amp;AG60))</f>
        <v>単元11</v>
      </c>
      <c r="AM59" t="str">
        <f t="shared" ref="AM59:AM68" si="36">IF(AH59=AH60,"",IF($Z59=$Z60,AH59&amp;","&amp;AH60,AH59&amp;AH60))</f>
        <v/>
      </c>
      <c r="AN59" t="str">
        <f t="shared" ref="AN59:AN68" si="37">IF(AI59=AI60,"",IF($Z59=$Z60,AI59&amp;","&amp;AI60,AI59&amp;AI60))</f>
        <v/>
      </c>
      <c r="AO59" t="str">
        <f t="shared" ref="AO59:AO68" si="38">IF(AJ59=AJ60,"",IF($Z59=$Z60,AJ59&amp;","&amp;AJ60,AJ59&amp;AJ60))</f>
        <v/>
      </c>
      <c r="AT59" s="24">
        <v>51</v>
      </c>
      <c r="AU59" s="42"/>
      <c r="AV59" s="3"/>
      <c r="AW59" s="3"/>
      <c r="AX59" s="3"/>
      <c r="AY59" s="3"/>
      <c r="AZ59" s="46"/>
    </row>
    <row r="60" spans="23:52" ht="18.95" customHeight="1" x14ac:dyDescent="0.15">
      <c r="W60" s="3">
        <v>52</v>
      </c>
      <c r="X60" s="7" t="str">
        <f>R10</f>
        <v>社会</v>
      </c>
      <c r="Y60" s="9"/>
      <c r="Z60" s="23" t="str">
        <f t="shared" si="28"/>
        <v>社会</v>
      </c>
      <c r="AA60" t="str">
        <f>IF($Z60=AA$8,COUNTIF($Z$9:$Z60,AA$8)+Q$22,"")</f>
        <v/>
      </c>
      <c r="AB60">
        <f>IF($Z60=AB$8,COUNTIF($Z$9:$Z60,AB$8)+R$22,"")</f>
        <v>11</v>
      </c>
      <c r="AC60" t="str">
        <f>IF($Z60=AC$8,COUNTIF($Z$9:$Z60,AC$8)+S$22,"")</f>
        <v/>
      </c>
      <c r="AD60" t="str">
        <f>IF($Z60=AD$8,COUNTIF($Z$9:$Z60,AD$8)+T$22,"")</f>
        <v/>
      </c>
      <c r="AE60" t="str">
        <f>IF($Z60=AE$8,COUNTIF($Z$9:$Z60,AE$8)+U$22,"")</f>
        <v/>
      </c>
      <c r="AF60" t="str">
        <f t="shared" si="29"/>
        <v/>
      </c>
      <c r="AG60" t="str">
        <f t="shared" si="30"/>
        <v>単元11</v>
      </c>
      <c r="AH60" t="str">
        <f t="shared" si="31"/>
        <v/>
      </c>
      <c r="AI60" t="str">
        <f t="shared" si="32"/>
        <v/>
      </c>
      <c r="AJ60" t="str">
        <f t="shared" si="33"/>
        <v/>
      </c>
      <c r="AK60" t="str">
        <f t="shared" si="34"/>
        <v/>
      </c>
      <c r="AL60" t="str">
        <f t="shared" si="35"/>
        <v>単元11</v>
      </c>
      <c r="AM60" t="str">
        <f t="shared" si="36"/>
        <v>単元11</v>
      </c>
      <c r="AN60" t="str">
        <f t="shared" si="37"/>
        <v/>
      </c>
      <c r="AO60" t="str">
        <f t="shared" si="38"/>
        <v/>
      </c>
      <c r="AT60" s="24">
        <v>52</v>
      </c>
      <c r="AU60" s="42"/>
      <c r="AV60" s="3"/>
      <c r="AW60" s="3"/>
      <c r="AX60" s="3"/>
      <c r="AY60" s="3"/>
      <c r="AZ60" s="46"/>
    </row>
    <row r="61" spans="23:52" ht="18.95" customHeight="1" x14ac:dyDescent="0.15">
      <c r="W61" s="3">
        <v>53</v>
      </c>
      <c r="X61" s="7" t="str">
        <f>R11</f>
        <v>数学</v>
      </c>
      <c r="Y61" s="9"/>
      <c r="Z61" s="23" t="str">
        <f t="shared" si="28"/>
        <v>数学</v>
      </c>
      <c r="AA61" t="str">
        <f>IF($Z61=AA$8,COUNTIF($Z$9:$Z61,AA$8)+Q$22,"")</f>
        <v/>
      </c>
      <c r="AB61" t="str">
        <f>IF($Z61=AB$8,COUNTIF($Z$9:$Z61,AB$8)+R$22,"")</f>
        <v/>
      </c>
      <c r="AC61">
        <f>IF($Z61=AC$8,COUNTIF($Z$9:$Z61,AC$8)+S$22,"")</f>
        <v>11</v>
      </c>
      <c r="AD61" t="str">
        <f>IF($Z61=AD$8,COUNTIF($Z$9:$Z61,AD$8)+T$22,"")</f>
        <v/>
      </c>
      <c r="AE61" t="str">
        <f>IF($Z61=AE$8,COUNTIF($Z$9:$Z61,AE$8)+U$22,"")</f>
        <v/>
      </c>
      <c r="AF61" t="str">
        <f t="shared" si="29"/>
        <v/>
      </c>
      <c r="AG61" t="str">
        <f t="shared" si="30"/>
        <v/>
      </c>
      <c r="AH61" t="str">
        <f t="shared" si="31"/>
        <v>単元11</v>
      </c>
      <c r="AI61" t="str">
        <f t="shared" si="32"/>
        <v/>
      </c>
      <c r="AJ61" t="str">
        <f t="shared" si="33"/>
        <v/>
      </c>
      <c r="AK61" t="str">
        <f t="shared" si="34"/>
        <v/>
      </c>
      <c r="AL61" t="str">
        <f t="shared" si="35"/>
        <v/>
      </c>
      <c r="AM61" t="str">
        <f t="shared" si="36"/>
        <v>単元11</v>
      </c>
      <c r="AN61" t="str">
        <f t="shared" si="37"/>
        <v>単元11</v>
      </c>
      <c r="AO61" t="str">
        <f t="shared" si="38"/>
        <v/>
      </c>
      <c r="AT61" s="24">
        <v>53</v>
      </c>
      <c r="AU61" s="42"/>
      <c r="AV61" s="3"/>
      <c r="AW61" s="3"/>
      <c r="AX61" s="3"/>
      <c r="AY61" s="3"/>
      <c r="AZ61" s="46"/>
    </row>
    <row r="62" spans="23:52" ht="18.95" customHeight="1" x14ac:dyDescent="0.15">
      <c r="W62" s="3">
        <v>54</v>
      </c>
      <c r="X62" s="7" t="str">
        <f>R12</f>
        <v>理科</v>
      </c>
      <c r="Y62" s="9"/>
      <c r="Z62" s="23" t="str">
        <f t="shared" si="28"/>
        <v>理科</v>
      </c>
      <c r="AA62" t="str">
        <f>IF($Z62=AA$8,COUNTIF($Z$9:$Z62,AA$8)+Q$22,"")</f>
        <v/>
      </c>
      <c r="AB62" t="str">
        <f>IF($Z62=AB$8,COUNTIF($Z$9:$Z62,AB$8)+R$22,"")</f>
        <v/>
      </c>
      <c r="AC62" t="str">
        <f>IF($Z62=AC$8,COUNTIF($Z$9:$Z62,AC$8)+S$22,"")</f>
        <v/>
      </c>
      <c r="AD62">
        <f>IF($Z62=AD$8,COUNTIF($Z$9:$Z62,AD$8)+T$22,"")</f>
        <v>11</v>
      </c>
      <c r="AE62" t="str">
        <f>IF($Z62=AE$8,COUNTIF($Z$9:$Z62,AE$8)+U$22,"")</f>
        <v/>
      </c>
      <c r="AF62" t="str">
        <f t="shared" si="29"/>
        <v/>
      </c>
      <c r="AG62" t="str">
        <f t="shared" si="30"/>
        <v/>
      </c>
      <c r="AH62" t="str">
        <f t="shared" si="31"/>
        <v/>
      </c>
      <c r="AI62" t="str">
        <f t="shared" si="32"/>
        <v>単元11</v>
      </c>
      <c r="AJ62" t="str">
        <f t="shared" si="33"/>
        <v/>
      </c>
      <c r="AK62" t="str">
        <f t="shared" si="34"/>
        <v/>
      </c>
      <c r="AL62" t="str">
        <f t="shared" si="35"/>
        <v/>
      </c>
      <c r="AM62" t="str">
        <f t="shared" si="36"/>
        <v/>
      </c>
      <c r="AN62" t="str">
        <f t="shared" si="37"/>
        <v>単元11</v>
      </c>
      <c r="AO62" t="str">
        <f t="shared" si="38"/>
        <v>単元11</v>
      </c>
      <c r="AT62" s="24">
        <v>54</v>
      </c>
      <c r="AU62" s="42"/>
      <c r="AV62" s="3"/>
      <c r="AW62" s="3"/>
      <c r="AX62" s="3"/>
      <c r="AY62" s="3"/>
      <c r="AZ62" s="46"/>
    </row>
    <row r="63" spans="23:52" ht="18.95" customHeight="1" x14ac:dyDescent="0.15">
      <c r="W63" s="3">
        <v>55</v>
      </c>
      <c r="X63" s="7" t="str">
        <f>R13</f>
        <v>英語</v>
      </c>
      <c r="Y63" s="9"/>
      <c r="Z63" s="23" t="str">
        <f t="shared" si="28"/>
        <v>英語</v>
      </c>
      <c r="AA63" t="str">
        <f>IF($Z63=AA$8,COUNTIF($Z$9:$Z63,AA$8)+Q$22,"")</f>
        <v/>
      </c>
      <c r="AB63" t="str">
        <f>IF($Z63=AB$8,COUNTIF($Z$9:$Z63,AB$8)+R$22,"")</f>
        <v/>
      </c>
      <c r="AC63" t="str">
        <f>IF($Z63=AC$8,COUNTIF($Z$9:$Z63,AC$8)+S$22,"")</f>
        <v/>
      </c>
      <c r="AD63" t="str">
        <f>IF($Z63=AD$8,COUNTIF($Z$9:$Z63,AD$8)+T$22,"")</f>
        <v/>
      </c>
      <c r="AE63">
        <f>IF($Z63=AE$8,COUNTIF($Z$9:$Z63,AE$8)+U$22,"")</f>
        <v>11</v>
      </c>
      <c r="AF63" t="str">
        <f t="shared" si="29"/>
        <v/>
      </c>
      <c r="AG63" t="str">
        <f t="shared" si="30"/>
        <v/>
      </c>
      <c r="AH63" t="str">
        <f t="shared" si="31"/>
        <v/>
      </c>
      <c r="AI63" t="str">
        <f t="shared" si="32"/>
        <v/>
      </c>
      <c r="AJ63" t="str">
        <f t="shared" si="33"/>
        <v>単元11</v>
      </c>
      <c r="AK63" t="str">
        <f t="shared" si="34"/>
        <v>単元12</v>
      </c>
      <c r="AL63" t="str">
        <f t="shared" si="35"/>
        <v/>
      </c>
      <c r="AM63" t="str">
        <f t="shared" si="36"/>
        <v/>
      </c>
      <c r="AN63" t="str">
        <f t="shared" si="37"/>
        <v/>
      </c>
      <c r="AO63" t="str">
        <f t="shared" si="38"/>
        <v>単元11</v>
      </c>
      <c r="AT63" s="24">
        <v>55</v>
      </c>
      <c r="AU63" s="42"/>
      <c r="AV63" s="3"/>
      <c r="AW63" s="3"/>
      <c r="AX63" s="3"/>
      <c r="AY63" s="3"/>
      <c r="AZ63" s="46"/>
    </row>
    <row r="64" spans="23:52" ht="18.95" customHeight="1" x14ac:dyDescent="0.15">
      <c r="W64" s="3">
        <v>56</v>
      </c>
      <c r="X64" s="7" t="str">
        <f>R9</f>
        <v>国語</v>
      </c>
      <c r="Y64" s="9"/>
      <c r="Z64" s="23" t="str">
        <f t="shared" si="28"/>
        <v>国語</v>
      </c>
      <c r="AA64">
        <f>IF($Z64=AA$8,COUNTIF($Z$9:$Z64,AA$8)+Q$22,"")</f>
        <v>12</v>
      </c>
      <c r="AB64" t="str">
        <f>IF($Z64=AB$8,COUNTIF($Z$9:$Z64,AB$8)+R$22,"")</f>
        <v/>
      </c>
      <c r="AC64" t="str">
        <f>IF($Z64=AC$8,COUNTIF($Z$9:$Z64,AC$8)+S$22,"")</f>
        <v/>
      </c>
      <c r="AD64" t="str">
        <f>IF($Z64=AD$8,COUNTIF($Z$9:$Z64,AD$8)+T$22,"")</f>
        <v/>
      </c>
      <c r="AE64" t="str">
        <f>IF($Z64=AE$8,COUNTIF($Z$9:$Z64,AE$8)+U$22,"")</f>
        <v/>
      </c>
      <c r="AF64" t="str">
        <f t="shared" si="29"/>
        <v>単元12</v>
      </c>
      <c r="AG64" t="str">
        <f t="shared" si="30"/>
        <v/>
      </c>
      <c r="AH64" t="str">
        <f t="shared" si="31"/>
        <v/>
      </c>
      <c r="AI64" t="str">
        <f t="shared" si="32"/>
        <v/>
      </c>
      <c r="AJ64" t="str">
        <f t="shared" si="33"/>
        <v/>
      </c>
      <c r="AK64" t="str">
        <f t="shared" si="34"/>
        <v>単元12</v>
      </c>
      <c r="AL64" t="str">
        <f t="shared" si="35"/>
        <v>単元12</v>
      </c>
      <c r="AM64" t="str">
        <f t="shared" si="36"/>
        <v/>
      </c>
      <c r="AN64" t="str">
        <f t="shared" si="37"/>
        <v/>
      </c>
      <c r="AO64" t="str">
        <f t="shared" si="38"/>
        <v/>
      </c>
      <c r="AT64" s="24">
        <v>56</v>
      </c>
      <c r="AU64" s="42"/>
      <c r="AV64" s="3"/>
      <c r="AW64" s="3"/>
      <c r="AX64" s="3"/>
      <c r="AY64" s="3"/>
      <c r="AZ64" s="46"/>
    </row>
    <row r="65" spans="23:52" ht="18.95" customHeight="1" x14ac:dyDescent="0.15">
      <c r="W65" s="3">
        <v>57</v>
      </c>
      <c r="X65" s="7" t="str">
        <f>R10</f>
        <v>社会</v>
      </c>
      <c r="Y65" s="9"/>
      <c r="Z65" s="23" t="str">
        <f t="shared" si="28"/>
        <v>社会</v>
      </c>
      <c r="AA65" t="str">
        <f>IF($Z65=AA$8,COUNTIF($Z$9:$Z65,AA$8)+Q$22,"")</f>
        <v/>
      </c>
      <c r="AB65">
        <f>IF($Z65=AB$8,COUNTIF($Z$9:$Z65,AB$8)+R$22,"")</f>
        <v>12</v>
      </c>
      <c r="AC65" t="str">
        <f>IF($Z65=AC$8,COUNTIF($Z$9:$Z65,AC$8)+S$22,"")</f>
        <v/>
      </c>
      <c r="AD65" t="str">
        <f>IF($Z65=AD$8,COUNTIF($Z$9:$Z65,AD$8)+T$22,"")</f>
        <v/>
      </c>
      <c r="AE65" t="str">
        <f>IF($Z65=AE$8,COUNTIF($Z$9:$Z65,AE$8)+U$22,"")</f>
        <v/>
      </c>
      <c r="AF65" t="str">
        <f t="shared" si="29"/>
        <v/>
      </c>
      <c r="AG65" t="str">
        <f t="shared" si="30"/>
        <v>単元12</v>
      </c>
      <c r="AH65" t="str">
        <f t="shared" si="31"/>
        <v/>
      </c>
      <c r="AI65" t="str">
        <f t="shared" si="32"/>
        <v/>
      </c>
      <c r="AJ65" t="str">
        <f t="shared" si="33"/>
        <v/>
      </c>
      <c r="AK65" t="str">
        <f t="shared" si="34"/>
        <v/>
      </c>
      <c r="AL65" t="str">
        <f t="shared" si="35"/>
        <v>単元12</v>
      </c>
      <c r="AM65" t="str">
        <f t="shared" si="36"/>
        <v>単元12</v>
      </c>
      <c r="AN65" t="str">
        <f t="shared" si="37"/>
        <v/>
      </c>
      <c r="AO65" t="str">
        <f t="shared" si="38"/>
        <v/>
      </c>
      <c r="AT65" s="24">
        <v>57</v>
      </c>
      <c r="AU65" s="42"/>
      <c r="AV65" s="3"/>
      <c r="AW65" s="3"/>
      <c r="AX65" s="3"/>
      <c r="AY65" s="3"/>
      <c r="AZ65" s="46"/>
    </row>
    <row r="66" spans="23:52" ht="18.95" customHeight="1" x14ac:dyDescent="0.15">
      <c r="W66" s="3">
        <v>58</v>
      </c>
      <c r="X66" s="7" t="str">
        <f>R11</f>
        <v>数学</v>
      </c>
      <c r="Y66" s="9"/>
      <c r="Z66" s="23" t="str">
        <f t="shared" si="28"/>
        <v>数学</v>
      </c>
      <c r="AA66" t="str">
        <f>IF($Z66=AA$8,COUNTIF($Z$9:$Z66,AA$8)+Q$22,"")</f>
        <v/>
      </c>
      <c r="AB66" t="str">
        <f>IF($Z66=AB$8,COUNTIF($Z$9:$Z66,AB$8)+R$22,"")</f>
        <v/>
      </c>
      <c r="AC66">
        <f>IF($Z66=AC$8,COUNTIF($Z$9:$Z66,AC$8)+S$22,"")</f>
        <v>12</v>
      </c>
      <c r="AD66" t="str">
        <f>IF($Z66=AD$8,COUNTIF($Z$9:$Z66,AD$8)+T$22,"")</f>
        <v/>
      </c>
      <c r="AE66" t="str">
        <f>IF($Z66=AE$8,COUNTIF($Z$9:$Z66,AE$8)+U$22,"")</f>
        <v/>
      </c>
      <c r="AF66" t="str">
        <f t="shared" si="29"/>
        <v/>
      </c>
      <c r="AG66" t="str">
        <f t="shared" si="30"/>
        <v/>
      </c>
      <c r="AH66" t="str">
        <f t="shared" si="31"/>
        <v>単元12</v>
      </c>
      <c r="AI66" t="str">
        <f t="shared" si="32"/>
        <v/>
      </c>
      <c r="AJ66" t="str">
        <f t="shared" si="33"/>
        <v/>
      </c>
      <c r="AK66" t="str">
        <f t="shared" si="34"/>
        <v/>
      </c>
      <c r="AL66" t="str">
        <f t="shared" si="35"/>
        <v/>
      </c>
      <c r="AM66" t="str">
        <f t="shared" si="36"/>
        <v>単元12</v>
      </c>
      <c r="AN66" t="str">
        <f t="shared" si="37"/>
        <v>単元12</v>
      </c>
      <c r="AO66" t="str">
        <f t="shared" si="38"/>
        <v/>
      </c>
      <c r="AT66" s="24">
        <v>58</v>
      </c>
      <c r="AU66" s="42"/>
      <c r="AV66" s="3"/>
      <c r="AW66" s="3"/>
      <c r="AX66" s="3"/>
      <c r="AY66" s="3"/>
      <c r="AZ66" s="46"/>
    </row>
    <row r="67" spans="23:52" ht="18.95" customHeight="1" x14ac:dyDescent="0.15">
      <c r="W67" s="3">
        <v>59</v>
      </c>
      <c r="X67" s="7" t="str">
        <f>R12</f>
        <v>理科</v>
      </c>
      <c r="Y67" s="9"/>
      <c r="Z67" s="23" t="str">
        <f t="shared" si="28"/>
        <v>理科</v>
      </c>
      <c r="AA67" t="str">
        <f>IF($Z67=AA$8,COUNTIF($Z$9:$Z67,AA$8)+Q$22,"")</f>
        <v/>
      </c>
      <c r="AB67" t="str">
        <f>IF($Z67=AB$8,COUNTIF($Z$9:$Z67,AB$8)+R$22,"")</f>
        <v/>
      </c>
      <c r="AC67" t="str">
        <f>IF($Z67=AC$8,COUNTIF($Z$9:$Z67,AC$8)+S$22,"")</f>
        <v/>
      </c>
      <c r="AD67">
        <f>IF($Z67=AD$8,COUNTIF($Z$9:$Z67,AD$8)+T$22,"")</f>
        <v>12</v>
      </c>
      <c r="AE67" t="str">
        <f>IF($Z67=AE$8,COUNTIF($Z$9:$Z67,AE$8)+U$22,"")</f>
        <v/>
      </c>
      <c r="AF67" t="str">
        <f t="shared" si="29"/>
        <v/>
      </c>
      <c r="AG67" t="str">
        <f t="shared" si="30"/>
        <v/>
      </c>
      <c r="AH67" t="str">
        <f t="shared" si="31"/>
        <v/>
      </c>
      <c r="AI67" t="str">
        <f t="shared" si="32"/>
        <v>単元12</v>
      </c>
      <c r="AJ67" t="str">
        <f t="shared" si="33"/>
        <v/>
      </c>
      <c r="AK67" t="str">
        <f t="shared" si="34"/>
        <v/>
      </c>
      <c r="AL67" t="str">
        <f t="shared" si="35"/>
        <v/>
      </c>
      <c r="AM67" t="str">
        <f t="shared" si="36"/>
        <v/>
      </c>
      <c r="AN67" t="str">
        <f t="shared" si="37"/>
        <v>単元12</v>
      </c>
      <c r="AO67" t="str">
        <f t="shared" si="38"/>
        <v>単元12</v>
      </c>
      <c r="AT67" s="24">
        <v>59</v>
      </c>
      <c r="AU67" s="42"/>
      <c r="AV67" s="3"/>
      <c r="AW67" s="3"/>
      <c r="AX67" s="3"/>
      <c r="AY67" s="3"/>
      <c r="AZ67" s="46"/>
    </row>
    <row r="68" spans="23:52" ht="18.95" customHeight="1" thickBot="1" x14ac:dyDescent="0.2">
      <c r="W68" s="3">
        <v>60</v>
      </c>
      <c r="X68" s="7" t="str">
        <f>R13</f>
        <v>英語</v>
      </c>
      <c r="Y68" s="10"/>
      <c r="Z68" s="23" t="str">
        <f t="shared" si="28"/>
        <v>英語</v>
      </c>
      <c r="AA68" t="str">
        <f>IF($Z68=AA$8,COUNTIF($Z$9:$Z68,AA$8)+Q$22,"")</f>
        <v/>
      </c>
      <c r="AB68" t="str">
        <f>IF($Z68=AB$8,COUNTIF($Z$9:$Z68,AB$8)+R$22,"")</f>
        <v/>
      </c>
      <c r="AC68" t="str">
        <f>IF($Z68=AC$8,COUNTIF($Z$9:$Z68,AC$8)+S$22,"")</f>
        <v/>
      </c>
      <c r="AD68" t="str">
        <f>IF($Z68=AD$8,COUNTIF($Z$9:$Z68,AD$8)+T$22,"")</f>
        <v/>
      </c>
      <c r="AE68">
        <f>IF($Z68=AE$8,COUNTIF($Z$9:$Z68,AE$8)+U$22,"")</f>
        <v>12</v>
      </c>
      <c r="AF68" t="str">
        <f t="shared" si="29"/>
        <v/>
      </c>
      <c r="AG68" t="str">
        <f t="shared" si="30"/>
        <v/>
      </c>
      <c r="AH68" t="str">
        <f t="shared" si="31"/>
        <v/>
      </c>
      <c r="AI68" t="str">
        <f t="shared" si="32"/>
        <v/>
      </c>
      <c r="AJ68" t="str">
        <f t="shared" si="33"/>
        <v>単元12</v>
      </c>
      <c r="AK68" t="str">
        <f t="shared" si="34"/>
        <v/>
      </c>
      <c r="AL68" t="str">
        <f t="shared" si="35"/>
        <v/>
      </c>
      <c r="AM68" t="str">
        <f t="shared" si="36"/>
        <v/>
      </c>
      <c r="AN68" t="str">
        <f t="shared" si="37"/>
        <v/>
      </c>
      <c r="AO68" t="str">
        <f t="shared" si="38"/>
        <v>単元12</v>
      </c>
      <c r="AT68" s="24">
        <v>60</v>
      </c>
      <c r="AU68" s="42"/>
      <c r="AV68" s="3"/>
      <c r="AW68" s="3"/>
      <c r="AX68" s="3"/>
      <c r="AY68" s="3"/>
      <c r="AZ68" s="46"/>
    </row>
    <row r="69" spans="23:52" ht="18.95" customHeight="1" x14ac:dyDescent="0.15">
      <c r="AK69" t="str">
        <f t="shared" si="23"/>
        <v/>
      </c>
      <c r="AL69" t="str">
        <f t="shared" si="24"/>
        <v/>
      </c>
      <c r="AM69" t="str">
        <f t="shared" si="25"/>
        <v/>
      </c>
      <c r="AN69" t="str">
        <f t="shared" si="26"/>
        <v/>
      </c>
      <c r="AO69" t="str">
        <f t="shared" si="27"/>
        <v/>
      </c>
      <c r="AT69" s="24">
        <v>61</v>
      </c>
      <c r="AU69" s="42"/>
      <c r="AV69" s="3"/>
      <c r="AW69" s="3"/>
      <c r="AX69" s="3"/>
      <c r="AY69" s="3"/>
      <c r="AZ69" s="46"/>
    </row>
    <row r="70" spans="23:52" ht="18.95" customHeight="1" x14ac:dyDescent="0.15">
      <c r="AT70" s="24">
        <v>62</v>
      </c>
      <c r="AU70" s="42"/>
      <c r="AV70" s="3"/>
      <c r="AW70" s="3"/>
      <c r="AX70" s="3"/>
      <c r="AY70" s="3"/>
      <c r="AZ70" s="46"/>
    </row>
    <row r="71" spans="23:52" ht="18.95" customHeight="1" x14ac:dyDescent="0.15">
      <c r="AT71" s="24">
        <v>63</v>
      </c>
      <c r="AU71" s="42"/>
      <c r="AV71" s="3"/>
      <c r="AW71" s="3"/>
      <c r="AX71" s="3"/>
      <c r="AY71" s="3"/>
      <c r="AZ71" s="46"/>
    </row>
    <row r="72" spans="23:52" ht="18.95" customHeight="1" x14ac:dyDescent="0.15">
      <c r="AT72" s="24">
        <v>64</v>
      </c>
      <c r="AU72" s="42"/>
      <c r="AV72" s="3"/>
      <c r="AW72" s="3"/>
      <c r="AX72" s="3"/>
      <c r="AY72" s="3"/>
      <c r="AZ72" s="46"/>
    </row>
    <row r="73" spans="23:52" ht="18.95" customHeight="1" x14ac:dyDescent="0.15">
      <c r="AT73" s="24">
        <v>65</v>
      </c>
      <c r="AU73" s="42"/>
      <c r="AV73" s="3"/>
      <c r="AW73" s="3"/>
      <c r="AX73" s="3"/>
      <c r="AY73" s="3"/>
      <c r="AZ73" s="46"/>
    </row>
    <row r="74" spans="23:52" ht="18.95" customHeight="1" x14ac:dyDescent="0.15">
      <c r="AT74" s="24">
        <v>66</v>
      </c>
      <c r="AU74" s="42"/>
      <c r="AV74" s="3"/>
      <c r="AW74" s="3"/>
      <c r="AX74" s="3"/>
      <c r="AY74" s="3"/>
      <c r="AZ74" s="46"/>
    </row>
    <row r="75" spans="23:52" ht="18.95" customHeight="1" x14ac:dyDescent="0.15">
      <c r="AT75" s="24">
        <v>67</v>
      </c>
      <c r="AU75" s="42"/>
      <c r="AV75" s="3"/>
      <c r="AW75" s="3"/>
      <c r="AX75" s="3"/>
      <c r="AY75" s="3"/>
      <c r="AZ75" s="46"/>
    </row>
    <row r="76" spans="23:52" ht="18.95" customHeight="1" x14ac:dyDescent="0.15">
      <c r="AT76" s="24">
        <v>68</v>
      </c>
      <c r="AU76" s="42"/>
      <c r="AV76" s="3"/>
      <c r="AW76" s="3"/>
      <c r="AX76" s="3"/>
      <c r="AY76" s="3"/>
      <c r="AZ76" s="46"/>
    </row>
    <row r="77" spans="23:52" ht="18.95" customHeight="1" x14ac:dyDescent="0.15">
      <c r="AT77" s="24">
        <v>69</v>
      </c>
      <c r="AU77" s="42"/>
      <c r="AV77" s="3"/>
      <c r="AW77" s="3"/>
      <c r="AX77" s="3"/>
      <c r="AY77" s="3"/>
      <c r="AZ77" s="46"/>
    </row>
    <row r="78" spans="23:52" ht="18.95" customHeight="1" x14ac:dyDescent="0.15">
      <c r="AT78" s="24">
        <v>70</v>
      </c>
      <c r="AU78" s="42"/>
      <c r="AV78" s="3"/>
      <c r="AW78" s="3"/>
      <c r="AX78" s="3"/>
      <c r="AY78" s="3"/>
      <c r="AZ78" s="46"/>
    </row>
    <row r="79" spans="23:52" ht="18.95" customHeight="1" x14ac:dyDescent="0.15">
      <c r="AT79" s="24">
        <v>71</v>
      </c>
      <c r="AU79" s="42"/>
      <c r="AV79" s="3"/>
      <c r="AW79" s="3"/>
      <c r="AX79" s="3"/>
      <c r="AY79" s="3"/>
      <c r="AZ79" s="46"/>
    </row>
    <row r="80" spans="23:52" ht="18.95" customHeight="1" x14ac:dyDescent="0.15">
      <c r="AT80" s="24">
        <v>72</v>
      </c>
      <c r="AU80" s="42"/>
      <c r="AV80" s="3"/>
      <c r="AW80" s="3"/>
      <c r="AX80" s="3"/>
      <c r="AY80" s="3"/>
      <c r="AZ80" s="46"/>
    </row>
    <row r="81" spans="46:52" ht="18.95" customHeight="1" x14ac:dyDescent="0.15">
      <c r="AT81" s="24">
        <v>73</v>
      </c>
      <c r="AU81" s="42"/>
      <c r="AV81" s="3"/>
      <c r="AW81" s="3"/>
      <c r="AX81" s="3"/>
      <c r="AY81" s="3"/>
      <c r="AZ81" s="46"/>
    </row>
    <row r="82" spans="46:52" ht="18.95" customHeight="1" x14ac:dyDescent="0.15">
      <c r="AT82" s="24">
        <v>74</v>
      </c>
      <c r="AU82" s="42"/>
      <c r="AV82" s="3"/>
      <c r="AW82" s="3"/>
      <c r="AX82" s="3"/>
      <c r="AY82" s="3"/>
      <c r="AZ82" s="46"/>
    </row>
    <row r="83" spans="46:52" ht="18.95" customHeight="1" x14ac:dyDescent="0.15">
      <c r="AT83" s="24">
        <v>75</v>
      </c>
      <c r="AU83" s="42"/>
      <c r="AV83" s="3"/>
      <c r="AW83" s="3"/>
      <c r="AX83" s="3"/>
      <c r="AY83" s="3"/>
      <c r="AZ83" s="46"/>
    </row>
    <row r="84" spans="46:52" ht="18.95" customHeight="1" x14ac:dyDescent="0.15">
      <c r="AT84" s="24">
        <v>76</v>
      </c>
      <c r="AU84" s="42"/>
      <c r="AV84" s="3"/>
      <c r="AW84" s="3"/>
      <c r="AX84" s="3"/>
      <c r="AY84" s="3"/>
      <c r="AZ84" s="46"/>
    </row>
    <row r="85" spans="46:52" ht="18.95" customHeight="1" x14ac:dyDescent="0.15">
      <c r="AT85" s="24">
        <v>77</v>
      </c>
      <c r="AU85" s="42"/>
      <c r="AV85" s="3"/>
      <c r="AW85" s="3"/>
      <c r="AX85" s="3"/>
      <c r="AY85" s="3"/>
      <c r="AZ85" s="46"/>
    </row>
    <row r="86" spans="46:52" ht="18.95" customHeight="1" x14ac:dyDescent="0.15">
      <c r="AT86" s="24">
        <v>78</v>
      </c>
      <c r="AU86" s="42"/>
      <c r="AV86" s="3"/>
      <c r="AW86" s="3"/>
      <c r="AX86" s="3"/>
      <c r="AY86" s="3"/>
      <c r="AZ86" s="46"/>
    </row>
    <row r="87" spans="46:52" ht="18.95" customHeight="1" x14ac:dyDescent="0.15">
      <c r="AT87" s="24">
        <v>79</v>
      </c>
      <c r="AU87" s="42"/>
      <c r="AV87" s="3"/>
      <c r="AW87" s="3"/>
      <c r="AX87" s="3"/>
      <c r="AY87" s="3"/>
      <c r="AZ87" s="46"/>
    </row>
    <row r="88" spans="46:52" ht="18.95" customHeight="1" x14ac:dyDescent="0.15">
      <c r="AT88" s="24">
        <v>80</v>
      </c>
      <c r="AU88" s="42"/>
      <c r="AV88" s="3"/>
      <c r="AW88" s="3"/>
      <c r="AX88" s="3"/>
      <c r="AY88" s="3"/>
      <c r="AZ88" s="46"/>
    </row>
    <row r="89" spans="46:52" ht="18.95" customHeight="1" x14ac:dyDescent="0.15">
      <c r="AT89" s="24">
        <v>81</v>
      </c>
      <c r="AU89" s="42"/>
      <c r="AV89" s="3"/>
      <c r="AW89" s="3"/>
      <c r="AX89" s="3"/>
      <c r="AY89" s="3"/>
      <c r="AZ89" s="46"/>
    </row>
    <row r="90" spans="46:52" ht="18.95" customHeight="1" x14ac:dyDescent="0.15">
      <c r="AT90" s="24">
        <v>82</v>
      </c>
      <c r="AU90" s="42"/>
      <c r="AV90" s="3"/>
      <c r="AW90" s="3"/>
      <c r="AX90" s="3"/>
      <c r="AY90" s="3"/>
      <c r="AZ90" s="46"/>
    </row>
    <row r="91" spans="46:52" ht="18.95" customHeight="1" x14ac:dyDescent="0.15">
      <c r="AT91" s="24">
        <v>83</v>
      </c>
      <c r="AU91" s="42"/>
      <c r="AV91" s="3"/>
      <c r="AW91" s="3"/>
      <c r="AX91" s="3"/>
      <c r="AY91" s="3"/>
      <c r="AZ91" s="46"/>
    </row>
    <row r="92" spans="46:52" ht="18.95" customHeight="1" x14ac:dyDescent="0.15">
      <c r="AT92" s="24">
        <v>84</v>
      </c>
      <c r="AU92" s="42"/>
      <c r="AV92" s="3"/>
      <c r="AW92" s="3"/>
      <c r="AX92" s="3"/>
      <c r="AY92" s="3"/>
      <c r="AZ92" s="46"/>
    </row>
    <row r="93" spans="46:52" ht="18.95" customHeight="1" x14ac:dyDescent="0.15">
      <c r="AT93" s="24">
        <v>85</v>
      </c>
      <c r="AU93" s="42"/>
      <c r="AV93" s="3"/>
      <c r="AW93" s="3"/>
      <c r="AX93" s="3"/>
      <c r="AY93" s="3"/>
      <c r="AZ93" s="46"/>
    </row>
    <row r="94" spans="46:52" ht="18.95" customHeight="1" x14ac:dyDescent="0.15">
      <c r="AT94" s="24">
        <v>86</v>
      </c>
      <c r="AU94" s="42"/>
      <c r="AV94" s="3"/>
      <c r="AW94" s="3"/>
      <c r="AX94" s="3"/>
      <c r="AY94" s="3"/>
      <c r="AZ94" s="46"/>
    </row>
    <row r="95" spans="46:52" ht="18.95" customHeight="1" x14ac:dyDescent="0.15">
      <c r="AT95" s="24">
        <v>87</v>
      </c>
      <c r="AU95" s="42"/>
      <c r="AV95" s="3"/>
      <c r="AW95" s="3"/>
      <c r="AX95" s="3"/>
      <c r="AY95" s="3"/>
      <c r="AZ95" s="46"/>
    </row>
    <row r="96" spans="46:52" ht="18.95" customHeight="1" x14ac:dyDescent="0.15">
      <c r="AT96" s="24">
        <v>88</v>
      </c>
      <c r="AU96" s="42"/>
      <c r="AV96" s="3"/>
      <c r="AW96" s="3"/>
      <c r="AX96" s="3"/>
      <c r="AY96" s="3"/>
      <c r="AZ96" s="46"/>
    </row>
    <row r="97" spans="46:52" ht="18.95" customHeight="1" x14ac:dyDescent="0.15">
      <c r="AT97" s="24">
        <v>89</v>
      </c>
      <c r="AU97" s="42"/>
      <c r="AV97" s="3"/>
      <c r="AW97" s="3"/>
      <c r="AX97" s="3"/>
      <c r="AY97" s="3"/>
      <c r="AZ97" s="46"/>
    </row>
    <row r="98" spans="46:52" ht="18.95" customHeight="1" x14ac:dyDescent="0.15">
      <c r="AT98" s="24">
        <v>90</v>
      </c>
      <c r="AU98" s="42"/>
      <c r="AV98" s="3"/>
      <c r="AW98" s="3"/>
      <c r="AX98" s="3"/>
      <c r="AY98" s="3"/>
      <c r="AZ98" s="46"/>
    </row>
    <row r="99" spans="46:52" ht="18.95" customHeight="1" x14ac:dyDescent="0.15">
      <c r="AT99" s="24">
        <v>91</v>
      </c>
      <c r="AU99" s="42"/>
      <c r="AV99" s="3"/>
      <c r="AW99" s="3"/>
      <c r="AX99" s="3"/>
      <c r="AY99" s="3"/>
      <c r="AZ99" s="46"/>
    </row>
    <row r="100" spans="46:52" ht="18.95" customHeight="1" x14ac:dyDescent="0.15">
      <c r="AT100" s="24">
        <v>92</v>
      </c>
      <c r="AU100" s="42"/>
      <c r="AV100" s="3"/>
      <c r="AW100" s="3"/>
      <c r="AX100" s="3"/>
      <c r="AY100" s="3"/>
      <c r="AZ100" s="46"/>
    </row>
    <row r="101" spans="46:52" ht="18.95" customHeight="1" x14ac:dyDescent="0.15">
      <c r="AT101" s="24">
        <v>93</v>
      </c>
      <c r="AU101" s="42"/>
      <c r="AV101" s="3"/>
      <c r="AW101" s="3"/>
      <c r="AX101" s="3"/>
      <c r="AY101" s="3"/>
      <c r="AZ101" s="46"/>
    </row>
    <row r="102" spans="46:52" ht="18.95" customHeight="1" x14ac:dyDescent="0.15">
      <c r="AT102" s="24">
        <v>94</v>
      </c>
      <c r="AU102" s="42"/>
      <c r="AV102" s="3"/>
      <c r="AW102" s="3"/>
      <c r="AX102" s="3"/>
      <c r="AY102" s="3"/>
      <c r="AZ102" s="46"/>
    </row>
    <row r="103" spans="46:52" ht="18.95" customHeight="1" x14ac:dyDescent="0.15">
      <c r="AT103" s="24">
        <v>95</v>
      </c>
      <c r="AU103" s="42"/>
      <c r="AV103" s="3"/>
      <c r="AW103" s="3"/>
      <c r="AX103" s="3"/>
      <c r="AY103" s="3"/>
      <c r="AZ103" s="46"/>
    </row>
    <row r="104" spans="46:52" ht="18.95" customHeight="1" x14ac:dyDescent="0.15">
      <c r="AT104" s="24">
        <v>96</v>
      </c>
      <c r="AU104" s="42"/>
      <c r="AV104" s="3"/>
      <c r="AW104" s="3"/>
      <c r="AX104" s="3"/>
      <c r="AY104" s="3"/>
      <c r="AZ104" s="46"/>
    </row>
    <row r="105" spans="46:52" ht="18.95" customHeight="1" x14ac:dyDescent="0.15">
      <c r="AT105" s="24">
        <v>97</v>
      </c>
      <c r="AU105" s="42"/>
      <c r="AV105" s="3"/>
      <c r="AW105" s="3"/>
      <c r="AX105" s="3"/>
      <c r="AY105" s="3"/>
      <c r="AZ105" s="46"/>
    </row>
    <row r="106" spans="46:52" ht="18.95" customHeight="1" x14ac:dyDescent="0.15">
      <c r="AT106" s="24">
        <v>98</v>
      </c>
      <c r="AU106" s="42"/>
      <c r="AV106" s="3"/>
      <c r="AW106" s="3"/>
      <c r="AX106" s="3"/>
      <c r="AY106" s="3"/>
      <c r="AZ106" s="46"/>
    </row>
    <row r="107" spans="46:52" ht="18.95" customHeight="1" x14ac:dyDescent="0.15">
      <c r="AT107" s="24">
        <v>99</v>
      </c>
      <c r="AU107" s="42"/>
      <c r="AV107" s="3"/>
      <c r="AW107" s="3"/>
      <c r="AX107" s="3"/>
      <c r="AY107" s="3"/>
      <c r="AZ107" s="46"/>
    </row>
    <row r="108" spans="46:52" ht="18.95" customHeight="1" thickBot="1" x14ac:dyDescent="0.2">
      <c r="AT108" s="24">
        <v>100</v>
      </c>
      <c r="AU108" s="47"/>
      <c r="AV108" s="48"/>
      <c r="AW108" s="48"/>
      <c r="AX108" s="48"/>
      <c r="AY108" s="48"/>
      <c r="AZ108" s="49"/>
    </row>
  </sheetData>
  <mergeCells count="5">
    <mergeCell ref="B2:C2"/>
    <mergeCell ref="B5:C5"/>
    <mergeCell ref="Q1:V1"/>
    <mergeCell ref="B4:C4"/>
    <mergeCell ref="E4:K4"/>
  </mergeCells>
  <phoneticPr fontId="3"/>
  <conditionalFormatting sqref="B6:C36">
    <cfRule type="expression" dxfId="62" priority="2" stopIfTrue="1">
      <formula>OR(WEEKDAY(B6)=1,WEEKDAY(B6)=7)</formula>
    </cfRule>
  </conditionalFormatting>
  <conditionalFormatting sqref="C4:C5">
    <cfRule type="cellIs" dxfId="61" priority="5" stopIfTrue="1" operator="equal">
      <formula>"土"</formula>
    </cfRule>
    <cfRule type="cellIs" dxfId="60" priority="6" stopIfTrue="1" operator="equal">
      <formula>"日"</formula>
    </cfRule>
  </conditionalFormatting>
  <dataValidations count="1">
    <dataValidation type="list" allowBlank="1" showInputMessage="1" showErrorMessage="1" sqref="R9:R13 Y9:Y68" xr:uid="{00000000-0002-0000-0800-000000000000}">
      <formula1>"国語,社会,数学,理科,英語"</formula1>
    </dataValidation>
  </dataValidations>
  <pageMargins left="0.55118110236220474" right="0.55118110236220474" top="0.27559055118110237" bottom="0.31496062992125984" header="0.51181102362204722" footer="0.51181102362204722"/>
  <pageSetup paperSize="13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stopIfTrue="1" id="{527E8431-913E-46DE-A4F8-4B978EF9928C}">
            <xm:f>VLOOKUP(B6,祝日一覧!$A:$A,1,FALSE)</xm:f>
            <x14:dxf>
              <fill>
                <patternFill>
                  <bgColor theme="0" tint="-0.24994659260841701"/>
                </patternFill>
              </fill>
            </x14:dxf>
          </x14:cfRule>
          <xm:sqref>B6:C36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26</vt:i4>
      </vt:variant>
      <vt:variant>
        <vt:lpstr>名前付き一覧</vt:lpstr>
      </vt:variant>
      <vt:variant>
        <vt:i4>23</vt:i4>
      </vt:variant>
    </vt:vector>
  </HeadingPairs>
  <TitlesOfParts>
    <vt:vector size="49" baseType="lpstr">
      <vt:lpstr>はじめに</vt:lpstr>
      <vt:lpstr>見本①</vt:lpstr>
      <vt:lpstr>見本②</vt:lpstr>
      <vt:lpstr>見本③</vt:lpstr>
      <vt:lpstr>見本④</vt:lpstr>
      <vt:lpstr>目次</vt:lpstr>
      <vt:lpstr>10月①</vt:lpstr>
      <vt:lpstr>11月①</vt:lpstr>
      <vt:lpstr>12月①</vt:lpstr>
      <vt:lpstr>1月①</vt:lpstr>
      <vt:lpstr>2月①</vt:lpstr>
      <vt:lpstr>3月①</vt:lpstr>
      <vt:lpstr>4月①</vt:lpstr>
      <vt:lpstr>5月①</vt:lpstr>
      <vt:lpstr>6月①</vt:lpstr>
      <vt:lpstr>7月①</vt:lpstr>
      <vt:lpstr>8月①</vt:lpstr>
      <vt:lpstr>9月①</vt:lpstr>
      <vt:lpstr>10月②</vt:lpstr>
      <vt:lpstr>11月②</vt:lpstr>
      <vt:lpstr>12月②</vt:lpstr>
      <vt:lpstr>1月②</vt:lpstr>
      <vt:lpstr>2月②</vt:lpstr>
      <vt:lpstr>3月②</vt:lpstr>
      <vt:lpstr>祝日一覧</vt:lpstr>
      <vt:lpstr>Sheet1</vt:lpstr>
      <vt:lpstr>'10月①'!Print_Area</vt:lpstr>
      <vt:lpstr>'10月②'!Print_Area</vt:lpstr>
      <vt:lpstr>'11月①'!Print_Area</vt:lpstr>
      <vt:lpstr>'11月②'!Print_Area</vt:lpstr>
      <vt:lpstr>'12月①'!Print_Area</vt:lpstr>
      <vt:lpstr>'12月②'!Print_Area</vt:lpstr>
      <vt:lpstr>'1月①'!Print_Area</vt:lpstr>
      <vt:lpstr>'1月②'!Print_Area</vt:lpstr>
      <vt:lpstr>'2月①'!Print_Area</vt:lpstr>
      <vt:lpstr>'2月②'!Print_Area</vt:lpstr>
      <vt:lpstr>'3月①'!Print_Area</vt:lpstr>
      <vt:lpstr>'3月②'!Print_Area</vt:lpstr>
      <vt:lpstr>'4月①'!Print_Area</vt:lpstr>
      <vt:lpstr>'5月①'!Print_Area</vt:lpstr>
      <vt:lpstr>'6月①'!Print_Area</vt:lpstr>
      <vt:lpstr>'7月①'!Print_Area</vt:lpstr>
      <vt:lpstr>'8月①'!Print_Area</vt:lpstr>
      <vt:lpstr>'9月①'!Print_Area</vt:lpstr>
      <vt:lpstr>見本①!Print_Area</vt:lpstr>
      <vt:lpstr>見本②!Print_Area</vt:lpstr>
      <vt:lpstr>見本③!Print_Area</vt:lpstr>
      <vt:lpstr>見本④!Print_Area</vt:lpstr>
      <vt:lpstr>目次!Print_Area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2024-09-13T04:13:39Z</dcterms:created>
  <dcterms:modified xsi:type="dcterms:W3CDTF">2025-09-12T04:54:26Z</dcterms:modified>
</cp:coreProperties>
</file>